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LS210D84A\share\latestWebpage\so\back-number\"/>
    </mc:Choice>
  </mc:AlternateContent>
  <xr:revisionPtr revIDLastSave="0" documentId="13_ncr:1_{981CA72D-245D-4179-9486-680B075C8EFA}" xr6:coauthVersionLast="47" xr6:coauthVersionMax="47" xr10:uidLastSave="{00000000-0000-0000-0000-000000000000}"/>
  <bookViews>
    <workbookView xWindow="-120" yWindow="-120" windowWidth="29040" windowHeight="15720" tabRatio="591" xr2:uid="{00000000-000D-0000-FFFF-FFFF00000000}"/>
  </bookViews>
  <sheets>
    <sheet name="最新の主な指標"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2" sheetId="89" r:id="rId17"/>
    <sheet name="21" sheetId="88"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'14'!$A$1:$P$29</definedName>
    <definedName name="_xlnm.Print_Area" localSheetId="12">'16'!$A$1:$L$59</definedName>
    <definedName name="_xlnm.Print_Area" localSheetId="13">'17'!$B$1:$F$38</definedName>
    <definedName name="_xlnm.Print_Area" localSheetId="15">'20'!$A$1:$P$34</definedName>
    <definedName name="_xlnm.Print_Area" localSheetId="17">'21'!$A$1:$S$29</definedName>
    <definedName name="_xlnm.Print_Area" localSheetId="16">'22'!$A$1:$Q$32</definedName>
    <definedName name="_xlnm.Print_Area" localSheetId="18">'25-1､2'!$A$1:$G$62</definedName>
    <definedName name="_xlnm.Print_Area" localSheetId="5">'5'!$A$1:$N$24</definedName>
    <definedName name="_xlnm.Print_Area" localSheetId="6">'6'!$A$1:$L$27</definedName>
    <definedName name="_xlnm.Print_Area" localSheetId="0">最新の主な指標!$A$1:$M$49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87" l="1"/>
  <c r="E29" i="87" l="1"/>
  <c r="F29" i="87"/>
  <c r="G29" i="87"/>
  <c r="H29" i="87"/>
  <c r="I29" i="87"/>
  <c r="J29" i="87"/>
  <c r="K29" i="87"/>
  <c r="L29" i="87"/>
  <c r="M29" i="87"/>
  <c r="N29" i="87"/>
  <c r="O29" i="87"/>
  <c r="P29" i="87"/>
  <c r="M26" i="82"/>
  <c r="E34" i="85" l="1"/>
  <c r="L18" i="72"/>
  <c r="L23" i="72" l="1"/>
  <c r="I23" i="72"/>
  <c r="E26" i="82"/>
  <c r="I26" i="82"/>
  <c r="G26" i="82"/>
  <c r="K26" i="82"/>
  <c r="O26" i="82"/>
  <c r="D28" i="86" l="1"/>
  <c r="E18" i="85"/>
  <c r="E19" i="85"/>
  <c r="L25" i="78"/>
  <c r="K24" i="78"/>
  <c r="J24" i="78"/>
  <c r="I24" i="78"/>
  <c r="H24" i="78"/>
  <c r="G24" i="78"/>
  <c r="F24" i="78"/>
  <c r="E24" i="78"/>
  <c r="D24" i="78"/>
  <c r="C24" i="78"/>
  <c r="I25" i="78"/>
  <c r="L9" i="72"/>
  <c r="D27" i="86"/>
  <c r="J25" i="78"/>
  <c r="H25" i="78"/>
  <c r="G25" i="78"/>
  <c r="F25" i="78"/>
  <c r="E25" i="78"/>
  <c r="D25" i="78"/>
  <c r="C25" i="78"/>
  <c r="L33" i="72"/>
  <c r="L32" i="72"/>
  <c r="I33" i="72"/>
  <c r="I32" i="72"/>
  <c r="G28" i="86" l="1"/>
  <c r="F28" i="86"/>
  <c r="E28" i="86"/>
  <c r="G27" i="86"/>
  <c r="F27" i="86"/>
  <c r="E27" i="86"/>
  <c r="L26" i="72"/>
  <c r="I26" i="72"/>
  <c r="L24" i="72"/>
  <c r="I24" i="72"/>
  <c r="L20" i="72"/>
  <c r="L21" i="72"/>
  <c r="I21" i="72"/>
  <c r="I20" i="72"/>
  <c r="L10" i="72"/>
  <c r="L14" i="72"/>
  <c r="L13" i="72"/>
  <c r="I14" i="72"/>
  <c r="I13" i="72"/>
  <c r="L7" i="72"/>
  <c r="L5" i="72"/>
  <c r="I5" i="72"/>
  <c r="L4" i="72"/>
  <c r="I4" i="72"/>
  <c r="L27" i="72"/>
  <c r="L35" i="72"/>
  <c r="L34" i="72"/>
  <c r="I27" i="72"/>
  <c r="I22" i="72"/>
  <c r="L22" i="72"/>
  <c r="L17" i="72"/>
  <c r="L16" i="72"/>
  <c r="I17" i="72"/>
  <c r="I16" i="72"/>
  <c r="L15" i="72"/>
  <c r="I7" i="72"/>
  <c r="K25" i="78"/>
  <c r="L37" i="72"/>
  <c r="I6" i="72"/>
  <c r="I9" i="72"/>
  <c r="L30" i="72"/>
  <c r="I15" i="72"/>
  <c r="E14" i="85"/>
  <c r="E13" i="85"/>
  <c r="E12" i="85"/>
  <c r="E11" i="85"/>
  <c r="E10" i="85"/>
  <c r="E9" i="85"/>
  <c r="E8" i="85"/>
  <c r="I18" i="72"/>
  <c r="L6" i="72"/>
  <c r="I8" i="72"/>
  <c r="L8" i="72" s="1"/>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<sst xmlns="http://schemas.openxmlformats.org/spreadsheetml/2006/main" count="861" uniqueCount="607">
  <si>
    <t>）</t>
  </si>
  <si>
    <t>〃</t>
  </si>
  <si>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</si>
  <si>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</si>
  <si>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</si>
  <si>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</si>
  <si>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</si>
  <si>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</si>
  <si>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</si>
  <si>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</si>
  <si>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</si>
  <si>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</si>
  <si>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</si>
  <si>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</si>
  <si>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</si>
  <si>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</si>
  <si>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</si>
  <si>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</si>
  <si>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</si>
  <si>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</si>
  <si>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</si>
  <si>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</si>
  <si>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</si>
  <si>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</si>
  <si>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</si>
  <si>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</si>
  <si>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</si>
  <si>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</si>
  <si>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</si>
  <si>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</si>
  <si>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</si>
  <si>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</si>
  <si>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</si>
  <si>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</si>
  <si>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</si>
  <si>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</si>
  <si>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</si>
  <si>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</si>
  <si>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</si>
  <si>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</si>
  <si>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</si>
  <si>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</si>
  <si>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</si>
  <si>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</si>
  <si>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</si>
  <si>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</si>
  <si>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</si>
  <si>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</si>
  <si>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</si>
  <si>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</si>
  <si>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</si>
  <si>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</si>
  <si>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</si>
  <si>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</si>
  <si>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</si>
  <si>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</si>
  <si>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</si>
  <si>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3"/>
  </si>
  <si>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</si>
  <si>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</si>
  <si>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</si>
  <si>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</si>
  <si>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</si>
  <si>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</si>
  <si>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</si>
  <si>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</si>
  <si>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</si>
  <si>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</si>
  <si>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</si>
  <si>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3"/>
  </si>
  <si>
    <t>就職件数/新規求職申込件数×100</t>
    <rPh sb="0" eb="2">
      <t>シュウショク</t>
    </rPh>
    <rPh sb="2" eb="4">
      <t>ケンスウ</t>
    </rPh>
    <rPh sb="5" eb="7">
      <t>シンキ</t>
    </rPh>
    <rPh sb="7" eb="9">
      <t>キュウショク</t>
    </rPh>
    <rPh sb="9" eb="11">
      <t>モウシコミ</t>
    </rPh>
    <rPh sb="11" eb="13">
      <t>ケンスウ</t>
    </rPh>
    <phoneticPr fontId="3"/>
  </si>
  <si>
    <t>充足数/
新規求人数×１００</t>
    <rPh sb="0" eb="2">
      <t>ジュウソク</t>
    </rPh>
    <rPh sb="2" eb="3">
      <t>スウ</t>
    </rPh>
    <rPh sb="5" eb="7">
      <t>シンキ</t>
    </rPh>
    <rPh sb="7" eb="9">
      <t>キュウジン</t>
    </rPh>
    <rPh sb="9" eb="10">
      <t>スウ</t>
    </rPh>
    <phoneticPr fontId="3"/>
  </si>
  <si>
    <t>前月比（差）</t>
    <rPh sb="4" eb="5">
      <t>サ</t>
    </rPh>
    <phoneticPr fontId="3"/>
  </si>
  <si>
    <t>※　上記数値は、全て原数値である。</t>
    <phoneticPr fontId="3"/>
  </si>
  <si>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</si>
  <si>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</si>
  <si>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</si>
  <si>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</si>
  <si>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</si>
  <si>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</si>
  <si>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</si>
  <si>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</si>
  <si>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</si>
  <si>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</si>
  <si>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</si>
  <si>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</si>
  <si>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</si>
  <si>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</si>
  <si>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</si>
  <si>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</si>
  <si>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</si>
  <si>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</si>
  <si>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</si>
  <si>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</si>
  <si>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</si>
  <si>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</si>
  <si>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</si>
  <si>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</si>
  <si>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</si>
  <si>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</si>
  <si>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</si>
  <si>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</si>
  <si>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</si>
  <si>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</si>
  <si>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</si>
  <si>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</si>
  <si>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</si>
  <si>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</si>
  <si>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</si>
  <si>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</si>
  <si>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</si>
  <si>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</si>
  <si>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</si>
  <si>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</si>
  <si>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</si>
  <si>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</si>
  <si>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</si>
  <si>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</si>
  <si>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</si>
  <si>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</si>
  <si>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</si>
  <si>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</si>
  <si>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</si>
  <si>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</si>
  <si>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</si>
  <si>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</si>
  <si>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</si>
  <si>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3"/>
  </si>
  <si>
    <t>沖縄</t>
    <rPh sb="0" eb="2">
      <t>オキナワ</t>
    </rPh>
    <phoneticPr fontId="3"/>
  </si>
  <si>
    <t>九州</t>
    <rPh sb="0" eb="2">
      <t>キュウシュウ</t>
    </rPh>
    <phoneticPr fontId="3"/>
  </si>
  <si>
    <t>全国</t>
    <rPh sb="0" eb="2">
      <t>ゼンコク</t>
    </rPh>
    <phoneticPr fontId="3"/>
  </si>
  <si>
    <t>件数</t>
    <rPh sb="0" eb="2">
      <t>ケンスウ</t>
    </rPh>
    <phoneticPr fontId="3"/>
  </si>
  <si>
    <t>前年度比</t>
    <rPh sb="0" eb="4">
      <t>ゼンネンドヒ</t>
    </rPh>
    <phoneticPr fontId="10"/>
  </si>
  <si>
    <t>負債額</t>
    <rPh sb="0" eb="3">
      <t>フサイガク</t>
    </rPh>
    <phoneticPr fontId="3"/>
  </si>
  <si>
    <t xml:space="preserve">  平成27年度</t>
    <rPh sb="2" eb="4">
      <t>ヘイセイ</t>
    </rPh>
    <rPh sb="6" eb="7">
      <t>ネン</t>
    </rPh>
    <rPh sb="7" eb="8">
      <t>ド</t>
    </rPh>
    <phoneticPr fontId="3"/>
  </si>
  <si>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</si>
  <si>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3"/>
  </si>
  <si>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</si>
  <si>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</si>
  <si>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</si>
  <si>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</si>
  <si>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</si>
  <si>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</si>
  <si>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</si>
  <si>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</si>
  <si>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3"/>
  </si>
  <si>
    <t>(％)</t>
  </si>
  <si>
    <t>（％）</t>
  </si>
  <si>
    <t>企　画　分　析　班</t>
    <rPh sb="0" eb="1">
      <t>クワダ</t>
    </rPh>
    <rPh sb="2" eb="3">
      <t>ガ</t>
    </rPh>
    <rPh sb="4" eb="5">
      <t>ブン</t>
    </rPh>
    <rPh sb="6" eb="7">
      <t>セキ</t>
    </rPh>
    <rPh sb="8" eb="9">
      <t>ハン</t>
    </rPh>
    <phoneticPr fontId="3"/>
  </si>
  <si>
    <t>沖縄県鉱工業指数は、以下のURLからもご覧になることができます。</t>
  </si>
  <si>
    <t>（スマートフォンをお持ちの方はこちらから→）</t>
    <rPh sb="10" eb="11">
      <t>モ</t>
    </rPh>
    <rPh sb="13" eb="14">
      <t>カタ</t>
    </rPh>
    <phoneticPr fontId="3"/>
  </si>
  <si>
    <t>https://www.pref.okinawa.jp/toukeika/iip/iip_index.html</t>
    <phoneticPr fontId="3"/>
  </si>
  <si>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</si>
  <si>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</si>
  <si>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</si>
  <si>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2"/>
  </si>
  <si>
    <t>面積</t>
    <rPh sb="0" eb="2">
      <t>メンセキ</t>
    </rPh>
    <phoneticPr fontId="54"/>
  </si>
  <si>
    <t>１</t>
    <phoneticPr fontId="54"/>
  </si>
  <si>
    <t>北 海 道</t>
  </si>
  <si>
    <t>２</t>
  </si>
  <si>
    <t>青 森 県</t>
    <rPh sb="4" eb="5">
      <t>ケン</t>
    </rPh>
    <phoneticPr fontId="54"/>
  </si>
  <si>
    <t>３</t>
  </si>
  <si>
    <t>岩 手 県</t>
    <phoneticPr fontId="54"/>
  </si>
  <si>
    <t>４</t>
  </si>
  <si>
    <t>宮 城 県</t>
    <phoneticPr fontId="54"/>
  </si>
  <si>
    <t>５</t>
  </si>
  <si>
    <t>秋 田 県</t>
    <phoneticPr fontId="54"/>
  </si>
  <si>
    <t>６</t>
  </si>
  <si>
    <t>山 形 県</t>
    <phoneticPr fontId="54"/>
  </si>
  <si>
    <t>７</t>
  </si>
  <si>
    <t>福 島 県</t>
    <phoneticPr fontId="54"/>
  </si>
  <si>
    <t>８</t>
  </si>
  <si>
    <t>茨 城 県</t>
    <phoneticPr fontId="54"/>
  </si>
  <si>
    <t>９</t>
  </si>
  <si>
    <t>栃 木 県</t>
    <phoneticPr fontId="54"/>
  </si>
  <si>
    <t>群 馬 県</t>
    <phoneticPr fontId="54"/>
  </si>
  <si>
    <t>埼 玉 県</t>
    <phoneticPr fontId="54"/>
  </si>
  <si>
    <t>千 葉 県</t>
    <phoneticPr fontId="54"/>
  </si>
  <si>
    <t>東 京 都</t>
    <phoneticPr fontId="54"/>
  </si>
  <si>
    <t>神奈川県</t>
    <phoneticPr fontId="54"/>
  </si>
  <si>
    <t>新 潟 県</t>
    <phoneticPr fontId="54"/>
  </si>
  <si>
    <t>富 山 県</t>
    <phoneticPr fontId="54"/>
  </si>
  <si>
    <t>石 川 県</t>
    <phoneticPr fontId="54"/>
  </si>
  <si>
    <t>福 井 県</t>
    <phoneticPr fontId="54"/>
  </si>
  <si>
    <t>山 梨 県</t>
    <phoneticPr fontId="54"/>
  </si>
  <si>
    <t>長 野 県</t>
    <phoneticPr fontId="54"/>
  </si>
  <si>
    <t>岐 阜 県</t>
    <phoneticPr fontId="54"/>
  </si>
  <si>
    <t>静 岡 県</t>
    <phoneticPr fontId="54"/>
  </si>
  <si>
    <t>愛 知 県</t>
    <phoneticPr fontId="54"/>
  </si>
  <si>
    <t>三 重 県</t>
    <phoneticPr fontId="54"/>
  </si>
  <si>
    <t>滋 賀 県</t>
    <phoneticPr fontId="54"/>
  </si>
  <si>
    <t>京 都 府</t>
    <phoneticPr fontId="54"/>
  </si>
  <si>
    <t>大 阪 府</t>
    <phoneticPr fontId="54"/>
  </si>
  <si>
    <t>兵 庫 県</t>
    <phoneticPr fontId="54"/>
  </si>
  <si>
    <t>奈 良 県</t>
    <phoneticPr fontId="54"/>
  </si>
  <si>
    <t>和歌山県</t>
    <phoneticPr fontId="54"/>
  </si>
  <si>
    <t>鳥 取 県</t>
    <phoneticPr fontId="54"/>
  </si>
  <si>
    <t>島 根 県</t>
    <phoneticPr fontId="54"/>
  </si>
  <si>
    <t>岡 山 県</t>
    <phoneticPr fontId="54"/>
  </si>
  <si>
    <t>広 島 県</t>
    <phoneticPr fontId="54"/>
  </si>
  <si>
    <t>山 口 県</t>
    <phoneticPr fontId="54"/>
  </si>
  <si>
    <t>徳 島 県</t>
    <phoneticPr fontId="54"/>
  </si>
  <si>
    <t>香 川 県</t>
    <phoneticPr fontId="54"/>
  </si>
  <si>
    <t>愛 媛 県</t>
    <phoneticPr fontId="54"/>
  </si>
  <si>
    <t>高 知 県</t>
    <phoneticPr fontId="54"/>
  </si>
  <si>
    <t>福 岡 県</t>
    <phoneticPr fontId="54"/>
  </si>
  <si>
    <t>佐 賀 県</t>
    <phoneticPr fontId="54"/>
  </si>
  <si>
    <t>長 崎 県</t>
    <phoneticPr fontId="54"/>
  </si>
  <si>
    <t>熊 本 県</t>
    <phoneticPr fontId="54"/>
  </si>
  <si>
    <t>大 分 県</t>
    <phoneticPr fontId="54"/>
  </si>
  <si>
    <t>宮 崎 県</t>
    <phoneticPr fontId="54"/>
  </si>
  <si>
    <t>鹿児島県</t>
    <phoneticPr fontId="54"/>
  </si>
  <si>
    <t>沖 縄 県</t>
    <phoneticPr fontId="54"/>
  </si>
  <si>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</si>
  <si>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</si>
  <si>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</si>
  <si>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</si>
  <si>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</si>
  <si>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</si>
  <si>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</si>
  <si>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</si>
  <si>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</si>
  <si>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</si>
  <si>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</si>
  <si>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</si>
  <si>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</si>
  <si>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</si>
  <si>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</si>
  <si>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</si>
  <si>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</si>
  <si>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</si>
  <si>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</si>
  <si>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</si>
  <si>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</si>
  <si>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</si>
  <si>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</si>
  <si>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</si>
  <si>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</si>
  <si>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</si>
  <si>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</si>
  <si>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</si>
  <si>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</si>
  <si>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</si>
  <si>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</si>
  <si>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3"/>
  </si>
  <si>
    <t>乗車人数</t>
    <rPh sb="0" eb="2">
      <t>ジョウシャ</t>
    </rPh>
    <rPh sb="2" eb="4">
      <t>ニンズウ</t>
    </rPh>
    <phoneticPr fontId="3"/>
  </si>
  <si>
    <t>対前年度
(同月)比</t>
    <rPh sb="0" eb="1">
      <t>タイ</t>
    </rPh>
    <rPh sb="1" eb="4">
      <t>ゼンネンド</t>
    </rPh>
    <rPh sb="6" eb="8">
      <t>ドウゲツ</t>
    </rPh>
    <rPh sb="9" eb="10">
      <t>ヒ</t>
    </rPh>
    <phoneticPr fontId="3"/>
  </si>
  <si>
    <t>1日平均</t>
    <rPh sb="1" eb="2">
      <t>ニチ</t>
    </rPh>
    <rPh sb="2" eb="4">
      <t>ヘイキン</t>
    </rPh>
    <phoneticPr fontId="3"/>
  </si>
  <si>
    <t>平成15年度</t>
    <rPh sb="0" eb="2">
      <t>ヘイセイ</t>
    </rPh>
    <rPh sb="4" eb="6">
      <t>ネンド</t>
    </rPh>
    <phoneticPr fontId="3"/>
  </si>
  <si>
    <t>-</t>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</si>
  <si>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</si>
  <si>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</si>
  <si>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</si>
  <si>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</si>
  <si>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</si>
  <si>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</si>
  <si>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</si>
  <si>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</si>
  <si>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 xml:space="preserve">  　平成24年度</t>
    <rPh sb="3" eb="5">
      <t>ヘイセイ</t>
    </rPh>
    <rPh sb="7" eb="9">
      <t>ネンド</t>
    </rPh>
    <phoneticPr fontId="3"/>
  </si>
  <si>
    <t xml:space="preserve">  　平成25年度</t>
    <rPh sb="3" eb="5">
      <t>ヘイセイ</t>
    </rPh>
    <rPh sb="7" eb="9">
      <t>ネンド</t>
    </rPh>
    <phoneticPr fontId="3"/>
  </si>
  <si>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</si>
  <si>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</si>
  <si>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</si>
  <si>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</si>
  <si>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</si>
  <si>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</si>
  <si>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</si>
  <si>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</si>
  <si>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</si>
  <si>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</si>
  <si>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</si>
  <si>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</si>
  <si>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</si>
  <si>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</si>
  <si>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</si>
  <si>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</si>
  <si>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</si>
  <si>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</si>
  <si>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</si>
  <si>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</si>
  <si>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</si>
  <si>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</si>
  <si>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</si>
  <si>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</si>
  <si>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</si>
  <si>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</si>
  <si>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</si>
  <si>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</si>
  <si>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</si>
  <si>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</si>
  <si>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</si>
  <si>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</si>
  <si>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</si>
  <si>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</si>
  <si>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</si>
  <si>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</si>
  <si>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</si>
  <si>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</si>
  <si>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</si>
  <si>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</si>
  <si>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</si>
  <si>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</si>
  <si>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</si>
  <si>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3"/>
  </si>
  <si>
    <t>注：季節調整法はセンサス局法Ⅱ（Ⅹ-12-ARIMA）による</t>
    <phoneticPr fontId="3"/>
  </si>
  <si>
    <t xml:space="preserve">単位：件､人､倍､ﾎﾟｲﾝﾄ </t>
    <phoneticPr fontId="3"/>
  </si>
  <si>
    <t xml:space="preserve"> 年月</t>
    <phoneticPr fontId="3"/>
  </si>
  <si>
    <t>頭数</t>
    <phoneticPr fontId="3"/>
  </si>
  <si>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</si>
  <si>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</si>
  <si>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</si>
  <si>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</si>
  <si>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</si>
  <si>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3"/>
  </si>
  <si>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</si>
  <si>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</si>
  <si>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</si>
  <si>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</si>
  <si>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</si>
  <si>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3"/>
  </si>
  <si>
    <t>資料：沖縄都市モノレール㈱</t>
    <rPh sb="0" eb="2">
      <t>シリョウ</t>
    </rPh>
    <rPh sb="3" eb="7">
      <t>オキナワトシ</t>
    </rPh>
    <phoneticPr fontId="3"/>
  </si>
  <si>
    <t xml:space="preserve">単位：人､％ </t>
    <rPh sb="0" eb="2">
      <t>タンイ</t>
    </rPh>
    <rPh sb="3" eb="4">
      <t>ニン</t>
    </rPh>
    <phoneticPr fontId="3"/>
  </si>
  <si>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3"/>
  </si>
  <si>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</si>
  <si>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</si>
  <si>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</si>
  <si>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</si>
  <si>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</si>
  <si>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</si>
  <si>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</si>
  <si>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3"/>
  </si>
  <si>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</si>
  <si>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</si>
  <si>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</si>
  <si>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</si>
  <si>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</si>
  <si>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</si>
  <si>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3"/>
  </si>
  <si>
    <t xml:space="preserve">資料：県警察本部 </t>
    <rPh sb="3" eb="4">
      <t>ケン</t>
    </rPh>
    <phoneticPr fontId="17"/>
  </si>
  <si>
    <t>総数</t>
    <rPh sb="0" eb="2">
      <t>ソウスウ</t>
    </rPh>
    <phoneticPr fontId="3"/>
  </si>
  <si>
    <t xml:space="preserve">単位：千㎥､％ </t>
    <rPh sb="0" eb="2">
      <t>タンイ</t>
    </rPh>
    <phoneticPr fontId="3"/>
  </si>
  <si>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</si>
  <si>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</si>
  <si>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</si>
  <si>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</si>
  <si>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</si>
  <si>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</si>
  <si>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</si>
  <si>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</si>
  <si>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</si>
  <si>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</si>
  <si>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</si>
  <si>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</si>
  <si>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</si>
  <si>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</si>
  <si>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</si>
  <si>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</si>
  <si>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</si>
  <si>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3"/>
  </si>
  <si>
    <t xml:space="preserve">   単位：人､胎､組 </t>
    <rPh sb="8" eb="9">
      <t>タイ</t>
    </rPh>
    <rPh sb="10" eb="11">
      <t>クミ</t>
    </rPh>
    <phoneticPr fontId="3"/>
  </si>
  <si>
    <t>　3　前月比</t>
  </si>
  <si>
    <t>　4　前年度差</t>
  </si>
  <si>
    <t>-</t>
  </si>
  <si>
    <t xml:space="preserve">単位：件、百万円、％ </t>
    <rPh sb="0" eb="2">
      <t>タンイ</t>
    </rPh>
    <rPh sb="3" eb="4">
      <t>ケン</t>
    </rPh>
    <rPh sb="5" eb="6">
      <t>ヒャク</t>
    </rPh>
    <rPh sb="6" eb="8">
      <t>マンエン</t>
    </rPh>
    <phoneticPr fontId="3"/>
  </si>
  <si>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</si>
  <si>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</si>
  <si>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</si>
  <si>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</si>
  <si>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3"/>
  </si>
  <si>
    <t>厚生労働省　沖縄労働局管内</t>
    <rPh sb="0" eb="2">
      <t>コウセイ</t>
    </rPh>
    <rPh sb="2" eb="5">
      <t>ロウドウショウ</t>
    </rPh>
    <rPh sb="6" eb="8">
      <t>オキナワ</t>
    </rPh>
    <rPh sb="8" eb="11">
      <t>ロウドウキョク</t>
    </rPh>
    <rPh sb="11" eb="13">
      <t>カンナイ</t>
    </rPh>
    <phoneticPr fontId="3"/>
  </si>
  <si>
    <t>年度･月</t>
    <rPh sb="1" eb="2">
      <t>ド</t>
    </rPh>
    <phoneticPr fontId="3"/>
  </si>
  <si>
    <t>新規求職申込件数</t>
    <phoneticPr fontId="3"/>
  </si>
  <si>
    <t>月間有効求職者数</t>
    <phoneticPr fontId="3"/>
  </si>
  <si>
    <t>新規求人数</t>
    <phoneticPr fontId="3"/>
  </si>
  <si>
    <t>月間有効求人数</t>
    <phoneticPr fontId="3"/>
  </si>
  <si>
    <t>新規求人倍率</t>
    <phoneticPr fontId="3"/>
  </si>
  <si>
    <t>有効求人倍率</t>
    <phoneticPr fontId="3"/>
  </si>
  <si>
    <t>就職件数</t>
    <phoneticPr fontId="3"/>
  </si>
  <si>
    <t>就職率</t>
    <phoneticPr fontId="3"/>
  </si>
  <si>
    <t>充足率</t>
    <phoneticPr fontId="3"/>
  </si>
  <si>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</si>
  <si>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3"/>
  </si>
  <si>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</si>
  <si>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</si>
  <si>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</si>
  <si>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</si>
  <si>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3"/>
  </si>
  <si>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</si>
  <si>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</si>
  <si>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</si>
  <si>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</si>
  <si>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</si>
  <si>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</si>
  <si>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3"/>
  </si>
  <si>
    <t>潤滑油</t>
    <phoneticPr fontId="3"/>
  </si>
  <si>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</si>
  <si>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</si>
  <si>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</si>
  <si>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</si>
  <si>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</si>
  <si>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2"/>
  </si>
  <si>
    <t xml:space="preserve">単位：㎢､億円 </t>
    <rPh sb="0" eb="2">
      <t>タンイ</t>
    </rPh>
    <rPh sb="5" eb="7">
      <t>オクエン</t>
    </rPh>
    <phoneticPr fontId="52"/>
  </si>
  <si>
    <t>県内総生産(名目)</t>
    <phoneticPr fontId="54"/>
  </si>
  <si>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2"/>
  </si>
  <si>
    <t>※1　平年差（平均気温から平年値(30年間の平均値)を差し引いた値）</t>
  </si>
  <si>
    <t>火災発生件数</t>
  </si>
  <si>
    <t>推計人口</t>
    <phoneticPr fontId="17"/>
  </si>
  <si>
    <t>現  在</t>
  </si>
  <si>
    <t>　　「ｒ」は前回の数値の訂正を示す</t>
    <rPh sb="15" eb="16">
      <t>シメ</t>
    </rPh>
    <phoneticPr fontId="3"/>
  </si>
  <si>
    <t>人口増減数</t>
  </si>
  <si>
    <t>現在人口</t>
  </si>
  <si>
    <t>対前月</t>
  </si>
  <si>
    <t>％</t>
  </si>
  <si>
    <t>倍</t>
  </si>
  <si>
    <t>ポイント</t>
  </si>
  <si>
    <t>項目</t>
  </si>
  <si>
    <t>件</t>
    <phoneticPr fontId="3"/>
  </si>
  <si>
    <t>前年同月比（差)</t>
  </si>
  <si>
    <t>1月～ 3月</t>
    <rPh sb="1" eb="2">
      <t>ガツ</t>
    </rPh>
    <rPh sb="5" eb="6">
      <t>ガツ</t>
    </rPh>
    <phoneticPr fontId="6"/>
  </si>
  <si>
    <t>4月～ 6月</t>
    <rPh sb="1" eb="2">
      <t>ガツ</t>
    </rPh>
    <rPh sb="5" eb="6">
      <t>ガツ</t>
    </rPh>
    <phoneticPr fontId="6"/>
  </si>
  <si>
    <t>7月～ 9月</t>
    <rPh sb="1" eb="2">
      <t>ガツ</t>
    </rPh>
    <rPh sb="5" eb="6">
      <t>ガツ</t>
    </rPh>
    <phoneticPr fontId="6"/>
  </si>
  <si>
    <t>10月～12月</t>
    <rPh sb="2" eb="3">
      <t>ガツ</t>
    </rPh>
    <rPh sb="6" eb="7">
      <t>ガツ</t>
    </rPh>
    <phoneticPr fontId="6"/>
  </si>
  <si>
    <t>新規学卒を除く有効求人倍率</t>
    <phoneticPr fontId="3"/>
  </si>
  <si>
    <t>（</t>
    <phoneticPr fontId="3"/>
  </si>
  <si>
    <t>沖　　縄　　県　　鉱　　工　　業　　指　　数</t>
    <phoneticPr fontId="3"/>
  </si>
  <si>
    <t>〃</t>
    <phoneticPr fontId="3"/>
  </si>
  <si>
    <t>平成26年</t>
    <rPh sb="0" eb="2">
      <t>ヘイセイ</t>
    </rPh>
    <rPh sb="4" eb="5">
      <t>ネン</t>
    </rPh>
    <phoneticPr fontId="3"/>
  </si>
  <si>
    <t>国調 平成27年</t>
    <rPh sb="0" eb="1">
      <t>クニ</t>
    </rPh>
    <rPh sb="1" eb="2">
      <t>シラ</t>
    </rPh>
    <rPh sb="3" eb="5">
      <t>ヘイセイ</t>
    </rPh>
    <rPh sb="7" eb="8">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</si>
  <si>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</si>
  <si>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</si>
  <si>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</si>
  <si>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</si>
  <si>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国調 令和2年</t>
    <rPh sb="3" eb="5">
      <t>レイワ</t>
    </rPh>
    <rPh sb="6" eb="7">
      <t>ネン</t>
    </rPh>
    <phoneticPr fontId="3"/>
  </si>
  <si>
    <t>令和3年</t>
    <rPh sb="0" eb="2">
      <t>レイワ</t>
    </rPh>
    <rPh sb="3" eb="4">
      <t>ネン</t>
    </rPh>
    <phoneticPr fontId="3"/>
  </si>
  <si>
    <t>令和5年</t>
    <rPh sb="0" eb="2">
      <t>レイワ</t>
    </rPh>
    <rPh sb="3" eb="4">
      <t>ネン</t>
    </rPh>
    <phoneticPr fontId="3"/>
  </si>
  <si>
    <t>令和6年</t>
    <rPh sb="0" eb="2">
      <t>レイワ</t>
    </rPh>
    <rPh sb="3" eb="4">
      <t>ネン</t>
    </rPh>
    <phoneticPr fontId="3"/>
  </si>
  <si>
    <t>令和6年</t>
    <phoneticPr fontId="3"/>
  </si>
  <si>
    <t>令和4年</t>
    <rPh sb="0" eb="2">
      <t>レイワ</t>
    </rPh>
    <rPh sb="3" eb="4">
      <t>ネン</t>
    </rPh>
    <phoneticPr fontId="3"/>
  </si>
  <si>
    <t>令和6年</t>
  </si>
  <si>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3"/>
  </si>
  <si>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</si>
  <si>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</si>
  <si>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3"/>
  </si>
  <si>
    <t>資料：県企画部統計課「推計人口」</t>
    <rPh sb="0" eb="2">
      <t>シリョウ</t>
    </rPh>
    <rPh sb="3" eb="4">
      <t>ケン</t>
    </rPh>
    <rPh sb="4" eb="10">
      <t>キカクブトウケイカ</t>
    </rPh>
    <rPh sb="11" eb="15">
      <t>スイケイジンコウ</t>
    </rPh>
    <phoneticPr fontId="3"/>
  </si>
  <si>
    <t xml:space="preserve"> </t>
    <phoneticPr fontId="3"/>
  </si>
  <si>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3"/>
  </si>
  <si>
    <t>令和3年度</t>
    <rPh sb="0" eb="2">
      <t>レイワ</t>
    </rPh>
    <rPh sb="3" eb="5">
      <t>ネンド</t>
    </rPh>
    <phoneticPr fontId="3"/>
  </si>
  <si>
    <t>11月</t>
    <rPh sb="2" eb="3">
      <t>ガツ</t>
    </rPh>
    <phoneticPr fontId="3"/>
  </si>
  <si>
    <t>令和4年度計</t>
    <rPh sb="0" eb="1">
      <t>レイ</t>
    </rPh>
    <rPh sb="1" eb="2">
      <t>ワ</t>
    </rPh>
    <rPh sb="4" eb="5">
      <t>ド</t>
    </rPh>
    <phoneticPr fontId="3"/>
  </si>
  <si>
    <t>令和3年度計</t>
    <rPh sb="0" eb="1">
      <t>レイ</t>
    </rPh>
    <rPh sb="1" eb="2">
      <t>ワ</t>
    </rPh>
    <rPh sb="4" eb="5">
      <t>ド</t>
    </rPh>
    <phoneticPr fontId="3"/>
  </si>
  <si>
    <t>12月</t>
    <rPh sb="2" eb="3">
      <t>ガツ</t>
    </rPh>
    <phoneticPr fontId="3"/>
  </si>
  <si>
    <t xml:space="preserve">      5年度</t>
    <rPh sb="7" eb="9">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</si>
  <si>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</si>
  <si>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</si>
  <si>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</si>
  <si>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3"/>
  </si>
  <si>
    <t>2月</t>
    <phoneticPr fontId="3"/>
  </si>
  <si>
    <t>3月</t>
    <phoneticPr fontId="3"/>
  </si>
  <si>
    <t>4月</t>
    <phoneticPr fontId="3"/>
  </si>
  <si>
    <t>5年</t>
    <rPh sb="1" eb="2">
      <t>ネン</t>
    </rPh>
    <phoneticPr fontId="17"/>
  </si>
  <si>
    <t>　    5年</t>
    <rPh sb="6" eb="7">
      <t>ネン</t>
    </rPh>
    <phoneticPr fontId="17"/>
  </si>
  <si>
    <t>　 　　5年</t>
    <rPh sb="5" eb="6">
      <t>ネン</t>
    </rPh>
    <phoneticPr fontId="17"/>
  </si>
  <si>
    <t xml:space="preserve">         5年</t>
    <rPh sb="10" eb="11">
      <t>ネン</t>
    </rPh>
    <phoneticPr fontId="10"/>
  </si>
  <si>
    <t>　 　 5年度</t>
    <rPh sb="5" eb="7">
      <t>ネンド</t>
    </rPh>
    <phoneticPr fontId="3"/>
  </si>
  <si>
    <t xml:space="preserve"> 　　5年</t>
    <rPh sb="4" eb="5">
      <t>ガンネン</t>
    </rPh>
    <phoneticPr fontId="10"/>
  </si>
  <si>
    <t>　    5年度</t>
    <rPh sb="6" eb="8">
      <t>ネンド</t>
    </rPh>
    <phoneticPr fontId="10"/>
  </si>
  <si>
    <t>令和2年度</t>
    <rPh sb="0" eb="2">
      <t>レイワ</t>
    </rPh>
    <phoneticPr fontId="3"/>
  </si>
  <si>
    <t>　　　　　4年度</t>
    <rPh sb="6" eb="8">
      <t>ネンド</t>
    </rPh>
    <phoneticPr fontId="10"/>
  </si>
  <si>
    <t>令和4年</t>
    <rPh sb="0" eb="2">
      <t>レイワ</t>
    </rPh>
    <rPh sb="3" eb="4">
      <t>ネン</t>
    </rPh>
    <phoneticPr fontId="5"/>
  </si>
  <si>
    <t>令和5年</t>
    <rPh sb="0" eb="2">
      <t>レイワ</t>
    </rPh>
    <rPh sb="3" eb="4">
      <t>ネン</t>
    </rPh>
    <phoneticPr fontId="5"/>
  </si>
  <si>
    <t>令和2年度計</t>
    <rPh sb="0" eb="1">
      <t>レイ</t>
    </rPh>
    <rPh sb="1" eb="2">
      <t>ワ</t>
    </rPh>
    <rPh sb="4" eb="5">
      <t>ド</t>
    </rPh>
    <phoneticPr fontId="3"/>
  </si>
  <si>
    <t>令和5年度計</t>
    <rPh sb="0" eb="1">
      <t>レイ</t>
    </rPh>
    <rPh sb="1" eb="2">
      <t>ワ</t>
    </rPh>
    <rPh sb="4" eb="5">
      <t>ド</t>
    </rPh>
    <phoneticPr fontId="3"/>
  </si>
  <si>
    <t xml:space="preserve"> 季　節　調　整　済　指　数</t>
    <rPh sb="1" eb="2">
      <t>キ</t>
    </rPh>
    <rPh sb="3" eb="4">
      <t>セツ</t>
    </rPh>
    <rPh sb="5" eb="6">
      <t>チョウ</t>
    </rPh>
    <rPh sb="7" eb="8">
      <t>ヒトシ</t>
    </rPh>
    <rPh sb="9" eb="10">
      <t>ズミ</t>
    </rPh>
    <rPh sb="11" eb="12">
      <t>ユビ</t>
    </rPh>
    <rPh sb="13" eb="14">
      <t>スウ</t>
    </rPh>
    <phoneticPr fontId="3"/>
  </si>
  <si>
    <t>原　　　　指　　　　数</t>
    <rPh sb="0" eb="1">
      <t>ゲン</t>
    </rPh>
    <rPh sb="5" eb="6">
      <t>ユビ</t>
    </rPh>
    <rPh sb="10" eb="11">
      <t>スウ</t>
    </rPh>
    <phoneticPr fontId="3"/>
  </si>
  <si>
    <t>沖</t>
    <rPh sb="0" eb="1">
      <t>オキ</t>
    </rPh>
    <phoneticPr fontId="3"/>
  </si>
  <si>
    <t>生    産</t>
    <rPh sb="0" eb="1">
      <t>ショウ</t>
    </rPh>
    <rPh sb="5" eb="6">
      <t>サン</t>
    </rPh>
    <phoneticPr fontId="3"/>
  </si>
  <si>
    <t>縄</t>
    <rPh sb="0" eb="1">
      <t>ナワ</t>
    </rPh>
    <phoneticPr fontId="3"/>
  </si>
  <si>
    <t>出    荷</t>
    <rPh sb="0" eb="1">
      <t>デ</t>
    </rPh>
    <rPh sb="5" eb="6">
      <t>ニ</t>
    </rPh>
    <phoneticPr fontId="3"/>
  </si>
  <si>
    <t>県</t>
    <rPh sb="0" eb="1">
      <t>ケン</t>
    </rPh>
    <phoneticPr fontId="3"/>
  </si>
  <si>
    <t>在    庫</t>
    <rPh sb="0" eb="1">
      <t>ザイ</t>
    </rPh>
    <rPh sb="5" eb="6">
      <t>コ</t>
    </rPh>
    <phoneticPr fontId="3"/>
  </si>
  <si>
    <t>全</t>
    <rPh sb="0" eb="1">
      <t>ゼン</t>
    </rPh>
    <phoneticPr fontId="65"/>
  </si>
  <si>
    <t>生    産</t>
    <rPh sb="0" eb="1">
      <t>ショウ</t>
    </rPh>
    <rPh sb="5" eb="6">
      <t>サン</t>
    </rPh>
    <phoneticPr fontId="65"/>
  </si>
  <si>
    <t>出    荷</t>
    <rPh sb="0" eb="1">
      <t>デ</t>
    </rPh>
    <rPh sb="5" eb="6">
      <t>ニ</t>
    </rPh>
    <phoneticPr fontId="65"/>
  </si>
  <si>
    <t>国</t>
    <rPh sb="0" eb="1">
      <t>クニ</t>
    </rPh>
    <phoneticPr fontId="65"/>
  </si>
  <si>
    <t>在    庫</t>
    <rPh sb="0" eb="1">
      <t>ザイ</t>
    </rPh>
    <rPh sb="5" eb="6">
      <t>コ</t>
    </rPh>
    <phoneticPr fontId="65"/>
  </si>
  <si>
    <t>令和6年</t>
    <rPh sb="0" eb="2">
      <t>レイワ</t>
    </rPh>
    <rPh sb="3" eb="4">
      <t>ネン</t>
    </rPh>
    <phoneticPr fontId="10"/>
  </si>
  <si>
    <t>令和5年</t>
    <rPh sb="0" eb="2">
      <t>レイワ</t>
    </rPh>
    <rPh sb="3" eb="4">
      <t>ネン</t>
    </rPh>
    <phoneticPr fontId="10"/>
  </si>
  <si>
    <t>令和4年</t>
    <rPh sb="0" eb="2">
      <t>レイワ</t>
    </rPh>
    <rPh sb="3" eb="4">
      <t>ネン</t>
    </rPh>
    <phoneticPr fontId="10"/>
  </si>
  <si>
    <t>9月</t>
  </si>
  <si>
    <t>7月</t>
  </si>
  <si>
    <t>　　　令和3年度</t>
    <rPh sb="3" eb="5">
      <t>レイワ</t>
    </rPh>
    <rPh sb="6" eb="8">
      <t>ネンド</t>
    </rPh>
    <phoneticPr fontId="10"/>
  </si>
  <si>
    <t>　　　　　5年度</t>
    <rPh sb="6" eb="8">
      <t>ネンド</t>
    </rPh>
    <phoneticPr fontId="10"/>
  </si>
  <si>
    <t>令和3年度</t>
    <rPh sb="0" eb="2">
      <t>レイワ</t>
    </rPh>
    <phoneticPr fontId="3"/>
  </si>
  <si>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3"/>
  </si>
  <si>
    <t>令和6年</t>
    <rPh sb="0" eb="2">
      <t>レイワ</t>
    </rPh>
    <rPh sb="3" eb="4">
      <t>ネン</t>
    </rPh>
    <phoneticPr fontId="5"/>
  </si>
  <si>
    <t>推計人口</t>
    <phoneticPr fontId="3"/>
  </si>
  <si>
    <t>　 　交通事故（人身事故）発生状況</t>
    <rPh sb="8" eb="10">
      <t>ジンシン</t>
    </rPh>
    <rPh sb="10" eb="12">
      <t>ジコ</t>
    </rPh>
    <phoneticPr fontId="17"/>
  </si>
  <si>
    <t>項 　 　目</t>
  </si>
  <si>
    <t>令和7年</t>
    <rPh sb="0" eb="2">
      <t>レイワ</t>
    </rPh>
    <rPh sb="3" eb="4">
      <t>ネン</t>
    </rPh>
    <phoneticPr fontId="3"/>
  </si>
  <si>
    <t>令和4年 　</t>
  </si>
  <si>
    <t>5年 　</t>
  </si>
  <si>
    <t>6年 　</t>
    <phoneticPr fontId="3"/>
  </si>
  <si>
    <t xml:space="preserve">     令和4年</t>
    <rPh sb="8" eb="9">
      <t>ネン</t>
    </rPh>
    <phoneticPr fontId="10"/>
  </si>
  <si>
    <t xml:space="preserve">         6年</t>
    <rPh sb="10" eb="11">
      <t>ネン</t>
    </rPh>
    <phoneticPr fontId="10"/>
  </si>
  <si>
    <t xml:space="preserve"> 令和4年</t>
    <rPh sb="4" eb="5">
      <t>ガンネン</t>
    </rPh>
    <phoneticPr fontId="10"/>
  </si>
  <si>
    <t xml:space="preserve"> 　　6年</t>
    <rPh sb="4" eb="5">
      <t>ガンネン</t>
    </rPh>
    <phoneticPr fontId="10"/>
  </si>
  <si>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2"/>
  </si>
  <si>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3"/>
  </si>
  <si>
    <t>令和4年度</t>
    <rPh sb="0" eb="2">
      <t>レイワ</t>
    </rPh>
    <rPh sb="3" eb="5">
      <t>ネンド</t>
    </rPh>
    <phoneticPr fontId="3"/>
  </si>
  <si>
    <t>推計世帯数</t>
    <phoneticPr fontId="3"/>
  </si>
  <si>
    <t>婚姻件数</t>
    <phoneticPr fontId="3"/>
  </si>
  <si>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</si>
  <si>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　令和4年</t>
    <rPh sb="4" eb="5">
      <t>ネン</t>
    </rPh>
    <phoneticPr fontId="17"/>
  </si>
  <si>
    <t>　 　　6年</t>
    <rPh sb="5" eb="6">
      <t>ネン</t>
    </rPh>
    <phoneticPr fontId="17"/>
  </si>
  <si>
    <t>令和7年</t>
    <phoneticPr fontId="3"/>
  </si>
  <si>
    <t>令和7年1月</t>
  </si>
  <si>
    <t>令和7年1月</t>
    <phoneticPr fontId="3"/>
  </si>
  <si>
    <t>完全失業率（原数値）</t>
    <phoneticPr fontId="3"/>
  </si>
  <si>
    <t>令和7年1月</t>
    <rPh sb="0" eb="2">
      <t>レイワ</t>
    </rPh>
    <rPh sb="3" eb="4">
      <t>ネン</t>
    </rPh>
    <phoneticPr fontId="3"/>
  </si>
  <si>
    <t>令和7年1月</t>
    <rPh sb="0" eb="2">
      <t>レイワ</t>
    </rPh>
    <rPh sb="3" eb="4">
      <t>ネン</t>
    </rPh>
    <phoneticPr fontId="10"/>
  </si>
  <si>
    <t>令和7年 累計</t>
    <rPh sb="0" eb="2">
      <t>レイワ</t>
    </rPh>
    <rPh sb="3" eb="4">
      <t>ネン</t>
    </rPh>
    <rPh sb="5" eb="7">
      <t>ルイケイ</t>
    </rPh>
    <phoneticPr fontId="17"/>
  </si>
  <si>
    <t>事業所規模　5人以上</t>
    <phoneticPr fontId="3"/>
  </si>
  <si>
    <t>3月</t>
  </si>
  <si>
    <t>　令和7年</t>
    <phoneticPr fontId="3"/>
  </si>
  <si>
    <t>　令和6年</t>
    <phoneticPr fontId="3"/>
  </si>
  <si>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7"/>
  </si>
  <si>
    <t>令和7年2月</t>
    <phoneticPr fontId="3"/>
  </si>
  <si>
    <t>前月比</t>
    <rPh sb="0" eb="3">
      <t>ゼンゲツヒ</t>
    </rPh>
    <phoneticPr fontId="2"/>
  </si>
  <si>
    <t>令和7年</t>
  </si>
  <si>
    <t>前年同月比</t>
    <rPh sb="0" eb="2">
      <t>ゼンネン</t>
    </rPh>
    <rPh sb="2" eb="4">
      <t>ドウゲツ</t>
    </rPh>
    <rPh sb="4" eb="5">
      <t>ヒ</t>
    </rPh>
    <phoneticPr fontId="2"/>
  </si>
  <si>
    <t>2月</t>
    <rPh sb="1" eb="2">
      <t>ガツ</t>
    </rPh>
    <phoneticPr fontId="10"/>
  </si>
  <si>
    <t>那覇の平均気温</t>
    <phoneticPr fontId="3"/>
  </si>
  <si>
    <t>2月</t>
    <rPh sb="1" eb="2">
      <t>ガツ</t>
    </rPh>
    <phoneticPr fontId="3"/>
  </si>
  <si>
    <t>　    6年</t>
    <rPh sb="6" eb="7">
      <t>ネン</t>
    </rPh>
    <phoneticPr fontId="17"/>
  </si>
  <si>
    <t>令和4年</t>
    <rPh sb="3" eb="4">
      <t>ネン</t>
    </rPh>
    <phoneticPr fontId="17"/>
  </si>
  <si>
    <t>6年</t>
    <rPh sb="1" eb="2">
      <t>ネン</t>
    </rPh>
    <phoneticPr fontId="17"/>
  </si>
  <si>
    <t>3.4P</t>
    <phoneticPr fontId="3"/>
  </si>
  <si>
    <t>2月</t>
  </si>
  <si>
    <t xml:space="preserve">  令和4年度</t>
    <rPh sb="2" eb="4">
      <t>レイワ</t>
    </rPh>
    <rPh sb="5" eb="7">
      <t>ネンド</t>
    </rPh>
    <phoneticPr fontId="10"/>
  </si>
  <si>
    <t xml:space="preserve">      6年度</t>
    <rPh sb="7" eb="9">
      <t>ネンド</t>
    </rPh>
    <phoneticPr fontId="10"/>
  </si>
  <si>
    <t>2020年（令和2年）＝100.0</t>
    <rPh sb="4" eb="5">
      <t>ネン</t>
    </rPh>
    <rPh sb="6" eb="8">
      <t>レイワ</t>
    </rPh>
    <rPh sb="9" eb="10">
      <t>ネン</t>
    </rPh>
    <rPh sb="11" eb="12">
      <t>ヘイネン</t>
    </rPh>
    <phoneticPr fontId="3"/>
  </si>
  <si>
    <t>令和７年</t>
    <rPh sb="0" eb="2">
      <t>レイワ</t>
    </rPh>
    <phoneticPr fontId="2"/>
  </si>
  <si>
    <t>令和７年</t>
    <phoneticPr fontId="3"/>
  </si>
  <si>
    <t>令和６年</t>
    <rPh sb="0" eb="2">
      <t>レイワ</t>
    </rPh>
    <rPh sb="3" eb="4">
      <t>ネン</t>
    </rPh>
    <phoneticPr fontId="2"/>
  </si>
  <si>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3"/>
  </si>
  <si>
    <t>１　概況</t>
    <rPh sb="2" eb="4">
      <t>ガイキョウ</t>
    </rPh>
    <phoneticPr fontId="3"/>
  </si>
  <si>
    <t>　(1) 生産指数</t>
    <rPh sb="7" eb="9">
      <t>シスウ</t>
    </rPh>
    <phoneticPr fontId="65"/>
  </si>
  <si>
    <t>　(2) 出荷指数</t>
    <rPh sb="5" eb="7">
      <t>シュッカ</t>
    </rPh>
    <rPh sb="7" eb="9">
      <t>シスウ</t>
    </rPh>
    <phoneticPr fontId="1"/>
  </si>
  <si>
    <t>　</t>
    <phoneticPr fontId="3"/>
  </si>
  <si>
    <t>　(3) 在庫指数</t>
    <rPh sb="5" eb="7">
      <t>ザイコ</t>
    </rPh>
    <rPh sb="7" eb="9">
      <t>シスウ</t>
    </rPh>
    <phoneticPr fontId="1"/>
  </si>
  <si>
    <t>　 　 6年度</t>
    <rPh sb="5" eb="7">
      <t>ネンド</t>
    </rPh>
    <phoneticPr fontId="3"/>
  </si>
  <si>
    <t>3月</t>
    <rPh sb="1" eb="2">
      <t>ガツ</t>
    </rPh>
    <phoneticPr fontId="10"/>
  </si>
  <si>
    <t>　    6年度</t>
    <rPh sb="6" eb="8">
      <t>ネンド</t>
    </rPh>
    <phoneticPr fontId="10"/>
  </si>
  <si>
    <t>　    令和4年度</t>
    <rPh sb="5" eb="7">
      <t>レイワ</t>
    </rPh>
    <rPh sb="8" eb="10">
      <t>ネンド</t>
    </rPh>
    <phoneticPr fontId="10"/>
  </si>
  <si>
    <t>令和7年3月</t>
    <phoneticPr fontId="3"/>
  </si>
  <si>
    <t>2025（令和7年）年 5月1日 現在推計</t>
  </si>
  <si>
    <t>令和7年4月中の増減数</t>
  </si>
  <si>
    <t>自然動態</t>
    <rPh sb="2" eb="4">
      <t>ドウタイ</t>
    </rPh>
    <phoneticPr fontId="114"/>
  </si>
  <si>
    <t>社会動態</t>
    <rPh sb="0" eb="2">
      <t>シャカイド</t>
    </rPh>
    <rPh sb="2" eb="4">
      <t>ドウタイ</t>
    </rPh>
    <phoneticPr fontId="114"/>
  </si>
  <si>
    <t>令和6年5月からの増減数</t>
  </si>
  <si>
    <t>3月</t>
    <rPh sb="1" eb="2">
      <t>ガツ</t>
    </rPh>
    <phoneticPr fontId="3"/>
  </si>
  <si>
    <t>4月</t>
    <rPh sb="1" eb="2">
      <t>ガツ</t>
    </rPh>
    <phoneticPr fontId="3"/>
  </si>
  <si>
    <t>令和６年</t>
    <rPh sb="3" eb="4">
      <t>ネン</t>
    </rPh>
    <phoneticPr fontId="3"/>
  </si>
  <si>
    <t>4月</t>
  </si>
  <si>
    <t>4月</t>
    <phoneticPr fontId="10"/>
  </si>
  <si>
    <t>令和６年4月</t>
    <rPh sb="0" eb="2">
      <t>レイワ</t>
    </rPh>
    <rPh sb="3" eb="4">
      <t>ネン</t>
    </rPh>
    <rPh sb="5" eb="6">
      <t>ガツ</t>
    </rPh>
    <phoneticPr fontId="3"/>
  </si>
  <si>
    <t>5月</t>
  </si>
  <si>
    <t>6月</t>
  </si>
  <si>
    <t>8月</t>
  </si>
  <si>
    <t>10月</t>
  </si>
  <si>
    <t>令和4月</t>
    <rPh sb="0" eb="2">
      <t>レイワ</t>
    </rPh>
    <rPh sb="3" eb="4">
      <t>ガツ</t>
    </rPh>
    <phoneticPr fontId="3"/>
  </si>
  <si>
    <r>
      <t>▲</t>
    </r>
    <r>
      <rPr>
        <sz val="11"/>
        <rFont val="Arial"/>
        <family val="2"/>
      </rPr>
      <t xml:space="preserve"> 2.3</t>
    </r>
  </si>
  <si>
    <r>
      <t>▲</t>
    </r>
    <r>
      <rPr>
        <sz val="11"/>
        <rFont val="Arial"/>
        <family val="2"/>
      </rPr>
      <t xml:space="preserve"> 1.8</t>
    </r>
  </si>
  <si>
    <r>
      <t>▲</t>
    </r>
    <r>
      <rPr>
        <sz val="11"/>
        <rFont val="Arial"/>
        <family val="2"/>
      </rPr>
      <t xml:space="preserve"> 4.1</t>
    </r>
    <phoneticPr fontId="3"/>
  </si>
  <si>
    <r>
      <t>▲</t>
    </r>
    <r>
      <rPr>
        <sz val="11"/>
        <rFont val="Arial"/>
        <family val="2"/>
      </rPr>
      <t xml:space="preserve"> 0.7</t>
    </r>
  </si>
  <si>
    <r>
      <t>▲</t>
    </r>
    <r>
      <rPr>
        <sz val="11"/>
        <rFont val="Arial"/>
        <family val="2"/>
      </rPr>
      <t xml:space="preserve"> 0.3</t>
    </r>
  </si>
  <si>
    <t>　　生産の上昇に寄与した業種は、食料品工業、金属製品工業、窯業・土石製品工業などの7業種であり、</t>
  </si>
  <si>
    <t>　　生産の低下に寄与した業種は、鉄鋼業、鉱業の2業種であった。</t>
  </si>
  <si>
    <t>　</t>
  </si>
  <si>
    <t xml:space="preserve">    生産指数（季節調整済指数）は前月比13.2％の上昇となり、指数水準は91.1となった。</t>
    <phoneticPr fontId="3"/>
  </si>
  <si>
    <t>　　出荷の低下に寄与した業種は、食料品工業、鉄鋼業、その他の工業の3業種であり、</t>
  </si>
  <si>
    <t>　　出荷の上昇に寄与した業種は、窯業・土石製品工業、金属製品工業、パルプ・紙・紙加工品工業</t>
  </si>
  <si>
    <t>　　などの6業種であった。</t>
  </si>
  <si>
    <t>　　在庫の上昇に寄与した業種は、化学工業、鉄鋼業、食料品工業などの7業種であり、</t>
  </si>
  <si>
    <t>　　在庫の低下に寄与した業種は、鉱業、プラスチック製品工業の2業種であった。</t>
  </si>
  <si>
    <t xml:space="preserve">    在庫指数（季節調整済指数）は前月比2.6％の上昇となり、指数水準は98.5となった。</t>
    <phoneticPr fontId="3"/>
  </si>
  <si>
    <t xml:space="preserve">    出荷指数（季節調整済指数）は前月比2.3％の低下となり、指数水準は85.9となった。</t>
    <phoneticPr fontId="3"/>
  </si>
  <si>
    <t>―　令　和　７　年　３　月　分　―</t>
    <rPh sb="2" eb="3">
      <t>レイ</t>
    </rPh>
    <rPh sb="4" eb="5">
      <t>ワ</t>
    </rPh>
    <rPh sb="8" eb="9">
      <t>ネン</t>
    </rPh>
    <rPh sb="12" eb="13">
      <t>ガツ</t>
    </rPh>
    <rPh sb="14" eb="15">
      <t>ブン</t>
    </rPh>
    <phoneticPr fontId="3"/>
  </si>
  <si>
    <t>令和7年５月30日公表</t>
    <rPh sb="0" eb="2">
      <t>レイワ</t>
    </rPh>
    <rPh sb="3" eb="4">
      <t>ネン</t>
    </rPh>
    <rPh sb="5" eb="6">
      <t>ガツ</t>
    </rPh>
    <rPh sb="8" eb="9">
      <t>ニチ</t>
    </rPh>
    <rPh sb="9" eb="11">
      <t>コウヒョウ</t>
    </rPh>
    <phoneticPr fontId="3"/>
  </si>
  <si>
    <t>３月</t>
    <phoneticPr fontId="3"/>
  </si>
  <si>
    <t>２月</t>
    <phoneticPr fontId="3"/>
  </si>
  <si>
    <t>　　令和6年12月以前の数値は新季節指数により改訂されている</t>
    <rPh sb="2" eb="3">
      <t>レイ</t>
    </rPh>
    <rPh sb="3" eb="4">
      <t>ワ</t>
    </rPh>
    <phoneticPr fontId="3"/>
  </si>
  <si>
    <t>注：当該指標は令和7年5月30日現在作成</t>
    <phoneticPr fontId="3"/>
  </si>
  <si>
    <t>最新の主な指標（令和7年5月）</t>
    <rPh sb="0" eb="2">
      <t>サイシン</t>
    </rPh>
    <rPh sb="3" eb="4">
      <t>オモ</t>
    </rPh>
    <rPh sb="5" eb="7">
      <t>シヒョウ</t>
    </rPh>
    <rPh sb="8" eb="10">
      <t>レイワ</t>
    </rPh>
    <rPh sb="11" eb="12">
      <t>ネン</t>
    </rPh>
    <rPh sb="13" eb="14">
      <t>ツキ</t>
    </rPh>
    <phoneticPr fontId="3"/>
  </si>
  <si>
    <t>令和7年5月1日現在</t>
    <phoneticPr fontId="3"/>
  </si>
  <si>
    <t>令和7年4月</t>
    <phoneticPr fontId="3"/>
  </si>
  <si>
    <t>令和6年(10月～12月)期</t>
    <phoneticPr fontId="3"/>
  </si>
  <si>
    <t>令和7年2月末</t>
    <phoneticPr fontId="3"/>
  </si>
  <si>
    <t>令和7年4月末</t>
    <phoneticPr fontId="3"/>
  </si>
  <si>
    <t>令和6年4月</t>
    <rPh sb="0" eb="2">
      <t>レイワ</t>
    </rPh>
    <rPh sb="3" eb="4">
      <t>ネン</t>
    </rPh>
    <rPh sb="5" eb="6">
      <t>ガツ</t>
    </rPh>
    <phoneticPr fontId="3"/>
  </si>
  <si>
    <t>4月</t>
    <rPh sb="1" eb="2">
      <t>ガツ</t>
    </rPh>
    <phoneticPr fontId="10"/>
  </si>
  <si>
    <t>令和7年3月</t>
    <rPh sb="0" eb="2">
      <t>レイワ</t>
    </rPh>
    <rPh sb="3" eb="4">
      <t>ネン</t>
    </rPh>
    <rPh sb="5" eb="6">
      <t>ガツ</t>
    </rPh>
    <phoneticPr fontId="10"/>
  </si>
  <si>
    <t>　2　令和5年(10月～12月)期差</t>
    <phoneticPr fontId="3"/>
  </si>
  <si>
    <t xml:space="preserve">      令和4年度</t>
    <rPh sb="6" eb="8">
      <t>レイワ</t>
    </rPh>
    <rPh sb="9" eb="11">
      <t>ネンド</t>
    </rPh>
    <phoneticPr fontId="10"/>
  </si>
  <si>
    <t>令和7(2025)年3月</t>
    <rPh sb="0" eb="1">
      <t>レイ</t>
    </rPh>
    <rPh sb="1" eb="2">
      <t>ワ</t>
    </rPh>
    <rPh sb="9" eb="10">
      <t>ネン</t>
    </rPh>
    <phoneticPr fontId="3"/>
  </si>
  <si>
    <t>令和７年1月</t>
    <rPh sb="0" eb="2">
      <t>レイワ</t>
    </rPh>
    <rPh sb="3" eb="4">
      <t>ネン</t>
    </rPh>
    <rPh sb="5" eb="6">
      <t>ガツ</t>
    </rPh>
    <phoneticPr fontId="3"/>
  </si>
  <si>
    <t>令和６年1月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</si>
</sst>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9">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0.0;&quot;△&quot;#,##0.0"/>
    <numFmt numFmtId="220" formatCode="#,##0.0\ ;&quot;△&quot;#,##0.0\ "/>
    <numFmt numFmtId="221" formatCode="#,##0.0_ "/>
    <numFmt numFmtId="222" formatCode="#,##0.00\ ;&quot;△&quot;#,##0.00\ "/>
    <numFmt numFmtId="223" formatCode="0.0_ "/>
    <numFmt numFmtId="224" formatCode="#,##0\ "/>
    <numFmt numFmtId="225" formatCode="0.00;&quot;△ &quot;0.00"/>
    <numFmt numFmtId="226" formatCode="#,##0;[Red]#,##0"/>
    <numFmt numFmtId="227" formatCode="#,##0.0_);[Red]\(#,##0.0\)"/>
    <numFmt numFmtId="228" formatCode="#,##0;\-#,##0;&quot;&quot;;@"/>
    <numFmt numFmtId="229" formatCode="\ ###,###,###,###,##0;&quot;-&quot;###,###,###,###,##0"/>
    <numFmt numFmtId="230" formatCode="\ ###,###,###,###,##0.00;&quot;-&quot;###,###,###,###,##0.00"/>
    <numFmt numFmtId="231" formatCode="#,##0.0;&quot;△ &quot;#,##0.0"/>
    <numFmt numFmtId="232" formatCode="&quot;r&quot;\ #,##0.0;&quot;△ &quot;#,##0.0"/>
    <numFmt numFmtId="233" formatCode="#,##0.0&quot;%&quot;;&quot;▲ &quot;#,##0.0&quot;%&quot;"/>
    <numFmt numFmtId="234" formatCode="#,##0.00;&quot;△ &quot;#,##0.00"/>
    <numFmt numFmtId="235" formatCode="#,##0.0&quot;%&quot;;&quot;△ &quot;#,##0.0&quot;%&quot;"/>
    <numFmt numFmtId="236" formatCode="0.00_);[Red]\(0.00\)"/>
    <numFmt numFmtId="237" formatCode="General&quot;月&quot;"/>
    <numFmt numFmtId="238" formatCode="#,##0.0&quot;P&quot;;&quot;△ &quot;#,##0.0&quot;P&quot;"/>
    <numFmt numFmtId="239" formatCode="0.00&quot;P&quot;;&quot;△&quot;0.00&quot;P&quot;"/>
    <numFmt numFmtId="240" formatCode="0.0&quot;P&quot;;&quot;△&quot;0.0&quot;P&quot;"/>
    <numFmt numFmtId="241" formatCode="0.0;&quot;△ &quot;0.0"/>
    <numFmt numFmtId="242" formatCode="\ \ \ @"/>
    <numFmt numFmtId="243" formatCode="\ \ \ \ \ \ @"/>
    <numFmt numFmtId="244" formatCode="\ \ \ \ \ \ \ \ \ @"/>
    <numFmt numFmtId="245" formatCode="\ \ \ \ \ \ \ \ \ \ \ \ @"/>
    <numFmt numFmtId="246" formatCode="\ \ \ \ \ \ \ \ \ \ \ \ \ \ \ @"/>
    <numFmt numFmtId="247" formatCode="\ \ \ \ \ \ \ \ \ \ \ \ \ \ \ \ \ \ @"/>
    <numFmt numFmtId="248" formatCode="\ \ \ \ \ @"/>
    <numFmt numFmtId="249" formatCode="#,###,###,##0;&quot;-&quot;###,###,##0"/>
    <numFmt numFmtId="250" formatCode="0;&quot;△ &quot;0"/>
    <numFmt numFmtId="251" formatCode="\ ##,##0.0;&quot;△ &quot;#,##0.0;&quot; &quot;\ ####0.0"/>
    <numFmt numFmtId="252" formatCode="#,##0.000;\-#,##0.000;&quot;&quot;;@"/>
  </numFmts>
  <fonts count="1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
      <sz val="10"/>
      <name val="Arial"/>
      <family val="2"/>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1"/>
      <color indexed="17"/>
      <name val="ＭＳ Ｐゴシック"/>
      <family val="3"/>
      <charset val="128"/>
    </font>
    <font>
      <sz val="11"/>
      <name val="明朝"/>
      <family val="3"/>
      <charset val="128"/>
    </font>
    <font>
      <u/>
      <sz val="11"/>
      <color theme="10"/>
      <name val="ＭＳ Ｐ明朝"/>
      <family val="1"/>
      <charset val="128"/>
    </font>
    <font>
      <sz val="7"/>
      <name val="Terminal"/>
      <family val="3"/>
      <charset val="255"/>
    </font>
    <font>
      <sz val="12"/>
      <color rgb="FFFF0000"/>
      <name val="ＭＳ 明朝"/>
      <family val="1"/>
      <charset val="128"/>
    </font>
    <font>
      <strike/>
      <sz val="12"/>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s>
  <fills count="5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39">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6">
    <xf numFmtId="0" fontId="0" fillId="0" borderId="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26" borderId="0" applyNumberFormat="0" applyBorder="0" applyAlignment="0" applyProtection="0"/>
    <xf numFmtId="0" fontId="69" fillId="27" borderId="0" applyNumberFormat="0" applyBorder="0" applyAlignment="0" applyProtection="0"/>
    <xf numFmtId="0" fontId="70" fillId="0" borderId="0" applyNumberFormat="0" applyFill="0" applyBorder="0" applyAlignment="0" applyProtection="0"/>
    <xf numFmtId="0" fontId="71" fillId="28" borderId="121" applyNumberFormat="0" applyAlignment="0" applyProtection="0"/>
    <xf numFmtId="0" fontId="72" fillId="29" borderId="0" applyNumberFormat="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4" fillId="0" borderId="0" applyNumberFormat="0" applyFill="0" applyBorder="0" applyAlignment="0" applyProtection="0">
      <alignment vertical="top"/>
      <protection locked="0"/>
    </xf>
    <xf numFmtId="0" fontId="9" fillId="2" borderId="122" applyNumberFormat="0" applyFont="0" applyAlignment="0" applyProtection="0"/>
    <xf numFmtId="0" fontId="74" fillId="0" borderId="123" applyNumberFormat="0" applyFill="0" applyAlignment="0" applyProtection="0"/>
    <xf numFmtId="0" fontId="75" fillId="30" borderId="0" applyNumberFormat="0" applyBorder="0" applyAlignment="0" applyProtection="0"/>
    <xf numFmtId="0" fontId="76" fillId="31" borderId="124" applyNumberFormat="0" applyAlignment="0" applyProtection="0"/>
    <xf numFmtId="0" fontId="77" fillId="0" borderId="0" applyNumberFormat="0" applyFill="0" applyBorder="0" applyAlignment="0" applyProtection="0"/>
    <xf numFmtId="38" fontId="2"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2" fillId="0" borderId="0" applyFont="0" applyFill="0" applyBorder="0" applyAlignment="0" applyProtection="0"/>
    <xf numFmtId="38" fontId="21"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38" fontId="56"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78" fillId="0" borderId="125" applyNumberFormat="0" applyFill="0" applyAlignment="0" applyProtection="0"/>
    <xf numFmtId="0" fontId="79" fillId="0" borderId="126" applyNumberFormat="0" applyFill="0" applyAlignment="0" applyProtection="0"/>
    <xf numFmtId="0" fontId="80" fillId="0" borderId="127" applyNumberFormat="0" applyFill="0" applyAlignment="0" applyProtection="0"/>
    <xf numFmtId="0" fontId="80" fillId="0" borderId="0" applyNumberFormat="0" applyFill="0" applyBorder="0" applyAlignment="0" applyProtection="0"/>
    <xf numFmtId="0" fontId="81" fillId="0" borderId="128" applyNumberFormat="0" applyFill="0" applyAlignment="0" applyProtection="0"/>
    <xf numFmtId="0" fontId="82" fillId="31" borderId="129" applyNumberFormat="0" applyAlignment="0" applyProtection="0"/>
    <xf numFmtId="0" fontId="83"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4" fillId="3" borderId="124" applyNumberFormat="0" applyAlignment="0" applyProtection="0"/>
    <xf numFmtId="0" fontId="9" fillId="0" borderId="0">
      <alignment vertical="center"/>
    </xf>
    <xf numFmtId="0" fontId="9" fillId="0" borderId="0">
      <alignment vertical="center"/>
    </xf>
    <xf numFmtId="0" fontId="9" fillId="0" borderId="0">
      <alignment vertical="center"/>
    </xf>
    <xf numFmtId="0" fontId="68" fillId="0" borderId="0">
      <alignment vertical="center"/>
    </xf>
    <xf numFmtId="0" fontId="15" fillId="0" borderId="0"/>
    <xf numFmtId="0" fontId="9" fillId="0" borderId="0"/>
    <xf numFmtId="0" fontId="26" fillId="0" borderId="0"/>
    <xf numFmtId="37" fontId="26" fillId="0" borderId="0"/>
    <xf numFmtId="0" fontId="11" fillId="0" borderId="0"/>
    <xf numFmtId="0" fontId="9" fillId="0" borderId="0"/>
    <xf numFmtId="0" fontId="9" fillId="0" borderId="0"/>
    <xf numFmtId="0" fontId="6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5" fillId="32" borderId="0" applyNumberFormat="0" applyBorder="0" applyAlignment="0" applyProtection="0"/>
    <xf numFmtId="0" fontId="21" fillId="0" borderId="0"/>
    <xf numFmtId="0" fontId="2" fillId="0" borderId="0">
      <alignment vertical="center"/>
    </xf>
    <xf numFmtId="242" fontId="90" fillId="0" borderId="30" applyBorder="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243" fontId="90" fillId="0" borderId="30" applyBorder="0"/>
    <xf numFmtId="244" fontId="90" fillId="0" borderId="30"/>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245" fontId="90" fillId="0" borderId="30"/>
    <xf numFmtId="246" fontId="90" fillId="0" borderId="30"/>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247" fontId="90" fillId="0" borderId="30"/>
    <xf numFmtId="248" fontId="92" fillId="0" borderId="0"/>
    <xf numFmtId="0" fontId="93" fillId="0" borderId="0">
      <alignment horizontal="center" wrapText="1"/>
    </xf>
    <xf numFmtId="0" fontId="94" fillId="0" borderId="0"/>
    <xf numFmtId="0" fontId="95" fillId="0" borderId="0">
      <alignment wrapText="1"/>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6" fillId="53" borderId="130" applyNumberFormat="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98"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5" fillId="55" borderId="131" applyNumberFormat="0" applyFont="0" applyAlignment="0" applyProtection="0">
      <alignment vertical="center"/>
    </xf>
    <xf numFmtId="0" fontId="2" fillId="55" borderId="131" applyNumberFormat="0" applyFont="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99" fillId="0" borderId="132" applyNumberFormat="0" applyFill="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1" fillId="56" borderId="133"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 fillId="0" borderId="0" applyFont="0" applyFill="0" applyBorder="0" applyAlignment="0" applyProtection="0">
      <alignment vertical="center"/>
    </xf>
    <xf numFmtId="249" fontId="33"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249" fontId="3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12" fillId="0" borderId="0" applyFont="0" applyFill="0" applyBorder="0" applyAlignment="0" applyProtection="0"/>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3" fillId="0" borderId="134"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4" fillId="0" borderId="135"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136"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6" fillId="0" borderId="137" applyNumberFormat="0" applyFill="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7" fillId="56" borderId="138"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09" fillId="40" borderId="133" applyNumberFormat="0" applyAlignment="0" applyProtection="0">
      <alignment vertical="center"/>
    </xf>
    <xf numFmtId="0" fontId="110" fillId="0" borderId="0">
      <alignment vertical="center"/>
    </xf>
    <xf numFmtId="0" fontId="25" fillId="0" borderId="0">
      <alignment vertical="center"/>
    </xf>
    <xf numFmtId="0" fontId="2" fillId="0" borderId="0"/>
    <xf numFmtId="0" fontId="98"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1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111" fillId="37" borderId="0" applyNumberFormat="0" applyBorder="0" applyAlignment="0" applyProtection="0">
      <alignment vertical="center"/>
    </xf>
  </cellStyleXfs>
  <cellXfs count="1278">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15" fillId="0" borderId="0" xfId="65" applyAlignment="1" applyProtection="1">
      <alignment vertical="center"/>
      <protection locked="0"/>
    </xf>
    <xf numFmtId="0" fontId="15" fillId="0" borderId="0" xfId="65" applyAlignment="1">
      <alignment vertical="center"/>
    </xf>
    <xf numFmtId="3" fontId="6" fillId="0" borderId="0" xfId="65" applyNumberFormat="1" applyFont="1" applyAlignment="1" applyProtection="1">
      <alignment vertical="center"/>
      <protection locked="0"/>
    </xf>
    <xf numFmtId="0" fontId="6" fillId="0" borderId="0" xfId="65" applyFont="1" applyAlignment="1">
      <alignment vertical="center"/>
    </xf>
    <xf numFmtId="3" fontId="6" fillId="0" borderId="4" xfId="65" applyNumberFormat="1" applyFont="1" applyBorder="1" applyAlignment="1" applyProtection="1">
      <alignment vertical="center"/>
      <protection locked="0"/>
    </xf>
    <xf numFmtId="0" fontId="6" fillId="0" borderId="5" xfId="65" applyFont="1" applyBorder="1" applyAlignment="1" applyProtection="1">
      <alignment horizontal="center" vertical="center"/>
      <protection locked="0"/>
    </xf>
    <xf numFmtId="180" fontId="6" fillId="0" borderId="5" xfId="65" applyNumberFormat="1" applyFont="1" applyBorder="1" applyAlignment="1" applyProtection="1">
      <alignment horizontal="center" vertical="center"/>
      <protection locked="0"/>
    </xf>
    <xf numFmtId="0" fontId="6" fillId="0" borderId="0" xfId="65" applyFont="1" applyAlignment="1" applyProtection="1">
      <alignment vertical="center"/>
      <protection locked="0"/>
    </xf>
    <xf numFmtId="0" fontId="6" fillId="0" borderId="0" xfId="65" applyFont="1" applyAlignment="1" applyProtection="1">
      <alignment horizontal="center" vertical="center"/>
      <protection locked="0"/>
    </xf>
    <xf numFmtId="3" fontId="6" fillId="0" borderId="6" xfId="65" applyNumberFormat="1" applyFont="1" applyBorder="1" applyAlignment="1" applyProtection="1">
      <alignment horizontal="center" vertical="center" wrapText="1"/>
      <protection locked="0"/>
    </xf>
    <xf numFmtId="3" fontId="6" fillId="0" borderId="5" xfId="65" applyNumberFormat="1" applyFont="1" applyBorder="1" applyAlignment="1" applyProtection="1">
      <alignment horizontal="center" vertical="center" wrapText="1"/>
      <protection locked="0"/>
    </xf>
    <xf numFmtId="3" fontId="6" fillId="0" borderId="0" xfId="65" applyNumberFormat="1" applyFont="1" applyAlignment="1" applyProtection="1">
      <alignment horizontal="center" vertical="center"/>
      <protection locked="0"/>
    </xf>
    <xf numFmtId="3" fontId="6" fillId="0" borderId="7" xfId="65" applyNumberFormat="1" applyFont="1" applyBorder="1" applyAlignment="1" applyProtection="1">
      <alignment horizontal="center" vertical="center" wrapText="1"/>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6" fillId="0" borderId="11" xfId="65" applyNumberFormat="1" applyFont="1" applyBorder="1" applyAlignment="1" applyProtection="1">
      <alignment vertical="center"/>
      <protection locked="0"/>
    </xf>
    <xf numFmtId="1" fontId="6" fillId="0" borderId="0" xfId="65" applyNumberFormat="1" applyFont="1" applyAlignment="1" applyProtection="1">
      <alignment vertical="center"/>
      <protection locked="0"/>
    </xf>
    <xf numFmtId="1" fontId="6" fillId="0" borderId="5" xfId="65" applyNumberFormat="1" applyFont="1" applyBorder="1" applyAlignment="1" applyProtection="1">
      <alignment vertical="center"/>
      <protection locked="0"/>
    </xf>
    <xf numFmtId="185" fontId="6" fillId="0" borderId="0" xfId="65" applyNumberFormat="1" applyFont="1" applyAlignment="1" applyProtection="1">
      <alignment vertical="center"/>
      <protection locked="0"/>
    </xf>
    <xf numFmtId="3" fontId="6" fillId="0" borderId="0" xfId="65" applyNumberFormat="1" applyFont="1" applyAlignment="1" applyProtection="1">
      <alignment horizontal="right" vertical="center"/>
      <protection locked="0"/>
    </xf>
    <xf numFmtId="3" fontId="6" fillId="0" borderId="0" xfId="65" applyNumberFormat="1" applyFont="1" applyAlignment="1">
      <alignment horizontal="right" vertical="center"/>
    </xf>
    <xf numFmtId="204" fontId="6" fillId="0" borderId="0" xfId="65" quotePrefix="1" applyNumberFormat="1" applyFont="1" applyAlignment="1" applyProtection="1">
      <alignment horizontal="right" vertical="center"/>
      <protection locked="0"/>
    </xf>
    <xf numFmtId="205" fontId="6" fillId="0" borderId="0" xfId="65" applyNumberFormat="1" applyFont="1" applyAlignment="1">
      <alignment horizontal="right" vertical="center"/>
    </xf>
    <xf numFmtId="206" fontId="6" fillId="0" borderId="0" xfId="65" applyNumberFormat="1" applyFont="1" applyAlignment="1">
      <alignment horizontal="right" vertical="center"/>
    </xf>
    <xf numFmtId="3" fontId="6" fillId="0" borderId="11" xfId="79" applyNumberFormat="1" applyFont="1" applyBorder="1" applyAlignment="1">
      <alignment horizontal="right" vertical="center"/>
    </xf>
    <xf numFmtId="0" fontId="6" fillId="0" borderId="0" xfId="65" applyFont="1" applyAlignment="1" applyProtection="1">
      <alignment horizontal="right" vertical="center"/>
      <protection locked="0"/>
    </xf>
    <xf numFmtId="3" fontId="6" fillId="0" borderId="12" xfId="65" applyNumberFormat="1" applyFont="1" applyBorder="1" applyAlignment="1" applyProtection="1">
      <alignment horizontal="center" vertical="center"/>
      <protection locked="0"/>
    </xf>
    <xf numFmtId="3" fontId="6" fillId="0" borderId="5" xfId="65" applyNumberFormat="1" applyFont="1" applyBorder="1" applyAlignment="1" applyProtection="1">
      <alignment horizontal="right" vertical="center"/>
      <protection locked="0"/>
    </xf>
    <xf numFmtId="182" fontId="6" fillId="0" borderId="13" xfId="65" applyNumberFormat="1" applyFont="1" applyBorder="1" applyAlignment="1" applyProtection="1">
      <alignment horizontal="right" vertical="center"/>
      <protection locked="0"/>
    </xf>
    <xf numFmtId="3" fontId="6" fillId="0" borderId="13" xfId="65" applyNumberFormat="1" applyFont="1" applyBorder="1" applyAlignment="1" applyProtection="1">
      <alignment horizontal="right" vertical="center"/>
      <protection locked="0"/>
    </xf>
    <xf numFmtId="3" fontId="6" fillId="0" borderId="14" xfId="65" applyNumberFormat="1" applyFont="1" applyBorder="1" applyAlignment="1" applyProtection="1">
      <alignment horizontal="right" vertical="center"/>
      <protection locked="0"/>
    </xf>
    <xf numFmtId="203" fontId="6" fillId="0" borderId="0" xfId="79" applyNumberFormat="1" applyFont="1" applyAlignment="1">
      <alignment vertical="center"/>
    </xf>
    <xf numFmtId="182" fontId="6" fillId="0" borderId="0" xfId="65" applyNumberFormat="1" applyFont="1" applyAlignment="1" applyProtection="1">
      <alignment horizontal="right" vertical="center"/>
      <protection locked="0"/>
    </xf>
    <xf numFmtId="0" fontId="7" fillId="0" borderId="0" xfId="65" applyFont="1" applyAlignment="1" applyProtection="1">
      <alignment vertical="center"/>
      <protection locked="0"/>
    </xf>
    <xf numFmtId="0" fontId="22" fillId="0" borderId="0" xfId="65" applyFont="1" applyAlignment="1">
      <alignment vertical="center"/>
    </xf>
    <xf numFmtId="0" fontId="23" fillId="0" borderId="0" xfId="65" applyFont="1" applyAlignment="1">
      <alignment vertical="center"/>
    </xf>
    <xf numFmtId="0" fontId="22" fillId="0" borderId="0" xfId="65" applyFont="1" applyAlignment="1" applyProtection="1">
      <alignment vertical="center"/>
      <protection locked="0"/>
    </xf>
    <xf numFmtId="0" fontId="11" fillId="0" borderId="0" xfId="65" applyFont="1" applyAlignment="1" applyProtection="1">
      <alignment vertical="center"/>
      <protection locked="0"/>
    </xf>
    <xf numFmtId="0" fontId="22" fillId="0" borderId="0" xfId="65" applyFont="1" applyAlignment="1" applyProtection="1">
      <alignment horizontal="left" vertical="center"/>
      <protection locked="0"/>
    </xf>
    <xf numFmtId="0" fontId="11" fillId="0" borderId="0" xfId="65" applyFont="1" applyAlignment="1">
      <alignment vertical="center"/>
    </xf>
    <xf numFmtId="3" fontId="6" fillId="0" borderId="5" xfId="65" applyNumberFormat="1" applyFont="1" applyBorder="1" applyAlignment="1" applyProtection="1">
      <alignment vertical="center"/>
      <protection locked="0"/>
    </xf>
    <xf numFmtId="3" fontId="6" fillId="0" borderId="5"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protection locked="0"/>
    </xf>
    <xf numFmtId="3" fontId="6" fillId="0" borderId="7" xfId="65" applyNumberFormat="1" applyFont="1" applyBorder="1" applyAlignment="1" applyProtection="1">
      <alignment vertical="center"/>
      <protection locked="0"/>
    </xf>
    <xf numFmtId="3" fontId="7" fillId="0" borderId="0" xfId="65" applyNumberFormat="1" applyFont="1" applyAlignment="1" applyProtection="1">
      <alignment vertical="center"/>
      <protection locked="0"/>
    </xf>
    <xf numFmtId="185" fontId="6" fillId="0" borderId="11" xfId="65" applyNumberFormat="1" applyFont="1" applyBorder="1" applyAlignment="1" applyProtection="1">
      <alignment vertical="center"/>
      <protection locked="0"/>
    </xf>
    <xf numFmtId="185" fontId="6" fillId="0" borderId="11" xfId="65" applyNumberFormat="1" applyFont="1" applyBorder="1" applyAlignment="1" applyProtection="1">
      <alignment horizontal="right" vertical="center"/>
      <protection locked="0"/>
    </xf>
    <xf numFmtId="206" fontId="6" fillId="0" borderId="0" xfId="65" applyNumberFormat="1" applyFont="1" applyAlignment="1" applyProtection="1">
      <alignment horizontal="right" vertical="center"/>
      <protection locked="0"/>
    </xf>
    <xf numFmtId="205" fontId="6" fillId="0" borderId="0" xfId="65" applyNumberFormat="1" applyFont="1" applyAlignment="1" applyProtection="1">
      <alignment vertical="center"/>
      <protection locked="0"/>
    </xf>
    <xf numFmtId="205" fontId="6" fillId="0" borderId="0" xfId="65" applyNumberFormat="1" applyFont="1" applyAlignment="1" applyProtection="1">
      <alignment horizontal="right" vertical="center"/>
      <protection locked="0"/>
    </xf>
    <xf numFmtId="1" fontId="6" fillId="0" borderId="0" xfId="65" applyNumberFormat="1" applyFont="1" applyAlignment="1" applyProtection="1">
      <alignment horizontal="center" vertical="center"/>
      <protection locked="0"/>
    </xf>
    <xf numFmtId="185" fontId="6" fillId="0" borderId="0" xfId="65" applyNumberFormat="1" applyFont="1" applyAlignment="1" applyProtection="1">
      <alignment horizontal="right" vertical="center"/>
      <protection locked="0"/>
    </xf>
    <xf numFmtId="208" fontId="6" fillId="0" borderId="15" xfId="65" applyNumberFormat="1" applyFont="1" applyBorder="1" applyAlignment="1" applyProtection="1">
      <alignment vertical="center"/>
      <protection locked="0"/>
    </xf>
    <xf numFmtId="208" fontId="6" fillId="0" borderId="13" xfId="65" applyNumberFormat="1" applyFont="1" applyBorder="1" applyAlignment="1" applyProtection="1">
      <alignment vertical="center"/>
      <protection locked="0"/>
    </xf>
    <xf numFmtId="3" fontId="6" fillId="0" borderId="13" xfId="65" applyNumberFormat="1" applyFont="1" applyBorder="1" applyAlignment="1" applyProtection="1">
      <alignment vertical="center"/>
      <protection locked="0"/>
    </xf>
    <xf numFmtId="182" fontId="6" fillId="0" borderId="13" xfId="65" applyNumberFormat="1" applyFont="1" applyBorder="1" applyAlignment="1" applyProtection="1">
      <alignment vertical="center"/>
      <protection locked="0"/>
    </xf>
    <xf numFmtId="3" fontId="6" fillId="0" borderId="14" xfId="65" applyNumberFormat="1" applyFont="1" applyBorder="1" applyAlignment="1" applyProtection="1">
      <alignment vertical="center"/>
      <protection locked="0"/>
    </xf>
    <xf numFmtId="0" fontId="6" fillId="0" borderId="13" xfId="65" applyFont="1" applyBorder="1" applyAlignment="1">
      <alignment vertical="center"/>
    </xf>
    <xf numFmtId="0" fontId="16" fillId="0" borderId="0" xfId="65" applyFont="1" applyAlignment="1" applyProtection="1">
      <alignment horizontal="center" vertical="center"/>
      <protection locked="0"/>
    </xf>
    <xf numFmtId="49" fontId="11" fillId="0" borderId="0" xfId="38" applyNumberFormat="1" applyFont="1" applyFill="1" applyBorder="1" applyAlignment="1">
      <alignment horizontal="right"/>
    </xf>
    <xf numFmtId="49" fontId="22" fillId="0" borderId="0" xfId="38" applyNumberFormat="1" applyFont="1" applyFill="1" applyBorder="1" applyAlignment="1">
      <alignment horizontal="right"/>
    </xf>
    <xf numFmtId="49" fontId="6" fillId="0" borderId="17" xfId="65" applyNumberFormat="1" applyFont="1" applyBorder="1" applyAlignment="1" applyProtection="1">
      <alignment vertical="center"/>
      <protection locked="0"/>
    </xf>
    <xf numFmtId="49" fontId="6" fillId="0" borderId="0" xfId="65" applyNumberFormat="1" applyFont="1" applyAlignment="1" applyProtection="1">
      <alignment vertical="center"/>
      <protection locked="0"/>
    </xf>
    <xf numFmtId="3" fontId="6" fillId="0" borderId="0" xfId="65" applyNumberFormat="1" applyFont="1" applyAlignment="1">
      <alignment vertical="center"/>
    </xf>
    <xf numFmtId="0" fontId="37" fillId="0" borderId="0" xfId="78" applyFont="1" applyAlignment="1">
      <alignment horizontal="right"/>
    </xf>
    <xf numFmtId="0" fontId="38" fillId="0" borderId="0" xfId="78" applyFont="1" applyAlignment="1">
      <alignment horizontal="right"/>
    </xf>
    <xf numFmtId="0" fontId="38" fillId="0" borderId="0" xfId="80" applyFont="1" applyAlignment="1">
      <alignment horizontal="right"/>
    </xf>
    <xf numFmtId="0" fontId="39" fillId="0" borderId="0" xfId="80" applyFont="1" applyAlignment="1">
      <alignment vertical="center"/>
    </xf>
    <xf numFmtId="0" fontId="3" fillId="0" borderId="22" xfId="80" applyFont="1" applyBorder="1" applyAlignment="1">
      <alignment horizontal="center" wrapText="1"/>
    </xf>
    <xf numFmtId="0" fontId="7" fillId="0" borderId="0" xfId="65" applyFont="1" applyAlignment="1" applyProtection="1">
      <alignment horizontal="right" vertical="center"/>
      <protection locked="0"/>
    </xf>
    <xf numFmtId="0" fontId="6" fillId="0" borderId="23" xfId="65" applyFont="1" applyBorder="1" applyAlignment="1">
      <alignment vertical="center"/>
    </xf>
    <xf numFmtId="0" fontId="11" fillId="0" borderId="24" xfId="65" applyFont="1" applyBorder="1" applyAlignment="1" applyProtection="1">
      <alignment horizontal="center" vertical="center"/>
      <protection locked="0"/>
    </xf>
    <xf numFmtId="0" fontId="6" fillId="0" borderId="25" xfId="65" applyFont="1" applyBorder="1" applyAlignment="1" applyProtection="1">
      <alignment vertical="center"/>
      <protection locked="0"/>
    </xf>
    <xf numFmtId="0" fontId="6" fillId="0" borderId="26" xfId="65" applyFont="1" applyBorder="1" applyAlignment="1">
      <alignment vertical="center"/>
    </xf>
    <xf numFmtId="0" fontId="11" fillId="0" borderId="1" xfId="65" applyFont="1" applyBorder="1" applyAlignment="1" applyProtection="1">
      <alignment horizontal="center" vertical="center"/>
      <protection locked="0"/>
    </xf>
    <xf numFmtId="0" fontId="11" fillId="0" borderId="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6" fillId="0" borderId="28" xfId="65" applyFont="1" applyBorder="1" applyAlignment="1" applyProtection="1">
      <alignment vertical="center"/>
      <protection locked="0"/>
    </xf>
    <xf numFmtId="0" fontId="6" fillId="0" borderId="12" xfId="65" applyFont="1" applyBorder="1" applyAlignment="1">
      <alignment vertical="center"/>
    </xf>
    <xf numFmtId="0" fontId="7" fillId="0" borderId="10" xfId="65" applyFont="1" applyBorder="1" applyAlignment="1" applyProtection="1">
      <alignment vertical="center"/>
      <protection locked="0"/>
    </xf>
    <xf numFmtId="0" fontId="7" fillId="0" borderId="9" xfId="65" applyFont="1" applyBorder="1" applyAlignment="1" applyProtection="1">
      <alignment vertical="center"/>
      <protection locked="0"/>
    </xf>
    <xf numFmtId="0" fontId="6" fillId="0" borderId="5" xfId="65" applyFont="1" applyBorder="1" applyAlignment="1" applyProtection="1">
      <alignment vertical="center"/>
      <protection locked="0"/>
    </xf>
    <xf numFmtId="0" fontId="11" fillId="0" borderId="0" xfId="65" applyFont="1" applyAlignment="1" applyProtection="1">
      <alignment horizontal="left" vertical="center"/>
      <protection locked="0"/>
    </xf>
    <xf numFmtId="38" fontId="6" fillId="0" borderId="11" xfId="37" applyFont="1" applyBorder="1" applyProtection="1">
      <protection locked="0"/>
    </xf>
    <xf numFmtId="38" fontId="6" fillId="0" borderId="0" xfId="37" applyFont="1" applyBorder="1" applyProtection="1">
      <protection locked="0"/>
    </xf>
    <xf numFmtId="3" fontId="6" fillId="0" borderId="0" xfId="65" applyNumberFormat="1" applyFont="1"/>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Alignment="1" applyProtection="1">
      <alignment horizontal="left" vertical="center"/>
      <protection locked="0"/>
    </xf>
    <xf numFmtId="0" fontId="11" fillId="0" borderId="0" xfId="65" applyFont="1" applyAlignment="1" applyProtection="1">
      <alignment horizontal="right" vertical="center"/>
      <protection locked="0"/>
    </xf>
    <xf numFmtId="0" fontId="11" fillId="0" borderId="0" xfId="65" applyFont="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6" fillId="0" borderId="5" xfId="65" applyFont="1" applyBorder="1" applyAlignment="1">
      <alignment vertical="center"/>
    </xf>
    <xf numFmtId="0" fontId="6"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6" fillId="0" borderId="14" xfId="65" applyFont="1" applyBorder="1" applyAlignment="1" applyProtection="1">
      <alignment vertical="center"/>
      <protection locked="0"/>
    </xf>
    <xf numFmtId="3" fontId="11" fillId="0" borderId="0" xfId="65" applyNumberFormat="1" applyFont="1" applyAlignment="1" applyProtection="1">
      <alignment vertical="center"/>
      <protection locked="0"/>
    </xf>
    <xf numFmtId="3" fontId="15" fillId="0" borderId="0" xfId="65" applyNumberFormat="1" applyAlignment="1">
      <alignment vertical="center"/>
    </xf>
    <xf numFmtId="0" fontId="16" fillId="0" borderId="0" xfId="65" applyFont="1" applyAlignment="1" applyProtection="1">
      <alignment vertical="center"/>
      <protection locked="0"/>
    </xf>
    <xf numFmtId="0" fontId="8" fillId="0" borderId="0" xfId="65" applyFont="1" applyAlignment="1" applyProtection="1">
      <alignment horizontal="right" vertical="center"/>
      <protection locked="0"/>
    </xf>
    <xf numFmtId="0" fontId="6" fillId="0" borderId="0" xfId="65" applyFont="1" applyAlignment="1" applyProtection="1">
      <alignment horizontal="left" vertical="center"/>
      <protection locked="0"/>
    </xf>
    <xf numFmtId="0" fontId="6" fillId="0" borderId="0" xfId="65" quotePrefix="1" applyFont="1" applyAlignment="1" applyProtection="1">
      <alignment horizontal="left" vertical="center"/>
      <protection locked="0"/>
    </xf>
    <xf numFmtId="211" fontId="6" fillId="0" borderId="0" xfId="65" applyNumberFormat="1" applyFont="1" applyAlignment="1" applyProtection="1">
      <alignment vertical="center"/>
      <protection locked="0"/>
    </xf>
    <xf numFmtId="217" fontId="6" fillId="0" borderId="0" xfId="65" applyNumberFormat="1" applyFont="1" applyAlignment="1" applyProtection="1">
      <alignment vertical="center"/>
      <protection locked="0"/>
    </xf>
    <xf numFmtId="217" fontId="6" fillId="0" borderId="0" xfId="65" applyNumberFormat="1" applyFont="1" applyAlignment="1" applyProtection="1">
      <alignment horizontal="right" vertical="center"/>
      <protection locked="0"/>
    </xf>
    <xf numFmtId="0" fontId="6" fillId="0" borderId="0" xfId="65" applyFont="1" applyAlignment="1">
      <alignment horizontal="center" vertical="center" textRotation="255"/>
    </xf>
    <xf numFmtId="218" fontId="6" fillId="0" borderId="0" xfId="65" applyNumberFormat="1" applyFont="1" applyAlignment="1" applyProtection="1">
      <alignment horizontal="right" vertical="center"/>
      <protection locked="0"/>
    </xf>
    <xf numFmtId="218" fontId="6" fillId="0" borderId="0" xfId="65" applyNumberFormat="1" applyFont="1" applyAlignment="1" applyProtection="1">
      <alignment vertical="center"/>
      <protection locked="0"/>
    </xf>
    <xf numFmtId="0" fontId="6" fillId="0" borderId="0" xfId="65" applyFont="1" applyAlignment="1" applyProtection="1">
      <alignment vertical="center" shrinkToFit="1"/>
      <protection locked="0"/>
    </xf>
    <xf numFmtId="0" fontId="11" fillId="0" borderId="9" xfId="65" applyFont="1" applyBorder="1" applyAlignment="1" applyProtection="1">
      <alignment vertical="center"/>
      <protection locked="0"/>
    </xf>
    <xf numFmtId="0" fontId="32" fillId="0" borderId="8" xfId="65" applyFont="1" applyBorder="1" applyAlignment="1" applyProtection="1">
      <alignment horizontal="right" vertical="center"/>
      <protection locked="0"/>
    </xf>
    <xf numFmtId="0" fontId="32" fillId="0" borderId="10" xfId="65" applyFont="1" applyBorder="1" applyAlignment="1" applyProtection="1">
      <alignment horizontal="right" vertical="center"/>
      <protection locked="0"/>
    </xf>
    <xf numFmtId="0" fontId="32" fillId="0" borderId="9" xfId="65" applyFont="1" applyBorder="1" applyAlignment="1" applyProtection="1">
      <alignment horizontal="right" vertical="center"/>
      <protection locked="0"/>
    </xf>
    <xf numFmtId="0" fontId="32" fillId="0" borderId="5" xfId="65"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211" fontId="11" fillId="0" borderId="0" xfId="65" applyNumberFormat="1" applyFont="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Font="1" applyBorder="1" applyAlignment="1" applyProtection="1">
      <alignment vertical="center"/>
      <protection locked="0"/>
    </xf>
    <xf numFmtId="0" fontId="11" fillId="0" borderId="11" xfId="65" applyFont="1" applyBorder="1" applyAlignment="1" applyProtection="1">
      <alignment vertical="center"/>
      <protection locked="0"/>
    </xf>
    <xf numFmtId="0" fontId="11" fillId="0" borderId="5" xfId="65" applyFont="1" applyBorder="1" applyAlignment="1">
      <alignment vertical="center"/>
    </xf>
    <xf numFmtId="0" fontId="11" fillId="0" borderId="11" xfId="65" applyFont="1" applyBorder="1" applyAlignment="1" applyProtection="1">
      <alignment horizontal="right" vertical="center"/>
      <protection locked="0"/>
    </xf>
    <xf numFmtId="0" fontId="11" fillId="0" borderId="2" xfId="65" applyFont="1" applyBorder="1" applyAlignment="1" applyProtection="1">
      <alignment vertical="center"/>
      <protection locked="0"/>
    </xf>
    <xf numFmtId="0" fontId="11" fillId="0" borderId="1" xfId="65" applyFont="1" applyBorder="1" applyAlignment="1" applyProtection="1">
      <alignment vertical="center"/>
      <protection locked="0"/>
    </xf>
    <xf numFmtId="0" fontId="11" fillId="0" borderId="21" xfId="65" applyFont="1" applyBorder="1" applyAlignment="1" applyProtection="1">
      <alignment vertical="center"/>
      <protection locked="0"/>
    </xf>
    <xf numFmtId="0" fontId="11" fillId="0" borderId="30" xfId="65" applyFont="1" applyBorder="1" applyAlignment="1" applyProtection="1">
      <alignment vertical="center"/>
      <protection locked="0"/>
    </xf>
    <xf numFmtId="0" fontId="6" fillId="0" borderId="7" xfId="65" applyFont="1" applyBorder="1" applyAlignment="1">
      <alignment vertical="center"/>
    </xf>
    <xf numFmtId="0" fontId="11" fillId="0" borderId="9" xfId="65" applyFont="1" applyBorder="1" applyAlignment="1" applyProtection="1">
      <alignment horizontal="right" vertical="center"/>
      <protection locked="0"/>
    </xf>
    <xf numFmtId="0" fontId="11" fillId="0" borderId="10" xfId="65"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Font="1" applyBorder="1" applyAlignment="1" applyProtection="1">
      <alignment horizontal="right" vertical="center"/>
      <protection locked="0"/>
    </xf>
    <xf numFmtId="0" fontId="11" fillId="0" borderId="13" xfId="65" applyFont="1" applyBorder="1" applyAlignment="1" applyProtection="1">
      <alignment vertical="center"/>
      <protection locked="0"/>
    </xf>
    <xf numFmtId="0" fontId="7" fillId="0" borderId="0" xfId="65" applyFont="1" applyAlignment="1" applyProtection="1">
      <alignment vertical="center" shrinkToFit="1"/>
      <protection locked="0"/>
    </xf>
    <xf numFmtId="0" fontId="11" fillId="0" borderId="23" xfId="65" applyFont="1" applyBorder="1" applyAlignment="1">
      <alignment vertical="center"/>
    </xf>
    <xf numFmtId="0" fontId="11" fillId="0" borderId="24" xfId="65" applyFont="1" applyBorder="1" applyAlignment="1" applyProtection="1">
      <alignment vertical="center"/>
      <protection locked="0"/>
    </xf>
    <xf numFmtId="0" fontId="11" fillId="0" borderId="31" xfId="65"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Font="1" applyBorder="1" applyAlignment="1" applyProtection="1">
      <alignment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Alignment="1" applyProtection="1">
      <alignment vertical="center"/>
      <protection locked="0"/>
    </xf>
    <xf numFmtId="3" fontId="11" fillId="0" borderId="0" xfId="65" applyNumberFormat="1" applyFont="1" applyAlignment="1">
      <alignment vertical="center"/>
    </xf>
    <xf numFmtId="0" fontId="11" fillId="0" borderId="0" xfId="65" quotePrefix="1" applyFont="1" applyAlignment="1" applyProtection="1">
      <alignment vertical="center"/>
      <protection locked="0"/>
    </xf>
    <xf numFmtId="217" fontId="11" fillId="0" borderId="0" xfId="65" applyNumberFormat="1" applyFont="1" applyAlignment="1" applyProtection="1">
      <alignment horizontal="right" vertical="center"/>
      <protection locked="0"/>
    </xf>
    <xf numFmtId="205" fontId="11" fillId="0" borderId="0" xfId="65" applyNumberFormat="1" applyFont="1" applyAlignment="1" applyProtection="1">
      <alignment horizontal="center" vertical="center"/>
      <protection locked="0"/>
    </xf>
    <xf numFmtId="217" fontId="11" fillId="0" borderId="0" xfId="65" quotePrefix="1" applyNumberFormat="1" applyFont="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Alignment="1">
      <alignment horizontal="center" vertical="center"/>
    </xf>
    <xf numFmtId="0" fontId="7" fillId="0" borderId="0" xfId="65" applyFont="1" applyAlignment="1">
      <alignment horizontal="center" vertical="center" shrinkToFit="1"/>
    </xf>
    <xf numFmtId="0" fontId="15" fillId="0" borderId="0" xfId="65" applyAlignment="1">
      <alignment horizontal="center" vertical="center"/>
    </xf>
    <xf numFmtId="0" fontId="15" fillId="0" borderId="23" xfId="65" applyBorder="1" applyAlignment="1">
      <alignment vertical="center"/>
    </xf>
    <xf numFmtId="0" fontId="15" fillId="0" borderId="25" xfId="65" applyBorder="1" applyAlignment="1">
      <alignment vertical="center"/>
    </xf>
    <xf numFmtId="0" fontId="15" fillId="0" borderId="26" xfId="65"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Border="1" applyAlignment="1">
      <alignment vertical="center"/>
    </xf>
    <xf numFmtId="0" fontId="15" fillId="0" borderId="12" xfId="65"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Border="1" applyAlignment="1">
      <alignment vertical="center"/>
    </xf>
    <xf numFmtId="0" fontId="41" fillId="0" borderId="0" xfId="65" applyFont="1" applyAlignment="1">
      <alignment horizontal="left" vertical="center" shrinkToFit="1"/>
    </xf>
    <xf numFmtId="0" fontId="41" fillId="0" borderId="30" xfId="65" applyFont="1" applyBorder="1" applyAlignment="1">
      <alignment horizontal="center" vertical="center" shrinkToFit="1"/>
    </xf>
    <xf numFmtId="49" fontId="41" fillId="0" borderId="0" xfId="65" applyNumberFormat="1" applyFont="1" applyAlignment="1" applyProtection="1">
      <alignment horizontal="left" vertical="center"/>
      <protection locked="0"/>
    </xf>
    <xf numFmtId="49" fontId="7" fillId="0" borderId="0" xfId="65" applyNumberFormat="1" applyFont="1" applyAlignment="1" applyProtection="1">
      <alignment horizontal="left" vertical="center"/>
      <protection locked="0"/>
    </xf>
    <xf numFmtId="0" fontId="15" fillId="0" borderId="29" xfId="65" applyBorder="1" applyAlignment="1">
      <alignment vertical="center"/>
    </xf>
    <xf numFmtId="0" fontId="41" fillId="0" borderId="13" xfId="65" applyFont="1" applyBorder="1" applyAlignment="1">
      <alignment horizontal="right" vertical="center" shrinkToFit="1"/>
    </xf>
    <xf numFmtId="0" fontId="41" fillId="0" borderId="17" xfId="65" applyFont="1" applyBorder="1" applyAlignment="1">
      <alignment horizontal="center" vertical="center" shrinkToFit="1"/>
    </xf>
    <xf numFmtId="0" fontId="15" fillId="0" borderId="14" xfId="65" applyBorder="1" applyAlignment="1">
      <alignment vertical="center"/>
    </xf>
    <xf numFmtId="0" fontId="41" fillId="0" borderId="0" xfId="65" applyFont="1" applyAlignment="1">
      <alignment horizontal="center" vertical="center" shrinkToFit="1"/>
    </xf>
    <xf numFmtId="0" fontId="8" fillId="0" borderId="0" xfId="65" applyFont="1" applyAlignment="1">
      <alignment vertical="center"/>
    </xf>
    <xf numFmtId="221" fontId="11" fillId="0" borderId="0" xfId="65" applyNumberFormat="1" applyFont="1" applyAlignment="1">
      <alignment vertical="center"/>
    </xf>
    <xf numFmtId="0" fontId="5" fillId="0" borderId="0" xfId="65" applyFont="1" applyAlignment="1">
      <alignment vertical="center"/>
    </xf>
    <xf numFmtId="0" fontId="5" fillId="0" borderId="23" xfId="65" applyFont="1" applyBorder="1" applyAlignment="1">
      <alignment vertical="center"/>
    </xf>
    <xf numFmtId="0" fontId="5" fillId="0" borderId="26" xfId="65" applyFont="1" applyBorder="1" applyAlignment="1">
      <alignment vertical="center"/>
    </xf>
    <xf numFmtId="0" fontId="5"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Alignment="1">
      <alignment horizontal="right" vertical="center" shrinkToFit="1"/>
    </xf>
    <xf numFmtId="49" fontId="11" fillId="0" borderId="0" xfId="65" applyNumberFormat="1" applyFont="1" applyAlignment="1" applyProtection="1">
      <alignment horizontal="center" vertical="center"/>
      <protection locked="0"/>
    </xf>
    <xf numFmtId="224" fontId="11" fillId="0" borderId="0" xfId="65" applyNumberFormat="1" applyFont="1" applyAlignment="1" applyProtection="1">
      <alignment vertical="center"/>
      <protection locked="0"/>
    </xf>
    <xf numFmtId="207" fontId="11" fillId="0" borderId="0" xfId="65" applyNumberFormat="1" applyFont="1" applyAlignment="1" applyProtection="1">
      <alignment vertical="center"/>
      <protection locked="0"/>
    </xf>
    <xf numFmtId="3" fontId="5" fillId="0" borderId="0" xfId="65" applyNumberFormat="1" applyFont="1" applyAlignment="1">
      <alignment vertical="center"/>
    </xf>
    <xf numFmtId="0" fontId="5" fillId="0" borderId="29" xfId="65" applyFont="1" applyBorder="1" applyAlignment="1">
      <alignment vertical="center"/>
    </xf>
    <xf numFmtId="0" fontId="11" fillId="0" borderId="17" xfId="65" applyFont="1" applyBorder="1" applyAlignment="1" applyProtection="1">
      <alignment vertical="center"/>
      <protection locked="0"/>
    </xf>
    <xf numFmtId="3" fontId="11" fillId="0" borderId="13" xfId="65" applyNumberFormat="1" applyFont="1" applyBorder="1" applyAlignment="1">
      <alignment horizontal="right" vertical="center" shrinkToFit="1"/>
    </xf>
    <xf numFmtId="3" fontId="11" fillId="0" borderId="0" xfId="65" applyNumberFormat="1" applyFont="1" applyAlignment="1">
      <alignment horizontal="right" vertical="center" shrinkToFit="1"/>
    </xf>
    <xf numFmtId="3" fontId="5" fillId="0" borderId="0" xfId="65" applyNumberFormat="1" applyFont="1" applyAlignment="1" applyProtection="1">
      <alignment vertical="center"/>
      <protection locked="0"/>
    </xf>
    <xf numFmtId="0" fontId="5" fillId="0" borderId="0" xfId="65" applyFont="1" applyAlignment="1" applyProtection="1">
      <alignment vertical="center"/>
      <protection locked="0"/>
    </xf>
    <xf numFmtId="0" fontId="24" fillId="0" borderId="0" xfId="0" applyFont="1" applyAlignment="1">
      <alignment horizontal="left" indent="5"/>
    </xf>
    <xf numFmtId="0" fontId="44" fillId="0" borderId="0" xfId="0" applyFont="1"/>
    <xf numFmtId="0" fontId="0" fillId="0" borderId="33" xfId="0" applyBorder="1"/>
    <xf numFmtId="0" fontId="46" fillId="0" borderId="33" xfId="0" applyFont="1" applyBorder="1" applyAlignment="1">
      <alignment horizontal="center"/>
    </xf>
    <xf numFmtId="0" fontId="43" fillId="0" borderId="33" xfId="0" applyFont="1" applyBorder="1" applyAlignment="1">
      <alignment horizontal="center"/>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7"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7"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7"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7"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8" fillId="0" borderId="22" xfId="0" applyNumberFormat="1" applyFont="1" applyBorder="1" applyAlignment="1">
      <alignment vertical="center"/>
    </xf>
    <xf numFmtId="213" fontId="49" fillId="0" borderId="3" xfId="0" applyNumberFormat="1" applyFont="1" applyBorder="1" applyAlignment="1">
      <alignment vertical="center"/>
    </xf>
    <xf numFmtId="213" fontId="49" fillId="0" borderId="2" xfId="0" applyNumberFormat="1" applyFont="1" applyBorder="1" applyAlignment="1">
      <alignment vertical="center"/>
    </xf>
    <xf numFmtId="213" fontId="48" fillId="0" borderId="41" xfId="0" applyNumberFormat="1" applyFont="1" applyBorder="1" applyAlignment="1">
      <alignment vertical="center"/>
    </xf>
    <xf numFmtId="213" fontId="49" fillId="0" borderId="40" xfId="0" applyNumberFormat="1" applyFont="1" applyBorder="1" applyAlignment="1">
      <alignment vertical="center"/>
    </xf>
    <xf numFmtId="0" fontId="22" fillId="0" borderId="42" xfId="0" applyFont="1" applyBorder="1" applyAlignment="1">
      <alignment horizontal="center" vertical="center"/>
    </xf>
    <xf numFmtId="213" fontId="48" fillId="0" borderId="32" xfId="0" applyNumberFormat="1" applyFont="1" applyBorder="1" applyAlignment="1">
      <alignment vertical="center"/>
    </xf>
    <xf numFmtId="213" fontId="49" fillId="0" borderId="43" xfId="0" applyNumberFormat="1" applyFont="1" applyBorder="1" applyAlignment="1">
      <alignment vertical="center"/>
    </xf>
    <xf numFmtId="213" fontId="48" fillId="0" borderId="44"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8" fillId="0" borderId="46" xfId="0" applyNumberFormat="1" applyFont="1" applyBorder="1" applyAlignment="1">
      <alignment vertical="center"/>
    </xf>
    <xf numFmtId="213" fontId="49" fillId="0" borderId="47" xfId="0" applyNumberFormat="1" applyFont="1" applyBorder="1" applyAlignment="1">
      <alignment vertical="center"/>
    </xf>
    <xf numFmtId="213" fontId="49" fillId="0" borderId="48" xfId="0" applyNumberFormat="1" applyFont="1" applyBorder="1" applyAlignment="1">
      <alignment vertical="center"/>
    </xf>
    <xf numFmtId="213" fontId="48" fillId="0" borderId="49"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6" fillId="0" borderId="0" xfId="0" applyFont="1"/>
    <xf numFmtId="0" fontId="22" fillId="0" borderId="0" xfId="0" applyFont="1"/>
    <xf numFmtId="0" fontId="50" fillId="0" borderId="0" xfId="0" applyFont="1" applyAlignment="1">
      <alignment horizontal="left"/>
    </xf>
    <xf numFmtId="0" fontId="40" fillId="0" borderId="0" xfId="0" applyFont="1"/>
    <xf numFmtId="0" fontId="50" fillId="0" borderId="0" xfId="0" applyFont="1"/>
    <xf numFmtId="0" fontId="11" fillId="0" borderId="0" xfId="0" applyFont="1"/>
    <xf numFmtId="0" fontId="73" fillId="0" borderId="0" xfId="28" applyAlignment="1"/>
    <xf numFmtId="0" fontId="16" fillId="0" borderId="0" xfId="65" applyFont="1" applyAlignment="1">
      <alignment horizontal="center" vertical="center"/>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6" fillId="0" borderId="0" xfId="38" applyFont="1" applyAlignment="1">
      <alignment vertical="center"/>
    </xf>
    <xf numFmtId="38" fontId="6" fillId="0" borderId="0" xfId="38" applyFont="1" applyAlignment="1">
      <alignment horizontal="left" vertical="center"/>
    </xf>
    <xf numFmtId="38" fontId="5" fillId="0" borderId="0" xfId="38" applyFont="1" applyAlignment="1">
      <alignment vertical="center"/>
    </xf>
    <xf numFmtId="38" fontId="5" fillId="0" borderId="0" xfId="38" applyFont="1" applyAlignment="1">
      <alignment horizontal="left" vertical="center"/>
    </xf>
    <xf numFmtId="38" fontId="5" fillId="0" borderId="0" xfId="38" applyFont="1"/>
    <xf numFmtId="38" fontId="5"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6" applyFont="1">
      <alignment vertical="center"/>
    </xf>
    <xf numFmtId="0" fontId="7" fillId="0" borderId="0" xfId="76" applyFont="1">
      <alignment vertical="center"/>
    </xf>
    <xf numFmtId="0" fontId="13" fillId="0" borderId="1" xfId="76" applyFont="1" applyBorder="1" applyAlignment="1">
      <alignment horizontal="right" vertical="center"/>
    </xf>
    <xf numFmtId="0" fontId="7" fillId="0" borderId="27" xfId="76" applyFont="1" applyBorder="1" applyAlignment="1">
      <alignment horizontal="center" vertical="center"/>
    </xf>
    <xf numFmtId="0" fontId="7" fillId="0" borderId="52" xfId="76" applyFont="1" applyBorder="1" applyAlignment="1">
      <alignment horizontal="center" vertical="center" wrapText="1"/>
    </xf>
    <xf numFmtId="0" fontId="7" fillId="0" borderId="32" xfId="76" applyFont="1" applyBorder="1" applyAlignment="1">
      <alignment horizontal="center" vertical="center"/>
    </xf>
    <xf numFmtId="0" fontId="7" fillId="0" borderId="11" xfId="76" applyFont="1" applyBorder="1" applyAlignment="1">
      <alignment vertical="center" shrinkToFit="1"/>
    </xf>
    <xf numFmtId="0" fontId="7" fillId="0" borderId="30" xfId="76" applyFont="1" applyBorder="1" applyAlignment="1">
      <alignment vertical="center" shrinkToFit="1"/>
    </xf>
    <xf numFmtId="225" fontId="7" fillId="0" borderId="53" xfId="76" applyNumberFormat="1" applyFont="1" applyBorder="1" applyAlignment="1">
      <alignment horizontal="right" vertical="center"/>
    </xf>
    <xf numFmtId="225" fontId="7" fillId="0" borderId="54" xfId="76" applyNumberFormat="1" applyFont="1" applyBorder="1" applyAlignment="1">
      <alignment horizontal="right" vertical="center"/>
    </xf>
    <xf numFmtId="225" fontId="7" fillId="0" borderId="54" xfId="76" applyNumberFormat="1" applyFont="1" applyBorder="1">
      <alignment vertical="center"/>
    </xf>
    <xf numFmtId="0" fontId="7" fillId="0" borderId="11" xfId="76" applyFont="1" applyBorder="1" applyAlignment="1">
      <alignment horizontal="center" vertical="center" shrinkToFit="1"/>
    </xf>
    <xf numFmtId="0" fontId="7" fillId="0" borderId="30" xfId="76" applyFont="1" applyBorder="1" applyAlignment="1">
      <alignment horizontal="center" vertical="center" shrinkToFit="1"/>
    </xf>
    <xf numFmtId="0" fontId="7" fillId="0" borderId="11" xfId="76" applyFont="1" applyBorder="1" applyAlignment="1">
      <alignment horizontal="left" vertical="center" shrinkToFit="1"/>
    </xf>
    <xf numFmtId="0" fontId="7" fillId="0" borderId="30" xfId="76" applyFont="1" applyBorder="1" applyAlignment="1">
      <alignment horizontal="left" vertical="center" shrinkToFit="1"/>
    </xf>
    <xf numFmtId="225" fontId="32" fillId="0" borderId="54" xfId="76" applyNumberFormat="1" applyFont="1" applyBorder="1">
      <alignment vertical="center"/>
    </xf>
    <xf numFmtId="0" fontId="7" fillId="0" borderId="11" xfId="76" applyFont="1" applyBorder="1">
      <alignment vertical="center"/>
    </xf>
    <xf numFmtId="0" fontId="7" fillId="0" borderId="0" xfId="76" applyFont="1" applyAlignment="1">
      <alignment horizontal="left" vertical="center" shrinkToFit="1"/>
    </xf>
    <xf numFmtId="0" fontId="7" fillId="0" borderId="2" xfId="76" applyFont="1" applyBorder="1">
      <alignment vertical="center"/>
    </xf>
    <xf numFmtId="0" fontId="7" fillId="0" borderId="3" xfId="76" applyFont="1" applyBorder="1">
      <alignment vertical="center"/>
    </xf>
    <xf numFmtId="0" fontId="32" fillId="0" borderId="2" xfId="76" applyFont="1" applyBorder="1">
      <alignment vertical="center"/>
    </xf>
    <xf numFmtId="0" fontId="32" fillId="0" borderId="55" xfId="76" applyFont="1" applyBorder="1">
      <alignment vertical="center"/>
    </xf>
    <xf numFmtId="0" fontId="32" fillId="0" borderId="22" xfId="76" applyFont="1" applyBorder="1">
      <alignment vertical="center"/>
    </xf>
    <xf numFmtId="0" fontId="7" fillId="0" borderId="9" xfId="76" applyFont="1" applyBorder="1">
      <alignment vertical="center"/>
    </xf>
    <xf numFmtId="0" fontId="7" fillId="0" borderId="21" xfId="76" applyFont="1" applyBorder="1" applyAlignment="1">
      <alignment vertical="center" shrinkToFit="1"/>
    </xf>
    <xf numFmtId="0" fontId="7" fillId="0" borderId="3" xfId="76" applyFont="1" applyBorder="1" applyAlignment="1">
      <alignment horizontal="left" vertical="center" shrinkToFit="1"/>
    </xf>
    <xf numFmtId="226" fontId="7" fillId="0" borderId="0" xfId="76" applyNumberFormat="1" applyFont="1">
      <alignment vertical="center"/>
    </xf>
    <xf numFmtId="225" fontId="7" fillId="0" borderId="0" xfId="76" applyNumberFormat="1" applyFont="1">
      <alignment vertical="center"/>
    </xf>
    <xf numFmtId="0" fontId="7" fillId="0" borderId="0" xfId="76" applyFont="1" applyAlignment="1">
      <alignment vertical="center" shrinkToFit="1"/>
    </xf>
    <xf numFmtId="0" fontId="11" fillId="33" borderId="0" xfId="76" applyFont="1" applyFill="1">
      <alignment vertical="center"/>
    </xf>
    <xf numFmtId="2" fontId="7" fillId="33" borderId="0" xfId="76" applyNumberFormat="1" applyFont="1" applyFill="1">
      <alignment vertical="center"/>
    </xf>
    <xf numFmtId="0" fontId="57" fillId="0" borderId="0" xfId="65" applyFont="1" applyAlignment="1" applyProtection="1">
      <alignment horizontal="center" vertical="center"/>
      <protection locked="0"/>
    </xf>
    <xf numFmtId="0" fontId="7" fillId="0" borderId="0" xfId="65" applyFont="1" applyAlignment="1">
      <alignment horizontal="right" vertical="center"/>
    </xf>
    <xf numFmtId="0" fontId="6" fillId="0" borderId="32" xfId="65" applyFont="1" applyBorder="1" applyAlignment="1" applyProtection="1">
      <alignment horizontal="center" vertical="center"/>
      <protection locked="0"/>
    </xf>
    <xf numFmtId="0" fontId="6" fillId="0" borderId="28" xfId="65" applyFont="1" applyBorder="1" applyAlignment="1" applyProtection="1">
      <alignment horizontal="center" vertical="center"/>
      <protection locked="0"/>
    </xf>
    <xf numFmtId="0" fontId="6" fillId="0" borderId="30" xfId="65" applyFont="1" applyBorder="1" applyAlignment="1" applyProtection="1">
      <alignment vertical="center"/>
      <protection locked="0"/>
    </xf>
    <xf numFmtId="0" fontId="6" fillId="0" borderId="11" xfId="65" applyFont="1" applyBorder="1" applyAlignment="1" applyProtection="1">
      <alignment vertical="center"/>
      <protection locked="0"/>
    </xf>
    <xf numFmtId="49" fontId="6" fillId="0" borderId="0" xfId="65" applyNumberFormat="1" applyFont="1" applyAlignment="1" applyProtection="1">
      <alignment horizontal="left" vertical="center"/>
      <protection locked="0"/>
    </xf>
    <xf numFmtId="49" fontId="6" fillId="0" borderId="30" xfId="65" applyNumberFormat="1" applyFont="1" applyBorder="1" applyAlignment="1" applyProtection="1">
      <alignment horizontal="center" vertical="center"/>
      <protection locked="0"/>
    </xf>
    <xf numFmtId="49" fontId="6" fillId="0" borderId="30" xfId="65" applyNumberFormat="1" applyFont="1" applyBorder="1" applyAlignment="1" applyProtection="1">
      <alignment vertical="center"/>
      <protection locked="0"/>
    </xf>
    <xf numFmtId="49" fontId="6" fillId="0" borderId="1" xfId="65" applyNumberFormat="1" applyFont="1" applyBorder="1" applyAlignment="1" applyProtection="1">
      <alignment vertical="center"/>
      <protection locked="0"/>
    </xf>
    <xf numFmtId="49" fontId="6" fillId="0" borderId="56" xfId="65" applyNumberFormat="1" applyFont="1" applyBorder="1" applyAlignment="1" applyProtection="1">
      <alignment horizontal="center" vertical="center"/>
      <protection locked="0"/>
    </xf>
    <xf numFmtId="49" fontId="6" fillId="0" borderId="43" xfId="65" applyNumberFormat="1" applyFont="1" applyBorder="1" applyAlignment="1" applyProtection="1">
      <alignment horizontal="center" vertical="center"/>
      <protection locked="0"/>
    </xf>
    <xf numFmtId="49" fontId="6" fillId="0" borderId="13" xfId="65" applyNumberFormat="1" applyFont="1" applyBorder="1" applyAlignment="1" applyProtection="1">
      <alignment horizontal="center" vertical="center"/>
      <protection locked="0"/>
    </xf>
    <xf numFmtId="49" fontId="6" fillId="0" borderId="17" xfId="65" applyNumberFormat="1" applyFont="1" applyBorder="1" applyAlignment="1" applyProtection="1">
      <alignment horizontal="center" vertical="center"/>
      <protection locked="0"/>
    </xf>
    <xf numFmtId="0" fontId="11" fillId="0" borderId="0" xfId="65" applyFont="1" applyAlignment="1">
      <alignment vertical="center" wrapText="1"/>
    </xf>
    <xf numFmtId="0" fontId="11" fillId="0" borderId="57" xfId="65" applyFont="1" applyBorder="1" applyAlignment="1" applyProtection="1">
      <alignment vertical="center"/>
      <protection locked="0"/>
    </xf>
    <xf numFmtId="0" fontId="6" fillId="0" borderId="4" xfId="65" applyFont="1" applyBorder="1" applyAlignment="1">
      <alignment vertical="center"/>
    </xf>
    <xf numFmtId="0" fontId="6" fillId="0" borderId="6" xfId="65" applyFont="1" applyBorder="1" applyAlignment="1">
      <alignment vertical="center"/>
    </xf>
    <xf numFmtId="0" fontId="11" fillId="0" borderId="19" xfId="65" applyFont="1" applyBorder="1" applyAlignment="1" applyProtection="1">
      <alignment horizontal="center" vertical="center" wrapText="1"/>
      <protection locked="0"/>
    </xf>
    <xf numFmtId="0" fontId="11" fillId="0" borderId="3" xfId="65"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Alignment="1">
      <alignment horizontal="right" vertical="center"/>
    </xf>
    <xf numFmtId="49" fontId="11" fillId="0" borderId="13" xfId="65" applyNumberFormat="1" applyFont="1" applyBorder="1" applyAlignment="1" applyProtection="1">
      <alignment horizontal="center" vertical="center"/>
      <protection locked="0"/>
    </xf>
    <xf numFmtId="0" fontId="6" fillId="0" borderId="14" xfId="65" applyFont="1" applyBorder="1" applyAlignment="1">
      <alignment vertical="center"/>
    </xf>
    <xf numFmtId="0" fontId="15" fillId="0" borderId="4" xfId="65" applyBorder="1" applyAlignment="1">
      <alignment vertical="center"/>
    </xf>
    <xf numFmtId="0" fontId="11" fillId="0" borderId="10" xfId="65" applyFont="1" applyBorder="1" applyAlignment="1" applyProtection="1">
      <alignment horizontal="center" vertical="center"/>
      <protection locked="0"/>
    </xf>
    <xf numFmtId="0" fontId="11" fillId="0" borderId="21" xfId="65" applyFont="1" applyBorder="1" applyAlignment="1" applyProtection="1">
      <alignment vertical="center" wrapText="1"/>
      <protection locked="0"/>
    </xf>
    <xf numFmtId="0" fontId="11" fillId="0" borderId="20" xfId="65" applyFont="1" applyBorder="1" applyAlignment="1" applyProtection="1">
      <alignment vertical="center" wrapText="1"/>
      <protection locked="0"/>
    </xf>
    <xf numFmtId="0" fontId="15" fillId="0" borderId="6" xfId="65" applyBorder="1" applyAlignment="1">
      <alignment vertical="center"/>
    </xf>
    <xf numFmtId="0" fontId="11" fillId="0" borderId="30" xfId="65" applyFont="1" applyBorder="1" applyAlignment="1" applyProtection="1">
      <alignment horizontal="center" vertical="center" wrapText="1"/>
      <protection locked="0"/>
    </xf>
    <xf numFmtId="0" fontId="11" fillId="0" borderId="3" xfId="65" applyFont="1" applyBorder="1" applyAlignment="1" applyProtection="1">
      <alignment vertical="center" wrapText="1"/>
      <protection locked="0"/>
    </xf>
    <xf numFmtId="0" fontId="11" fillId="0" borderId="22" xfId="65" applyFont="1" applyBorder="1" applyAlignment="1" applyProtection="1">
      <alignment vertical="center" wrapText="1"/>
      <protection locked="0"/>
    </xf>
    <xf numFmtId="0" fontId="15" fillId="0" borderId="7" xfId="65" applyBorder="1" applyAlignment="1">
      <alignment vertical="center"/>
    </xf>
    <xf numFmtId="0" fontId="6" fillId="0" borderId="10" xfId="65" applyFont="1" applyBorder="1" applyAlignment="1" applyProtection="1">
      <alignment vertical="center"/>
      <protection locked="0"/>
    </xf>
    <xf numFmtId="0" fontId="6" fillId="0" borderId="21" xfId="65" applyFont="1" applyBorder="1" applyAlignment="1" applyProtection="1">
      <alignment vertical="center"/>
      <protection locked="0"/>
    </xf>
    <xf numFmtId="227" fontId="6" fillId="0" borderId="0" xfId="65" applyNumberFormat="1" applyFont="1" applyAlignment="1" applyProtection="1">
      <alignment vertical="center" shrinkToFit="1"/>
      <protection locked="0"/>
    </xf>
    <xf numFmtId="49" fontId="6" fillId="0" borderId="13" xfId="65" applyNumberFormat="1" applyFont="1" applyBorder="1" applyAlignment="1" applyProtection="1">
      <alignment vertical="center"/>
      <protection locked="0"/>
    </xf>
    <xf numFmtId="227" fontId="6" fillId="0" borderId="13" xfId="65" applyNumberFormat="1" applyFont="1" applyBorder="1" applyAlignment="1">
      <alignment vertical="center" shrinkToFit="1"/>
    </xf>
    <xf numFmtId="227" fontId="6" fillId="0" borderId="17" xfId="65" applyNumberFormat="1" applyFont="1" applyBorder="1" applyAlignment="1">
      <alignment vertical="center" shrinkToFit="1"/>
    </xf>
    <xf numFmtId="227" fontId="6" fillId="0" borderId="0" xfId="65" applyNumberFormat="1" applyFont="1" applyAlignment="1">
      <alignment vertical="center" shrinkToFit="1"/>
    </xf>
    <xf numFmtId="49" fontId="7" fillId="0" borderId="0" xfId="65" applyNumberFormat="1" applyFont="1" applyAlignment="1" applyProtection="1">
      <alignment vertical="center"/>
      <protection locked="0"/>
    </xf>
    <xf numFmtId="0" fontId="7" fillId="0" borderId="0" xfId="65" applyFont="1" applyAlignment="1">
      <alignment vertical="center" shrinkToFit="1"/>
    </xf>
    <xf numFmtId="0" fontId="58" fillId="0" borderId="0" xfId="65" applyFont="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Alignment="1">
      <alignment vertical="center"/>
    </xf>
    <xf numFmtId="0" fontId="7" fillId="0" borderId="0" xfId="65" applyFont="1" applyAlignment="1">
      <alignment horizontal="left" vertical="center"/>
    </xf>
    <xf numFmtId="0" fontId="11" fillId="0" borderId="0" xfId="69"/>
    <xf numFmtId="37" fontId="11" fillId="0" borderId="0" xfId="68" applyFont="1" applyAlignment="1">
      <alignment vertical="center"/>
    </xf>
    <xf numFmtId="37" fontId="11" fillId="0" borderId="0" xfId="68" applyFont="1" applyAlignment="1">
      <alignment horizontal="right" vertical="center"/>
    </xf>
    <xf numFmtId="0" fontId="36" fillId="0" borderId="0" xfId="68" applyNumberFormat="1" applyFont="1" applyAlignment="1">
      <alignment horizontal="center" vertical="center"/>
    </xf>
    <xf numFmtId="0" fontId="36" fillId="0" borderId="0" xfId="68" applyNumberFormat="1" applyFont="1" applyAlignment="1">
      <alignment vertical="center"/>
    </xf>
    <xf numFmtId="0" fontId="6" fillId="0" borderId="0" xfId="69" applyFont="1" applyAlignment="1">
      <alignment horizontal="center" vertical="center"/>
    </xf>
    <xf numFmtId="0" fontId="53" fillId="0" borderId="0" xfId="69" applyFont="1" applyAlignment="1">
      <alignment horizontal="left" vertical="center"/>
    </xf>
    <xf numFmtId="0" fontId="8" fillId="0" borderId="0" xfId="68" applyNumberFormat="1" applyFont="1" applyAlignment="1">
      <alignment vertical="center"/>
    </xf>
    <xf numFmtId="0" fontId="52" fillId="0" borderId="0" xfId="68" applyNumberFormat="1" applyFont="1" applyAlignment="1">
      <alignment horizontal="right" vertical="center"/>
    </xf>
    <xf numFmtId="0" fontId="53" fillId="0" borderId="0" xfId="68" applyNumberFormat="1" applyFont="1" applyAlignment="1">
      <alignment horizontal="right" vertical="center"/>
    </xf>
    <xf numFmtId="0" fontId="8" fillId="0" borderId="0" xfId="69" applyFont="1" applyAlignment="1">
      <alignment vertical="center"/>
    </xf>
    <xf numFmtId="0" fontId="8" fillId="0" borderId="13" xfId="68" applyNumberFormat="1" applyFont="1" applyBorder="1" applyAlignment="1">
      <alignment vertical="center"/>
    </xf>
    <xf numFmtId="0" fontId="8" fillId="0" borderId="13" xfId="68" applyNumberFormat="1" applyFont="1" applyBorder="1" applyAlignment="1">
      <alignment horizontal="right" vertical="center"/>
    </xf>
    <xf numFmtId="0" fontId="11" fillId="0" borderId="0" xfId="68" applyNumberFormat="1" applyFont="1" applyAlignment="1">
      <alignment vertical="center"/>
    </xf>
    <xf numFmtId="0" fontId="8" fillId="0" borderId="0" xfId="69" applyFont="1"/>
    <xf numFmtId="37" fontId="8" fillId="0" borderId="10" xfId="68" applyFont="1" applyBorder="1"/>
    <xf numFmtId="38" fontId="8" fillId="0" borderId="10" xfId="45" applyFont="1" applyFill="1" applyBorder="1" applyAlignment="1" applyProtection="1">
      <alignment horizontal="right"/>
    </xf>
    <xf numFmtId="0" fontId="8" fillId="0" borderId="0" xfId="69" quotePrefix="1" applyFont="1" applyAlignment="1">
      <alignment horizontal="center"/>
    </xf>
    <xf numFmtId="0" fontId="8" fillId="0" borderId="0" xfId="69" applyFont="1" applyAlignment="1">
      <alignment horizontal="center"/>
    </xf>
    <xf numFmtId="37" fontId="8" fillId="0" borderId="0" xfId="68" applyFont="1" applyAlignment="1">
      <alignment horizontal="center"/>
    </xf>
    <xf numFmtId="40" fontId="55" fillId="0" borderId="0" xfId="45" applyNumberFormat="1" applyFont="1" applyFill="1" applyBorder="1" applyAlignment="1">
      <alignment horizontal="right"/>
    </xf>
    <xf numFmtId="0" fontId="8" fillId="0" borderId="13" xfId="69" applyFont="1" applyBorder="1"/>
    <xf numFmtId="37" fontId="8" fillId="0" borderId="13" xfId="68" applyFont="1" applyBorder="1" applyAlignment="1">
      <alignment horizontal="center"/>
    </xf>
    <xf numFmtId="38" fontId="8" fillId="0" borderId="13" xfId="45" applyFont="1" applyFill="1" applyBorder="1" applyAlignment="1">
      <alignment horizontal="right"/>
    </xf>
    <xf numFmtId="37" fontId="8" fillId="0" borderId="0" xfId="68" applyFont="1" applyAlignment="1">
      <alignment horizontal="center" vertical="center"/>
    </xf>
    <xf numFmtId="224" fontId="53" fillId="0" borderId="0" xfId="68" applyNumberFormat="1" applyFont="1" applyAlignment="1">
      <alignment horizontal="right" vertical="center"/>
    </xf>
    <xf numFmtId="37" fontId="53" fillId="0" borderId="0" xfId="68" applyFont="1" applyAlignment="1">
      <alignment vertical="center"/>
    </xf>
    <xf numFmtId="37" fontId="8" fillId="0" borderId="0" xfId="68" applyFont="1" applyAlignment="1">
      <alignment vertical="center"/>
    </xf>
    <xf numFmtId="229" fontId="53" fillId="0" borderId="0" xfId="68" applyNumberFormat="1" applyFont="1" applyAlignment="1">
      <alignment horizontal="right" vertical="center"/>
    </xf>
    <xf numFmtId="230" fontId="11" fillId="0" borderId="0" xfId="68" applyNumberFormat="1" applyFont="1" applyAlignment="1">
      <alignment horizontal="right" vertical="center"/>
    </xf>
    <xf numFmtId="0" fontId="59" fillId="0" borderId="0" xfId="0" applyFont="1" applyAlignment="1">
      <alignment horizontal="center" vertical="center"/>
    </xf>
    <xf numFmtId="0" fontId="53" fillId="0" borderId="0" xfId="65" applyFont="1" applyAlignment="1" applyProtection="1">
      <alignment vertical="center"/>
      <protection locked="0"/>
    </xf>
    <xf numFmtId="0" fontId="53" fillId="0" borderId="0" xfId="65" applyFont="1" applyAlignment="1">
      <alignment vertical="center"/>
    </xf>
    <xf numFmtId="0" fontId="61" fillId="0" borderId="0" xfId="78" applyFont="1" applyAlignment="1">
      <alignment horizontal="right"/>
    </xf>
    <xf numFmtId="0" fontId="61" fillId="0" borderId="0" xfId="78" applyFont="1"/>
    <xf numFmtId="0" fontId="62" fillId="0" borderId="0" xfId="80" applyFont="1" applyAlignment="1">
      <alignment horizontal="right"/>
    </xf>
    <xf numFmtId="0" fontId="61" fillId="0" borderId="0" xfId="80" applyFont="1"/>
    <xf numFmtId="0" fontId="8" fillId="0" borderId="0" xfId="65" applyFont="1" applyAlignment="1" applyProtection="1">
      <alignment vertical="center"/>
      <protection locked="0"/>
    </xf>
    <xf numFmtId="0" fontId="8" fillId="0" borderId="0" xfId="65" applyFont="1" applyAlignment="1" applyProtection="1">
      <alignment horizontal="right"/>
      <protection locked="0"/>
    </xf>
    <xf numFmtId="0" fontId="11" fillId="0" borderId="2" xfId="65" applyFont="1" applyBorder="1" applyAlignment="1" applyProtection="1">
      <alignment horizontal="right" vertical="center"/>
      <protection locked="0"/>
    </xf>
    <xf numFmtId="217" fontId="11" fillId="0" borderId="0" xfId="0" applyNumberFormat="1" applyFont="1" applyAlignment="1">
      <alignment horizontal="right" vertical="center" shrinkToFit="1"/>
    </xf>
    <xf numFmtId="217" fontId="11" fillId="0" borderId="0" xfId="0" applyNumberFormat="1" applyFont="1" applyAlignment="1">
      <alignment horizontal="right" shrinkToFit="1"/>
    </xf>
    <xf numFmtId="0" fontId="43" fillId="0" borderId="0" xfId="0" applyFont="1" applyAlignment="1">
      <alignment horizontal="center"/>
    </xf>
    <xf numFmtId="0" fontId="7" fillId="0" borderId="27" xfId="76" applyFont="1" applyBorder="1">
      <alignment vertical="center"/>
    </xf>
    <xf numFmtId="0" fontId="53" fillId="0" borderId="0" xfId="76" applyFont="1">
      <alignment vertical="center"/>
    </xf>
    <xf numFmtId="0" fontId="8" fillId="0" borderId="0" xfId="76" applyFont="1" applyAlignment="1">
      <alignment horizontal="right"/>
    </xf>
    <xf numFmtId="226" fontId="32" fillId="0" borderId="11" xfId="76" applyNumberFormat="1" applyFont="1" applyBorder="1">
      <alignment vertical="center"/>
    </xf>
    <xf numFmtId="0" fontId="58" fillId="0" borderId="0" xfId="65" applyFont="1" applyAlignment="1" applyProtection="1">
      <alignment horizontal="right" vertical="center"/>
      <protection locked="0"/>
    </xf>
    <xf numFmtId="49" fontId="8" fillId="0" borderId="0" xfId="65" applyNumberFormat="1" applyFont="1" applyAlignment="1" applyProtection="1">
      <alignment vertical="center"/>
      <protection locked="0"/>
    </xf>
    <xf numFmtId="0" fontId="8" fillId="0" borderId="0" xfId="65" quotePrefix="1" applyFont="1" applyAlignment="1" applyProtection="1">
      <alignment vertical="center"/>
      <protection locked="0"/>
    </xf>
    <xf numFmtId="205" fontId="20" fillId="0" borderId="11" xfId="79" applyNumberFormat="1" applyFont="1" applyBorder="1" applyAlignment="1">
      <alignment vertical="center"/>
    </xf>
    <xf numFmtId="38" fontId="11" fillId="0" borderId="0" xfId="37" applyFont="1" applyFill="1" applyBorder="1" applyAlignment="1">
      <alignment horizontal="right" vertical="center"/>
    </xf>
    <xf numFmtId="203" fontId="11" fillId="0" borderId="0" xfId="65" applyNumberFormat="1" applyFont="1" applyAlignment="1">
      <alignment horizontal="right" vertical="center" shrinkToFit="1"/>
    </xf>
    <xf numFmtId="205" fontId="11" fillId="0" borderId="0" xfId="65" applyNumberFormat="1" applyFont="1" applyAlignment="1">
      <alignment vertical="center"/>
    </xf>
    <xf numFmtId="185" fontId="11" fillId="0" borderId="0" xfId="65" applyNumberFormat="1" applyFont="1" applyAlignment="1">
      <alignment vertical="center"/>
    </xf>
    <xf numFmtId="228" fontId="11" fillId="0" borderId="60" xfId="37" applyNumberFormat="1" applyFont="1" applyFill="1" applyBorder="1" applyAlignment="1">
      <alignment horizontal="right" vertical="center" shrinkToFit="1"/>
    </xf>
    <xf numFmtId="228" fontId="11" fillId="0" borderId="51" xfId="37" applyNumberFormat="1" applyFont="1" applyFill="1" applyBorder="1" applyAlignment="1">
      <alignment horizontal="right" vertical="center" shrinkToFit="1"/>
    </xf>
    <xf numFmtId="228"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0" fontId="7" fillId="0" borderId="0" xfId="0" applyFont="1" applyAlignment="1" applyProtection="1">
      <alignment horizontal="center" vertical="center"/>
      <protection locked="0"/>
    </xf>
    <xf numFmtId="204" fontId="6" fillId="0" borderId="0" xfId="42" applyNumberFormat="1" applyFont="1" applyFill="1" applyBorder="1" applyAlignment="1" applyProtection="1">
      <alignment horizontal="right" vertical="center"/>
      <protection locked="0"/>
    </xf>
    <xf numFmtId="3" fontId="6" fillId="0" borderId="5" xfId="42" applyNumberFormat="1" applyFont="1" applyFill="1" applyBorder="1" applyAlignment="1" applyProtection="1">
      <alignment horizontal="right" vertical="center"/>
      <protection locked="0"/>
    </xf>
    <xf numFmtId="3" fontId="6"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6" fillId="0" borderId="13" xfId="42" applyNumberFormat="1" applyFont="1" applyFill="1" applyBorder="1" applyAlignment="1" applyProtection="1">
      <alignment horizontal="right" vertical="center"/>
      <protection locked="0"/>
    </xf>
    <xf numFmtId="204" fontId="6" fillId="0" borderId="0" xfId="65" applyNumberFormat="1" applyFont="1" applyAlignment="1" applyProtection="1">
      <alignment horizontal="right" vertical="center"/>
      <protection locked="0"/>
    </xf>
    <xf numFmtId="38" fontId="0" fillId="0" borderId="0" xfId="38" applyFont="1"/>
    <xf numFmtId="185" fontId="6" fillId="0" borderId="11" xfId="42" applyNumberFormat="1" applyFont="1" applyFill="1" applyBorder="1" applyAlignment="1" applyProtection="1">
      <alignment horizontal="right" vertical="center"/>
      <protection locked="0"/>
    </xf>
    <xf numFmtId="185" fontId="6" fillId="0" borderId="0" xfId="42" applyNumberFormat="1" applyFont="1" applyFill="1" applyBorder="1" applyAlignment="1" applyProtection="1">
      <alignment horizontal="right" vertical="center"/>
      <protection locked="0"/>
    </xf>
    <xf numFmtId="206" fontId="6" fillId="0" borderId="0" xfId="42" applyNumberFormat="1" applyFont="1" applyFill="1" applyBorder="1" applyAlignment="1" applyProtection="1">
      <alignment horizontal="right" vertical="center"/>
      <protection locked="0"/>
    </xf>
    <xf numFmtId="205" fontId="6" fillId="0" borderId="0" xfId="42" applyNumberFormat="1" applyFont="1" applyFill="1" applyBorder="1" applyAlignment="1" applyProtection="1">
      <alignment horizontal="right" vertical="center"/>
      <protection locked="0"/>
    </xf>
    <xf numFmtId="38" fontId="6" fillId="0" borderId="0" xfId="38" applyFont="1" applyFill="1" applyBorder="1" applyAlignment="1" applyProtection="1">
      <alignment horizontal="right" vertical="center"/>
      <protection locked="0"/>
    </xf>
    <xf numFmtId="3" fontId="6" fillId="0" borderId="5" xfId="42" applyNumberFormat="1" applyFont="1" applyBorder="1" applyAlignment="1" applyProtection="1">
      <alignment horizontal="right" vertical="center"/>
      <protection locked="0"/>
    </xf>
    <xf numFmtId="205" fontId="6" fillId="0" borderId="13" xfId="42" applyNumberFormat="1" applyFont="1" applyFill="1" applyBorder="1" applyAlignment="1" applyProtection="1">
      <alignment horizontal="right" vertical="center"/>
      <protection locked="0"/>
    </xf>
    <xf numFmtId="211" fontId="6" fillId="0" borderId="0" xfId="38" applyNumberFormat="1" applyFont="1" applyFill="1" applyBorder="1" applyAlignment="1">
      <alignment vertical="center"/>
    </xf>
    <xf numFmtId="211" fontId="6" fillId="0" borderId="62" xfId="38" applyNumberFormat="1" applyFont="1" applyFill="1" applyBorder="1" applyAlignment="1" applyProtection="1">
      <alignment horizontal="right" vertical="center"/>
      <protection locked="0"/>
    </xf>
    <xf numFmtId="211" fontId="6" fillId="0" borderId="0" xfId="38" applyNumberFormat="1" applyFont="1" applyFill="1" applyBorder="1" applyAlignment="1" applyProtection="1">
      <alignment horizontal="right" vertical="center"/>
      <protection locked="0"/>
    </xf>
    <xf numFmtId="38" fontId="6" fillId="0" borderId="0" xfId="38" applyFont="1" applyFill="1" applyBorder="1" applyAlignment="1" applyProtection="1">
      <alignment vertical="center"/>
      <protection locked="0"/>
    </xf>
    <xf numFmtId="38" fontId="6" fillId="0" borderId="0" xfId="38" applyFont="1" applyFill="1" applyAlignment="1">
      <alignment vertical="center"/>
    </xf>
    <xf numFmtId="211" fontId="6" fillId="0" borderId="11" xfId="38" applyNumberFormat="1" applyFont="1" applyFill="1" applyBorder="1" applyAlignment="1">
      <alignment horizontal="right" vertical="center"/>
    </xf>
    <xf numFmtId="38" fontId="6"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6" fillId="0" borderId="0" xfId="38" applyNumberFormat="1" applyFont="1" applyFill="1" applyBorder="1" applyAlignment="1">
      <alignment horizontal="right" vertical="center"/>
    </xf>
    <xf numFmtId="203" fontId="6" fillId="0" borderId="0" xfId="38" applyNumberFormat="1" applyFont="1" applyFill="1" applyAlignment="1">
      <alignment vertical="center"/>
    </xf>
    <xf numFmtId="203" fontId="6" fillId="0" borderId="0" xfId="38" applyNumberFormat="1" applyFont="1" applyFill="1" applyBorder="1" applyAlignment="1" applyProtection="1">
      <alignment horizontal="right" vertical="center"/>
      <protection locked="0"/>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1" fillId="0" borderId="0" xfId="40" applyFont="1" applyBorder="1" applyAlignment="1">
      <alignment vertical="center" shrinkToFit="1"/>
    </xf>
    <xf numFmtId="219" fontId="41" fillId="0" borderId="0" xfId="40" applyNumberFormat="1" applyFont="1" applyBorder="1" applyAlignment="1">
      <alignment vertical="center" shrinkToFit="1"/>
    </xf>
    <xf numFmtId="219" fontId="41" fillId="0" borderId="30" xfId="40" applyNumberFormat="1" applyFont="1" applyBorder="1" applyAlignment="1">
      <alignment vertical="center" shrinkToFit="1"/>
    </xf>
    <xf numFmtId="38" fontId="41" fillId="0" borderId="11" xfId="40" applyFont="1" applyBorder="1" applyAlignment="1">
      <alignment vertical="center" shrinkToFit="1"/>
    </xf>
    <xf numFmtId="38" fontId="41" fillId="0" borderId="0" xfId="40" applyFont="1" applyFill="1" applyBorder="1" applyAlignment="1">
      <alignment vertical="center" shrinkToFit="1"/>
    </xf>
    <xf numFmtId="219" fontId="41" fillId="0" borderId="30" xfId="40" applyNumberFormat="1" applyFont="1" applyFill="1" applyBorder="1" applyAlignment="1">
      <alignment vertical="center" shrinkToFit="1"/>
    </xf>
    <xf numFmtId="219" fontId="41" fillId="0" borderId="0" xfId="40" applyNumberFormat="1" applyFont="1" applyFill="1" applyBorder="1" applyAlignment="1">
      <alignment vertical="center" shrinkToFit="1"/>
    </xf>
    <xf numFmtId="38" fontId="41" fillId="0" borderId="11" xfId="40" applyFont="1" applyFill="1" applyBorder="1" applyAlignment="1">
      <alignment vertical="center" shrinkToFit="1"/>
    </xf>
    <xf numFmtId="211" fontId="41" fillId="0" borderId="0" xfId="40" applyNumberFormat="1" applyFont="1" applyFill="1" applyBorder="1" applyAlignment="1">
      <alignment vertical="center" shrinkToFit="1"/>
    </xf>
    <xf numFmtId="38" fontId="7" fillId="0" borderId="0" xfId="40" applyFont="1" applyBorder="1" applyAlignment="1">
      <alignment vertical="center" shrinkToFit="1"/>
    </xf>
    <xf numFmtId="220"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1"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2" fontId="8" fillId="0" borderId="0" xfId="40" applyNumberFormat="1" applyFont="1" applyBorder="1" applyAlignment="1">
      <alignment horizontal="right" vertical="center" shrinkToFit="1"/>
    </xf>
    <xf numFmtId="38" fontId="41" fillId="0" borderId="0" xfId="40" applyFont="1" applyFill="1" applyBorder="1" applyAlignment="1">
      <alignment horizontal="right" vertical="center" shrinkToFit="1"/>
    </xf>
    <xf numFmtId="211" fontId="41" fillId="0" borderId="11" xfId="40" applyNumberFormat="1" applyFont="1" applyFill="1" applyBorder="1" applyAlignment="1">
      <alignment vertical="center" shrinkToFit="1"/>
    </xf>
    <xf numFmtId="224" fontId="41" fillId="0" borderId="13" xfId="40" applyNumberFormat="1" applyFont="1" applyBorder="1" applyAlignment="1">
      <alignment vertical="center" shrinkToFit="1"/>
    </xf>
    <xf numFmtId="220" fontId="41" fillId="0" borderId="13" xfId="40" applyNumberFormat="1" applyFont="1" applyBorder="1" applyAlignment="1">
      <alignment vertical="center" shrinkToFit="1"/>
    </xf>
    <xf numFmtId="224" fontId="41" fillId="0" borderId="15" xfId="40" applyNumberFormat="1" applyFont="1" applyBorder="1" applyAlignment="1">
      <alignment vertical="center" shrinkToFit="1"/>
    </xf>
    <xf numFmtId="224" fontId="41" fillId="0" borderId="0" xfId="40" applyNumberFormat="1" applyFont="1" applyBorder="1" applyAlignment="1">
      <alignment vertical="center" shrinkToFit="1"/>
    </xf>
    <xf numFmtId="220" fontId="41" fillId="0" borderId="0" xfId="40" applyNumberFormat="1" applyFont="1" applyBorder="1" applyAlignment="1">
      <alignment vertical="center" shrinkToFit="1"/>
    </xf>
    <xf numFmtId="0" fontId="46" fillId="0" borderId="63" xfId="0" applyFont="1" applyBorder="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6" applyNumberFormat="1" applyFont="1" applyBorder="1">
      <alignment vertical="center"/>
    </xf>
    <xf numFmtId="38" fontId="32" fillId="0" borderId="19" xfId="76" applyNumberFormat="1" applyFont="1" applyBorder="1">
      <alignment vertical="center"/>
    </xf>
    <xf numFmtId="38" fontId="11" fillId="0" borderId="0" xfId="44" applyFont="1" applyAlignment="1">
      <alignment vertical="center"/>
    </xf>
    <xf numFmtId="38" fontId="11" fillId="0" borderId="0" xfId="44" applyFont="1" applyBorder="1" applyAlignment="1">
      <alignment vertical="center"/>
    </xf>
    <xf numFmtId="38" fontId="6" fillId="0" borderId="11" xfId="44" applyFont="1" applyFill="1" applyBorder="1" applyAlignment="1">
      <alignment horizontal="right" vertical="center"/>
    </xf>
    <xf numFmtId="38" fontId="6" fillId="0" borderId="5" xfId="44" applyFont="1" applyFill="1" applyBorder="1" applyAlignment="1">
      <alignment horizontal="right" vertical="center"/>
    </xf>
    <xf numFmtId="38" fontId="6" fillId="0" borderId="0" xfId="44" applyFont="1" applyFill="1" applyBorder="1" applyAlignment="1">
      <alignment horizontal="right" vertical="center"/>
    </xf>
    <xf numFmtId="211" fontId="6" fillId="0" borderId="11" xfId="44" applyNumberFormat="1" applyFont="1" applyFill="1" applyBorder="1" applyAlignment="1">
      <alignment horizontal="right" vertical="center"/>
    </xf>
    <xf numFmtId="211" fontId="6" fillId="0" borderId="0" xfId="44" applyNumberFormat="1" applyFont="1" applyFill="1" applyBorder="1" applyAlignment="1">
      <alignment horizontal="right" vertical="center"/>
    </xf>
    <xf numFmtId="211" fontId="6" fillId="0" borderId="5" xfId="44" applyNumberFormat="1" applyFont="1" applyFill="1" applyBorder="1" applyAlignment="1">
      <alignment horizontal="right" vertical="center"/>
    </xf>
    <xf numFmtId="38" fontId="6" fillId="0" borderId="0" xfId="44" applyFont="1" applyFill="1" applyBorder="1" applyAlignment="1" applyProtection="1">
      <alignment horizontal="right" vertical="center"/>
      <protection locked="0"/>
    </xf>
    <xf numFmtId="38" fontId="6" fillId="0" borderId="5" xfId="44" applyFont="1" applyFill="1" applyBorder="1" applyAlignment="1" applyProtection="1">
      <alignment horizontal="right" vertical="center"/>
      <protection locked="0"/>
    </xf>
    <xf numFmtId="231" fontId="6" fillId="0" borderId="11" xfId="80" applyNumberFormat="1" applyFont="1" applyBorder="1" applyAlignment="1">
      <alignment vertical="center"/>
    </xf>
    <xf numFmtId="231" fontId="6" fillId="0" borderId="0" xfId="65" applyNumberFormat="1" applyFont="1" applyAlignment="1" applyProtection="1">
      <alignment vertical="center"/>
      <protection locked="0"/>
    </xf>
    <xf numFmtId="231" fontId="6" fillId="0" borderId="0" xfId="80" applyNumberFormat="1" applyFont="1" applyAlignment="1">
      <alignment vertical="center"/>
    </xf>
    <xf numFmtId="231" fontId="6" fillId="0" borderId="30" xfId="65" applyNumberFormat="1" applyFont="1" applyBorder="1" applyAlignment="1" applyProtection="1">
      <alignment vertical="center"/>
      <protection locked="0"/>
    </xf>
    <xf numFmtId="221" fontId="15" fillId="0" borderId="0" xfId="65" applyNumberFormat="1" applyAlignment="1">
      <alignment vertical="center"/>
    </xf>
    <xf numFmtId="232" fontId="6" fillId="0" borderId="0" xfId="65" applyNumberFormat="1" applyFont="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5" fillId="0" borderId="0" xfId="45" quotePrefix="1" applyNumberFormat="1" applyFont="1" applyFill="1" applyBorder="1" applyAlignment="1">
      <alignment horizontal="right"/>
    </xf>
    <xf numFmtId="229" fontId="7" fillId="0" borderId="0" xfId="68" applyNumberFormat="1" applyFont="1" applyAlignment="1">
      <alignment vertical="center"/>
    </xf>
    <xf numFmtId="0" fontId="53" fillId="0" borderId="0" xfId="69" applyFont="1"/>
    <xf numFmtId="0" fontId="0" fillId="0" borderId="0" xfId="0" applyAlignment="1">
      <alignment vertical="center"/>
    </xf>
    <xf numFmtId="0" fontId="86" fillId="0" borderId="0" xfId="0" applyFont="1" applyAlignment="1">
      <alignment vertical="center"/>
    </xf>
    <xf numFmtId="203" fontId="6" fillId="0" borderId="0" xfId="38" applyNumberFormat="1" applyFont="1" applyFill="1" applyBorder="1" applyAlignment="1" applyProtection="1">
      <alignment vertical="center"/>
      <protection locked="0"/>
    </xf>
    <xf numFmtId="176" fontId="6" fillId="0" borderId="0" xfId="36" applyNumberFormat="1" applyFont="1" applyFill="1" applyBorder="1" applyAlignment="1">
      <alignment vertical="center" shrinkToFit="1"/>
    </xf>
    <xf numFmtId="176" fontId="6" fillId="0" borderId="0" xfId="36" applyNumberFormat="1" applyFont="1" applyFill="1" applyBorder="1" applyAlignment="1">
      <alignment horizontal="right" vertical="center" shrinkToFit="1"/>
    </xf>
    <xf numFmtId="176" fontId="6" fillId="0" borderId="0" xfId="36" applyNumberFormat="1" applyFont="1" applyFill="1" applyAlignment="1">
      <alignment vertical="center"/>
    </xf>
    <xf numFmtId="176" fontId="6" fillId="0" borderId="30" xfId="36" applyNumberFormat="1" applyFont="1" applyFill="1" applyBorder="1" applyAlignment="1">
      <alignment vertical="center" shrinkToFit="1"/>
    </xf>
    <xf numFmtId="228" fontId="11" fillId="0" borderId="0" xfId="65" applyNumberFormat="1" applyFont="1" applyAlignment="1">
      <alignment vertical="center"/>
    </xf>
    <xf numFmtId="228" fontId="11" fillId="0" borderId="64" xfId="0" applyNumberFormat="1" applyFont="1" applyBorder="1" applyAlignment="1">
      <alignment horizontal="right" vertical="center"/>
    </xf>
    <xf numFmtId="180" fontId="11" fillId="0" borderId="11" xfId="0" applyNumberFormat="1" applyFont="1" applyBorder="1" applyAlignment="1">
      <alignment horizontal="right"/>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0" fontId="41" fillId="0" borderId="30" xfId="65" applyFont="1" applyBorder="1" applyAlignment="1">
      <alignment horizontal="right" vertical="center" shrinkToFit="1"/>
    </xf>
    <xf numFmtId="223"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11" fillId="0" borderId="30" xfId="65" applyFont="1" applyBorder="1" applyAlignment="1" applyProtection="1">
      <alignment horizontal="right" vertical="center"/>
      <protection locked="0"/>
    </xf>
    <xf numFmtId="0" fontId="6" fillId="0" borderId="73" xfId="65" applyFont="1" applyBorder="1" applyAlignment="1">
      <alignment vertical="center"/>
    </xf>
    <xf numFmtId="225" fontId="6" fillId="0" borderId="0" xfId="65" applyNumberFormat="1" applyFont="1" applyAlignment="1">
      <alignment vertical="center"/>
    </xf>
    <xf numFmtId="49" fontId="11" fillId="0" borderId="0" xfId="65" applyNumberFormat="1" applyFont="1" applyAlignment="1" applyProtection="1">
      <alignment horizontal="right" vertical="center"/>
      <protection locked="0"/>
    </xf>
    <xf numFmtId="49" fontId="11" fillId="0" borderId="30" xfId="65" applyNumberFormat="1" applyFont="1" applyBorder="1" applyAlignment="1" applyProtection="1">
      <alignment vertical="center"/>
      <protection locked="0"/>
    </xf>
    <xf numFmtId="217" fontId="11" fillId="0" borderId="74" xfId="65" applyNumberFormat="1" applyFont="1" applyBorder="1" applyAlignment="1">
      <alignment vertical="center"/>
    </xf>
    <xf numFmtId="217" fontId="11" fillId="0" borderId="14" xfId="65" applyNumberFormat="1" applyFont="1" applyBorder="1" applyAlignment="1">
      <alignment vertical="center"/>
    </xf>
    <xf numFmtId="205" fontId="11" fillId="0" borderId="12" xfId="65" applyNumberFormat="1" applyFont="1" applyBorder="1" applyAlignment="1" applyProtection="1">
      <alignment vertical="center"/>
      <protection locked="0"/>
    </xf>
    <xf numFmtId="205" fontId="11" fillId="0" borderId="12" xfId="65" applyNumberFormat="1" applyFont="1" applyBorder="1" applyAlignment="1" applyProtection="1">
      <alignment horizontal="center" vertical="center"/>
      <protection locked="0"/>
    </xf>
    <xf numFmtId="0" fontId="6" fillId="0" borderId="30" xfId="65" applyFont="1" applyBorder="1" applyAlignment="1" applyProtection="1">
      <alignment horizontal="right" vertical="center"/>
      <protection locked="0"/>
    </xf>
    <xf numFmtId="180" fontId="11" fillId="0" borderId="0" xfId="0" applyNumberFormat="1" applyFont="1" applyAlignment="1">
      <alignment horizontal="right"/>
    </xf>
    <xf numFmtId="180" fontId="11" fillId="0" borderId="5" xfId="0" applyNumberFormat="1" applyFont="1" applyBorder="1" applyAlignment="1">
      <alignment horizontal="right"/>
    </xf>
    <xf numFmtId="226" fontId="7" fillId="0" borderId="2" xfId="76" applyNumberFormat="1" applyFont="1" applyBorder="1">
      <alignment vertical="center"/>
    </xf>
    <xf numFmtId="225" fontId="7" fillId="0" borderId="55" xfId="76" applyNumberFormat="1" applyFont="1" applyBorder="1">
      <alignment vertical="center"/>
    </xf>
    <xf numFmtId="226" fontId="7" fillId="0" borderId="22" xfId="76" applyNumberFormat="1" applyFont="1" applyBorder="1">
      <alignment vertical="center"/>
    </xf>
    <xf numFmtId="205" fontId="11" fillId="0" borderId="11" xfId="65" applyNumberFormat="1" applyFont="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2" fontId="11" fillId="0" borderId="0" xfId="76" applyNumberFormat="1" applyFont="1">
      <alignment vertical="center"/>
    </xf>
    <xf numFmtId="38" fontId="11" fillId="0" borderId="0" xfId="38" applyFont="1" applyFill="1" applyAlignment="1">
      <alignment vertical="center"/>
    </xf>
    <xf numFmtId="203" fontId="6" fillId="0" borderId="13" xfId="79" applyNumberFormat="1" applyFont="1" applyBorder="1" applyAlignment="1">
      <alignment vertical="center"/>
    </xf>
    <xf numFmtId="0" fontId="7" fillId="33" borderId="0" xfId="65" applyFont="1" applyFill="1" applyAlignment="1">
      <alignment vertical="center"/>
    </xf>
    <xf numFmtId="0" fontId="7" fillId="33" borderId="0" xfId="65" applyFont="1" applyFill="1" applyAlignment="1" applyProtection="1">
      <alignment vertical="center"/>
      <protection locked="0"/>
    </xf>
    <xf numFmtId="234" fontId="6" fillId="0" borderId="15" xfId="65" applyNumberFormat="1" applyFont="1" applyBorder="1" applyAlignment="1">
      <alignment vertical="center"/>
    </xf>
    <xf numFmtId="0" fontId="61" fillId="0" borderId="0" xfId="0" applyFont="1"/>
    <xf numFmtId="0" fontId="87" fillId="0" borderId="0" xfId="65" applyFont="1" applyAlignment="1" applyProtection="1">
      <alignment vertical="center"/>
      <protection locked="0"/>
    </xf>
    <xf numFmtId="218" fontId="40" fillId="0" borderId="11" xfId="80" applyNumberFormat="1" applyFont="1" applyBorder="1" applyAlignment="1">
      <alignment horizontal="right"/>
    </xf>
    <xf numFmtId="176" fontId="6" fillId="34" borderId="0" xfId="36" applyNumberFormat="1" applyFont="1" applyFill="1" applyBorder="1" applyAlignment="1">
      <alignment vertical="center" shrinkToFit="1"/>
    </xf>
    <xf numFmtId="182" fontId="41" fillId="0" borderId="0" xfId="65" applyNumberFormat="1" applyFont="1" applyAlignment="1">
      <alignment vertical="center"/>
    </xf>
    <xf numFmtId="206" fontId="6" fillId="0" borderId="0" xfId="65" quotePrefix="1" applyNumberFormat="1" applyFont="1" applyAlignment="1" applyProtection="1">
      <alignment horizontal="right" vertical="center"/>
      <protection locked="0"/>
    </xf>
    <xf numFmtId="0" fontId="7" fillId="0" borderId="61" xfId="0" applyFont="1" applyBorder="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61" xfId="0" applyFont="1" applyBorder="1" applyAlignment="1" applyProtection="1">
      <alignment vertical="center"/>
      <protection locked="0"/>
    </xf>
    <xf numFmtId="0" fontId="7" fillId="0" borderId="77" xfId="0" applyFont="1" applyBorder="1" applyAlignment="1">
      <alignment vertical="center"/>
    </xf>
    <xf numFmtId="0" fontId="7" fillId="0" borderId="78" xfId="0" applyFont="1" applyBorder="1" applyAlignment="1">
      <alignment vertical="center"/>
    </xf>
    <xf numFmtId="0" fontId="7" fillId="0" borderId="77" xfId="0" applyFont="1" applyBorder="1" applyAlignment="1">
      <alignment horizontal="right" vertical="center"/>
    </xf>
    <xf numFmtId="177" fontId="7" fillId="0" borderId="30" xfId="38" applyNumberFormat="1" applyFont="1" applyFill="1" applyBorder="1" applyAlignment="1" applyProtection="1">
      <alignment horizontal="left" vertical="center"/>
    </xf>
    <xf numFmtId="0" fontId="7" fillId="0" borderId="11"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horizontal="right" vertical="center"/>
    </xf>
    <xf numFmtId="177" fontId="7" fillId="0" borderId="0" xfId="38" applyNumberFormat="1" applyFont="1" applyFill="1" applyBorder="1" applyAlignment="1" applyProtection="1">
      <alignment horizontal="right" vertical="center"/>
    </xf>
    <xf numFmtId="0" fontId="7" fillId="0" borderId="30" xfId="0" applyFont="1" applyBorder="1" applyAlignment="1" applyProtection="1">
      <alignment vertical="center"/>
      <protection locked="0"/>
    </xf>
    <xf numFmtId="0" fontId="7" fillId="0" borderId="79" xfId="0" applyFont="1" applyBorder="1" applyAlignment="1">
      <alignment horizontal="right" vertical="center"/>
    </xf>
    <xf numFmtId="0" fontId="7" fillId="0" borderId="51" xfId="0" applyFont="1" applyBorder="1" applyAlignment="1" applyProtection="1">
      <alignment horizontal="center" vertical="center"/>
      <protection locked="0"/>
    </xf>
    <xf numFmtId="0" fontId="8" fillId="0" borderId="51" xfId="0" applyFont="1" applyBorder="1" applyAlignment="1" applyProtection="1">
      <alignment horizontal="right" vertical="center"/>
      <protection locked="0"/>
    </xf>
    <xf numFmtId="0" fontId="8" fillId="0" borderId="51" xfId="0" applyFont="1" applyBorder="1" applyAlignment="1" applyProtection="1">
      <alignment vertical="center"/>
      <protection locked="0"/>
    </xf>
    <xf numFmtId="0" fontId="7" fillId="0" borderId="60" xfId="0" applyFont="1" applyBorder="1" applyAlignment="1">
      <alignment vertical="center"/>
    </xf>
    <xf numFmtId="0" fontId="7" fillId="0" borderId="80" xfId="0" applyFont="1" applyBorder="1" applyAlignment="1">
      <alignment vertical="center"/>
    </xf>
    <xf numFmtId="177" fontId="7" fillId="0" borderId="80" xfId="38" applyNumberFormat="1" applyFont="1" applyFill="1" applyBorder="1" applyAlignment="1" applyProtection="1">
      <alignment horizontal="left" vertical="center"/>
    </xf>
    <xf numFmtId="0" fontId="7" fillId="0" borderId="60" xfId="0" applyFont="1" applyBorder="1" applyAlignment="1">
      <alignment horizontal="right" vertical="center"/>
    </xf>
    <xf numFmtId="183" fontId="7" fillId="0" borderId="30" xfId="38" applyNumberFormat="1" applyFont="1" applyFill="1" applyBorder="1" applyAlignment="1" applyProtection="1">
      <alignment horizontal="left" vertical="center"/>
    </xf>
    <xf numFmtId="183" fontId="14" fillId="0" borderId="78" xfId="38" applyNumberFormat="1" applyFont="1" applyFill="1" applyBorder="1" applyAlignment="1" applyProtection="1">
      <alignment horizontal="center" vertical="center" wrapText="1"/>
    </xf>
    <xf numFmtId="0" fontId="7" fillId="0" borderId="58" xfId="0" applyFont="1" applyBorder="1" applyAlignment="1" applyProtection="1">
      <alignment horizontal="center" vertical="center"/>
      <protection locked="0"/>
    </xf>
    <xf numFmtId="183" fontId="14" fillId="0" borderId="80" xfId="38" applyNumberFormat="1" applyFont="1" applyFill="1" applyBorder="1" applyAlignment="1" applyProtection="1">
      <alignment horizontal="center" vertical="center" wrapText="1"/>
    </xf>
    <xf numFmtId="0" fontId="7" fillId="0" borderId="11" xfId="0" applyFont="1" applyBorder="1" applyAlignment="1">
      <alignment horizontal="left" vertical="center"/>
    </xf>
    <xf numFmtId="193" fontId="7" fillId="0" borderId="0" xfId="38" applyNumberFormat="1" applyFont="1" applyFill="1" applyBorder="1" applyAlignment="1">
      <alignment vertical="center"/>
    </xf>
    <xf numFmtId="0" fontId="8" fillId="0" borderId="0" xfId="0" applyFont="1" applyAlignment="1" applyProtection="1">
      <alignment horizontal="left" vertical="center"/>
      <protection locked="0"/>
    </xf>
    <xf numFmtId="0" fontId="8" fillId="0" borderId="58" xfId="0" applyFont="1" applyBorder="1" applyAlignment="1" applyProtection="1">
      <alignment horizontal="right" vertical="center"/>
      <protection locked="0"/>
    </xf>
    <xf numFmtId="0" fontId="8" fillId="0" borderId="58" xfId="0" applyFont="1" applyBorder="1" applyAlignment="1" applyProtection="1">
      <alignment vertical="center"/>
      <protection locked="0"/>
    </xf>
    <xf numFmtId="0" fontId="7" fillId="0" borderId="79" xfId="0" applyFont="1" applyBorder="1" applyAlignment="1">
      <alignment horizontal="left" vertical="center"/>
    </xf>
    <xf numFmtId="0" fontId="7" fillId="0" borderId="81" xfId="0" applyFont="1" applyBorder="1" applyAlignment="1">
      <alignment vertical="center"/>
    </xf>
    <xf numFmtId="177" fontId="7" fillId="0" borderId="81" xfId="38" applyNumberFormat="1" applyFont="1" applyFill="1" applyBorder="1" applyAlignment="1" applyProtection="1">
      <alignment horizontal="left" vertical="center"/>
    </xf>
    <xf numFmtId="179" fontId="7" fillId="0" borderId="81" xfId="38" applyNumberFormat="1" applyFont="1" applyFill="1" applyBorder="1" applyAlignment="1" applyProtection="1">
      <alignment horizontal="left" vertical="center"/>
    </xf>
    <xf numFmtId="0" fontId="8" fillId="0" borderId="61" xfId="0" applyFont="1" applyBorder="1" applyAlignment="1" applyProtection="1">
      <alignment horizontal="right" vertical="center"/>
      <protection locked="0"/>
    </xf>
    <xf numFmtId="0" fontId="7" fillId="0" borderId="79" xfId="0" applyFont="1" applyBorder="1" applyAlignment="1">
      <alignment vertical="center"/>
    </xf>
    <xf numFmtId="0" fontId="8" fillId="0" borderId="80" xfId="0" applyFont="1" applyBorder="1" applyAlignment="1" applyProtection="1">
      <alignment vertical="center"/>
      <protection locked="0"/>
    </xf>
    <xf numFmtId="0" fontId="8" fillId="0" borderId="0" xfId="0" applyFont="1" applyAlignment="1">
      <alignment vertical="center"/>
    </xf>
    <xf numFmtId="184" fontId="7" fillId="0" borderId="80" xfId="38" applyNumberFormat="1" applyFont="1" applyFill="1" applyBorder="1" applyAlignment="1" applyProtection="1">
      <alignment horizontal="left" vertical="center"/>
    </xf>
    <xf numFmtId="178" fontId="7" fillId="0" borderId="80" xfId="38" applyNumberFormat="1" applyFont="1" applyFill="1" applyBorder="1" applyAlignment="1" applyProtection="1">
      <alignment horizontal="left" vertical="center"/>
    </xf>
    <xf numFmtId="177" fontId="7" fillId="0" borderId="78" xfId="38" applyNumberFormat="1" applyFont="1" applyFill="1" applyBorder="1" applyAlignment="1" applyProtection="1">
      <alignment horizontal="left" vertical="center"/>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1" xfId="0" applyFont="1" applyBorder="1" applyAlignment="1" applyProtection="1">
      <alignment vertical="center"/>
      <protection locked="0"/>
    </xf>
    <xf numFmtId="0" fontId="7" fillId="0" borderId="2" xfId="0" applyFont="1" applyBorder="1" applyAlignment="1">
      <alignment vertical="center"/>
    </xf>
    <xf numFmtId="177" fontId="7" fillId="0" borderId="3" xfId="38" applyNumberFormat="1" applyFont="1" applyFill="1" applyBorder="1" applyAlignment="1" applyProtection="1">
      <alignment horizontal="left" vertical="center"/>
    </xf>
    <xf numFmtId="0" fontId="7" fillId="0" borderId="19" xfId="0" applyFont="1" applyBorder="1" applyAlignment="1" applyProtection="1">
      <alignment vertical="center"/>
      <protection locked="0"/>
    </xf>
    <xf numFmtId="0" fontId="7" fillId="0" borderId="11" xfId="0" applyFont="1" applyBorder="1" applyAlignment="1" applyProtection="1">
      <alignment vertical="center"/>
      <protection locked="0"/>
    </xf>
    <xf numFmtId="38" fontId="7" fillId="0" borderId="0" xfId="38" applyFont="1" applyFill="1" applyBorder="1" applyAlignment="1" applyProtection="1">
      <alignmen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10" fillId="0" borderId="20" xfId="0" applyFont="1" applyBorder="1" applyAlignment="1" applyProtection="1">
      <alignment horizontal="center" vertical="center" wrapText="1"/>
      <protection locked="0"/>
    </xf>
    <xf numFmtId="0" fontId="7" fillId="0" borderId="61"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7" fillId="0" borderId="61" xfId="0" applyFont="1" applyBorder="1" applyAlignment="1" applyProtection="1">
      <alignment horizontal="left" vertical="center"/>
      <protection locked="0"/>
    </xf>
    <xf numFmtId="0" fontId="7" fillId="0" borderId="22" xfId="0" applyFont="1" applyBorder="1" applyAlignment="1" applyProtection="1">
      <alignment vertical="center"/>
      <protection locked="0"/>
    </xf>
    <xf numFmtId="237" fontId="11" fillId="0" borderId="0" xfId="65" applyNumberFormat="1" applyFont="1" applyAlignment="1" applyProtection="1">
      <alignment horizontal="right" vertical="center"/>
      <protection locked="0"/>
    </xf>
    <xf numFmtId="237" fontId="41" fillId="0" borderId="0" xfId="65" applyNumberFormat="1" applyFont="1" applyAlignment="1">
      <alignment horizontal="right" vertical="center" shrinkToFit="1"/>
    </xf>
    <xf numFmtId="237" fontId="6" fillId="0" borderId="0" xfId="65" applyNumberFormat="1" applyFont="1" applyAlignment="1" applyProtection="1">
      <alignment horizontal="right" vertical="center"/>
      <protection locked="0"/>
    </xf>
    <xf numFmtId="237" fontId="40" fillId="0" borderId="81" xfId="80" applyNumberFormat="1" applyFont="1" applyBorder="1" applyAlignment="1">
      <alignment horizontal="right" vertical="center"/>
    </xf>
    <xf numFmtId="0" fontId="6" fillId="0" borderId="12" xfId="65" applyFont="1" applyBorder="1" applyAlignment="1">
      <alignment horizontal="right" vertical="center"/>
    </xf>
    <xf numFmtId="49" fontId="6" fillId="0" borderId="0" xfId="65" applyNumberFormat="1" applyFont="1" applyAlignment="1" applyProtection="1">
      <alignment horizontal="right" vertical="center"/>
      <protection locked="0"/>
    </xf>
    <xf numFmtId="49" fontId="6" fillId="0" borderId="12" xfId="65" applyNumberFormat="1" applyFont="1" applyBorder="1" applyAlignment="1" applyProtection="1">
      <alignment horizontal="right" vertical="center"/>
      <protection locked="0"/>
    </xf>
    <xf numFmtId="0" fontId="0" fillId="0" borderId="12" xfId="0" applyBorder="1"/>
    <xf numFmtId="3" fontId="6" fillId="0" borderId="13" xfId="65" applyNumberFormat="1" applyFont="1" applyBorder="1" applyAlignment="1" applyProtection="1">
      <alignment horizontal="center" vertical="center"/>
      <protection locked="0"/>
    </xf>
    <xf numFmtId="0" fontId="0" fillId="0" borderId="13" xfId="0" applyBorder="1"/>
    <xf numFmtId="0" fontId="40" fillId="0" borderId="12" xfId="0" applyFont="1" applyBorder="1" applyAlignment="1">
      <alignment horizontal="right" vertical="center"/>
    </xf>
    <xf numFmtId="237" fontId="0" fillId="0" borderId="30" xfId="78" applyNumberFormat="1" applyFont="1" applyBorder="1" applyAlignment="1">
      <alignment horizontal="right"/>
    </xf>
    <xf numFmtId="237" fontId="0" fillId="0" borderId="3" xfId="78" applyNumberFormat="1" applyFont="1" applyBorder="1" applyAlignment="1">
      <alignment horizontal="right"/>
    </xf>
    <xf numFmtId="0" fontId="61" fillId="0" borderId="11" xfId="0" applyFont="1" applyBorder="1"/>
    <xf numFmtId="0" fontId="6"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Font="1" applyFill="1" applyAlignment="1" applyProtection="1">
      <alignment vertical="center"/>
      <protection locked="0"/>
    </xf>
    <xf numFmtId="0" fontId="7" fillId="0" borderId="61" xfId="0" applyFont="1" applyBorder="1" applyAlignment="1" applyProtection="1">
      <alignment horizontal="center" vertical="center" wrapText="1"/>
      <protection locked="0"/>
    </xf>
    <xf numFmtId="234" fontId="6" fillId="0" borderId="38" xfId="65" applyNumberFormat="1" applyFont="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183" fontId="41" fillId="0" borderId="30" xfId="65" applyNumberFormat="1" applyFont="1" applyBorder="1" applyAlignment="1">
      <alignment vertical="center"/>
    </xf>
    <xf numFmtId="182" fontId="41" fillId="0" borderId="30" xfId="65" applyNumberFormat="1" applyFont="1" applyBorder="1" applyAlignment="1">
      <alignment vertical="center"/>
    </xf>
    <xf numFmtId="49" fontId="41" fillId="0" borderId="0" xfId="65" applyNumberFormat="1" applyFont="1" applyAlignment="1" applyProtection="1">
      <alignment horizontal="right" vertical="center"/>
      <protection locked="0"/>
    </xf>
    <xf numFmtId="0" fontId="11" fillId="0" borderId="0" xfId="0" applyFont="1" applyAlignment="1">
      <alignment horizontal="center"/>
    </xf>
    <xf numFmtId="0" fontId="5" fillId="0" borderId="0" xfId="73" applyFont="1"/>
    <xf numFmtId="49" fontId="6" fillId="0" borderId="12" xfId="65" applyNumberFormat="1" applyFont="1" applyBorder="1" applyAlignment="1" applyProtection="1">
      <alignment vertical="center"/>
      <protection locked="0"/>
    </xf>
    <xf numFmtId="237" fontId="0" fillId="0" borderId="11" xfId="78" applyNumberFormat="1" applyFont="1" applyBorder="1" applyAlignment="1">
      <alignment horizontal="right"/>
    </xf>
    <xf numFmtId="237" fontId="11" fillId="0" borderId="0" xfId="0" applyNumberFormat="1" applyFont="1"/>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0" xfId="38" applyNumberFormat="1" applyFont="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9" xfId="37" applyNumberFormat="1" applyFont="1" applyFill="1" applyBorder="1" applyAlignment="1" applyProtection="1">
      <alignment horizontal="right" vertical="center"/>
      <protection locked="0"/>
    </xf>
    <xf numFmtId="0" fontId="11" fillId="0" borderId="10" xfId="37" applyNumberFormat="1" applyFont="1" applyFill="1" applyBorder="1" applyAlignment="1" applyProtection="1">
      <alignment horizontal="right" vertical="center"/>
      <protection locked="0"/>
    </xf>
    <xf numFmtId="0" fontId="11" fillId="0" borderId="6"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11" xfId="38" applyNumberFormat="1" applyFont="1" applyFill="1" applyBorder="1" applyAlignment="1" applyProtection="1">
      <alignment horizontal="right" vertical="center"/>
      <protection locked="0"/>
    </xf>
    <xf numFmtId="0" fontId="11" fillId="0" borderId="0" xfId="38" applyNumberFormat="1" applyFont="1" applyFill="1" applyBorder="1" applyAlignment="1" applyProtection="1">
      <alignment horizontal="right" vertical="center"/>
      <protection locked="0"/>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6" applyFont="1" applyBorder="1" applyAlignment="1">
      <alignment horizontal="right" vertical="center" shrinkToFit="1"/>
    </xf>
    <xf numFmtId="0" fontId="7" fillId="0" borderId="9" xfId="76" applyFont="1" applyBorder="1" applyAlignment="1">
      <alignment vertical="center" shrinkToFit="1"/>
    </xf>
    <xf numFmtId="237" fontId="7" fillId="0" borderId="11" xfId="76" applyNumberFormat="1" applyFont="1" applyBorder="1" applyAlignment="1">
      <alignment horizontal="right" vertical="center" shrinkToFit="1"/>
    </xf>
    <xf numFmtId="0" fontId="7" fillId="0" borderId="2" xfId="76" applyFont="1" applyBorder="1" applyAlignment="1">
      <alignment horizontal="left" vertical="center" shrinkToFit="1"/>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4" fontId="6" fillId="0" borderId="27" xfId="65" applyNumberFormat="1" applyFont="1" applyBorder="1" applyAlignment="1">
      <alignment vertical="center"/>
    </xf>
    <xf numFmtId="205" fontId="11" fillId="0" borderId="91" xfId="37" applyNumberFormat="1" applyFont="1" applyFill="1" applyBorder="1" applyAlignment="1">
      <alignment horizontal="right" vertical="center" shrinkToFit="1"/>
    </xf>
    <xf numFmtId="208" fontId="11" fillId="0" borderId="11" xfId="37" applyNumberFormat="1" applyFont="1" applyFill="1" applyBorder="1" applyAlignment="1">
      <alignment vertical="center"/>
    </xf>
    <xf numFmtId="208" fontId="11" fillId="0" borderId="0" xfId="37" applyNumberFormat="1" applyFont="1" applyFill="1" applyBorder="1" applyAlignment="1" applyProtection="1">
      <alignment horizontal="right" vertical="center"/>
      <protection locked="0"/>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38" fontId="11" fillId="0" borderId="0" xfId="36" applyFont="1" applyBorder="1" applyAlignment="1" applyProtection="1">
      <alignment vertical="center"/>
      <protection locked="0"/>
    </xf>
    <xf numFmtId="38" fontId="11" fillId="0" borderId="0" xfId="36" applyFont="1" applyFill="1" applyBorder="1" applyAlignment="1">
      <alignment vertical="center"/>
    </xf>
    <xf numFmtId="38" fontId="11" fillId="0" borderId="0" xfId="36" applyFont="1" applyFill="1" applyBorder="1" applyAlignment="1" applyProtection="1">
      <alignment horizontal="right" vertical="center"/>
      <protection locked="0"/>
    </xf>
    <xf numFmtId="38" fontId="11" fillId="0" borderId="5" xfId="36" applyFont="1" applyFill="1" applyBorder="1" applyAlignment="1">
      <alignment vertical="center"/>
    </xf>
    <xf numFmtId="205" fontId="11" fillId="0" borderId="15" xfId="65" applyNumberFormat="1" applyFont="1" applyBorder="1" applyAlignment="1">
      <alignment horizontal="right" vertical="center"/>
    </xf>
    <xf numFmtId="205" fontId="11" fillId="0" borderId="13" xfId="65" applyNumberFormat="1" applyFont="1" applyBorder="1" applyAlignment="1">
      <alignment horizontal="right" vertical="center"/>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Alignment="1">
      <alignment horizontal="right" shrinkToFit="1"/>
    </xf>
    <xf numFmtId="218" fontId="11" fillId="0" borderId="0" xfId="0" applyNumberFormat="1" applyFont="1" applyAlignment="1">
      <alignment horizontal="right" vertical="center" shrinkToFit="1"/>
    </xf>
    <xf numFmtId="234" fontId="6" fillId="0" borderId="42" xfId="65" applyNumberFormat="1" applyFont="1" applyBorder="1" applyAlignment="1">
      <alignment vertical="center"/>
    </xf>
    <xf numFmtId="0" fontId="11" fillId="0" borderId="35" xfId="65" applyFont="1" applyBorder="1" applyAlignment="1" applyProtection="1">
      <alignment horizontal="center" vertical="center"/>
      <protection locked="0"/>
    </xf>
    <xf numFmtId="207" fontId="11" fillId="0" borderId="5" xfId="65" applyNumberFormat="1" applyFont="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Border="1" applyAlignment="1">
      <alignment horizontal="right" vertical="center" shrinkToFit="1"/>
    </xf>
    <xf numFmtId="3" fontId="11" fillId="0" borderId="24" xfId="65" applyNumberFormat="1" applyFont="1" applyBorder="1" applyAlignment="1">
      <alignment horizontal="right" vertical="center" shrinkToFit="1"/>
    </xf>
    <xf numFmtId="0" fontId="7" fillId="0" borderId="119" xfId="0" applyFont="1" applyBorder="1" applyAlignment="1" applyProtection="1">
      <alignment horizontal="center" vertical="center"/>
      <protection locked="0"/>
    </xf>
    <xf numFmtId="38" fontId="7" fillId="0" borderId="119" xfId="36" applyFont="1" applyFill="1" applyBorder="1" applyAlignment="1" applyProtection="1">
      <alignment horizontal="center" vertical="center"/>
      <protection locked="0"/>
    </xf>
    <xf numFmtId="0" fontId="0" fillId="0" borderId="0" xfId="78" applyFont="1" applyAlignment="1">
      <alignment horizontal="right"/>
    </xf>
    <xf numFmtId="205" fontId="11" fillId="0" borderId="24" xfId="65" applyNumberFormat="1" applyFont="1" applyBorder="1" applyAlignment="1">
      <alignment horizontal="right" vertical="center"/>
    </xf>
    <xf numFmtId="39" fontId="11" fillId="0" borderId="0" xfId="68" applyNumberFormat="1" applyFont="1" applyAlignment="1">
      <alignment vertical="center"/>
    </xf>
    <xf numFmtId="39" fontId="36" fillId="0" borderId="0" xfId="68" applyNumberFormat="1" applyFont="1" applyAlignment="1">
      <alignment vertical="center"/>
    </xf>
    <xf numFmtId="39" fontId="8" fillId="0" borderId="0" xfId="68" applyNumberFormat="1" applyFont="1" applyAlignment="1">
      <alignment vertical="center"/>
    </xf>
    <xf numFmtId="39" fontId="7" fillId="0" borderId="0" xfId="68" applyNumberFormat="1" applyFont="1" applyAlignment="1">
      <alignment vertical="center"/>
    </xf>
    <xf numFmtId="188" fontId="7" fillId="0" borderId="61" xfId="38" applyNumberFormat="1" applyFont="1" applyFill="1" applyBorder="1" applyAlignment="1">
      <alignment vertical="center"/>
    </xf>
    <xf numFmtId="177" fontId="7" fillId="0" borderId="61" xfId="38" applyNumberFormat="1" applyFont="1" applyFill="1" applyBorder="1" applyAlignment="1" applyProtection="1">
      <alignment horizontal="right" vertical="center"/>
    </xf>
    <xf numFmtId="189" fontId="7" fillId="0" borderId="0" xfId="38" applyNumberFormat="1" applyFont="1" applyFill="1" applyBorder="1" applyAlignment="1">
      <alignment vertical="center"/>
    </xf>
    <xf numFmtId="190" fontId="7" fillId="0" borderId="58" xfId="38" applyNumberFormat="1" applyFont="1" applyFill="1" applyBorder="1" applyAlignment="1">
      <alignment vertical="center"/>
    </xf>
    <xf numFmtId="189" fontId="7" fillId="0" borderId="51" xfId="38" applyNumberFormat="1" applyFont="1" applyFill="1" applyBorder="1" applyAlignment="1">
      <alignment vertical="center"/>
    </xf>
    <xf numFmtId="177" fontId="7" fillId="0" borderId="51" xfId="38" applyNumberFormat="1" applyFont="1" applyFill="1" applyBorder="1" applyAlignment="1" applyProtection="1">
      <alignment horizontal="right" vertical="center"/>
    </xf>
    <xf numFmtId="191" fontId="7" fillId="0" borderId="51" xfId="77" quotePrefix="1" applyNumberFormat="1" applyFont="1" applyBorder="1" applyAlignment="1">
      <alignment horizontal="right" vertical="center" shrinkToFit="1"/>
    </xf>
    <xf numFmtId="178" fontId="7" fillId="0" borderId="51" xfId="38" applyNumberFormat="1" applyFont="1" applyFill="1" applyBorder="1" applyAlignment="1" applyProtection="1">
      <alignment horizontal="right" vertical="center"/>
    </xf>
    <xf numFmtId="235" fontId="7" fillId="0" borderId="51" xfId="77" quotePrefix="1" applyNumberFormat="1" applyFont="1" applyBorder="1" applyAlignment="1">
      <alignment horizontal="right" vertical="center" shrinkToFi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179" fontId="7" fillId="0" borderId="58" xfId="38" applyNumberFormat="1" applyFont="1" applyFill="1" applyBorder="1" applyAlignment="1" applyProtection="1">
      <alignment horizontal="right" vertical="center"/>
    </xf>
    <xf numFmtId="193" fontId="7" fillId="0" borderId="58" xfId="38" applyNumberFormat="1" applyFont="1" applyFill="1" applyBorder="1" applyAlignment="1">
      <alignmen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193" fontId="7" fillId="0" borderId="61" xfId="38" applyNumberFormat="1"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7" fillId="0" borderId="60" xfId="0" applyFont="1" applyBorder="1" applyAlignment="1">
      <alignment horizontal="left" vertical="center"/>
    </xf>
    <xf numFmtId="190" fontId="7" fillId="0" borderId="51" xfId="38" applyNumberFormat="1" applyFont="1" applyFill="1" applyBorder="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233"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horizontal="right" vertical="center"/>
    </xf>
    <xf numFmtId="177" fontId="7" fillId="0" borderId="1" xfId="38" applyNumberFormat="1" applyFont="1" applyFill="1" applyBorder="1" applyAlignment="1" applyProtection="1">
      <alignment horizontal="right" vertical="center"/>
    </xf>
    <xf numFmtId="200" fontId="7" fillId="0" borderId="0" xfId="38" applyNumberFormat="1" applyFont="1" applyFill="1" applyBorder="1" applyAlignment="1" applyProtection="1">
      <alignment vertical="center"/>
      <protection locked="0"/>
    </xf>
    <xf numFmtId="179" fontId="7" fillId="0" borderId="0" xfId="0" applyNumberFormat="1" applyFont="1" applyAlignment="1" applyProtection="1">
      <alignment horizontal="right"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Border="1" applyAlignment="1" applyProtection="1">
      <alignment vertical="center"/>
      <protection locked="0"/>
    </xf>
    <xf numFmtId="201" fontId="7" fillId="0" borderId="0" xfId="38" applyNumberFormat="1" applyFont="1" applyFill="1" applyBorder="1" applyAlignment="1" applyProtection="1">
      <alignment vertical="center"/>
      <protection locked="0"/>
    </xf>
    <xf numFmtId="177" fontId="7" fillId="0" borderId="0" xfId="0" applyNumberFormat="1" applyFont="1" applyAlignment="1" applyProtection="1">
      <alignment vertical="center"/>
      <protection locked="0"/>
    </xf>
    <xf numFmtId="38" fontId="6" fillId="0" borderId="11" xfId="42" applyFont="1" applyFill="1" applyBorder="1" applyAlignment="1">
      <alignment vertical="center"/>
    </xf>
    <xf numFmtId="0" fontId="11" fillId="0" borderId="0" xfId="66" applyFont="1"/>
    <xf numFmtId="0" fontId="11" fillId="0" borderId="23" xfId="79" applyFont="1" applyBorder="1"/>
    <xf numFmtId="0" fontId="11" fillId="0" borderId="84" xfId="79" applyFont="1" applyBorder="1" applyAlignment="1">
      <alignment horizontal="left"/>
    </xf>
    <xf numFmtId="0" fontId="11" fillId="0" borderId="75" xfId="79" applyFont="1" applyBorder="1" applyAlignment="1" applyProtection="1">
      <alignment horizontal="center" vertical="center"/>
      <protection locked="0"/>
    </xf>
    <xf numFmtId="0" fontId="11" fillId="0" borderId="0" xfId="79" applyFont="1" applyAlignment="1" applyProtection="1">
      <alignment horizontal="distributed" vertical="center" textRotation="255"/>
      <protection locked="0"/>
    </xf>
    <xf numFmtId="0" fontId="23" fillId="0" borderId="0" xfId="66" applyFont="1" applyAlignment="1">
      <alignment vertical="center"/>
    </xf>
    <xf numFmtId="0" fontId="11" fillId="0" borderId="0" xfId="79" applyFont="1"/>
    <xf numFmtId="0" fontId="11" fillId="0" borderId="12" xfId="79" applyFont="1" applyBorder="1"/>
    <xf numFmtId="0" fontId="11" fillId="0" borderId="85" xfId="79" applyFont="1" applyBorder="1" applyAlignment="1" applyProtection="1">
      <alignment horizontal="left"/>
      <protection locked="0"/>
    </xf>
    <xf numFmtId="0" fontId="11" fillId="0" borderId="68" xfId="79" applyFont="1" applyBorder="1" applyAlignment="1" applyProtection="1">
      <alignment horizontal="center" vertical="center"/>
      <protection locked="0"/>
    </xf>
    <xf numFmtId="0" fontId="9" fillId="0" borderId="0" xfId="66" applyAlignment="1">
      <alignment vertical="center" textRotation="255"/>
    </xf>
    <xf numFmtId="0" fontId="9" fillId="0" borderId="0" xfId="66" applyAlignment="1">
      <alignment vertical="center"/>
    </xf>
    <xf numFmtId="0" fontId="9" fillId="0" borderId="0" xfId="66"/>
    <xf numFmtId="0" fontId="11" fillId="0" borderId="85" xfId="79" applyFont="1" applyBorder="1" applyAlignment="1" applyProtection="1">
      <alignment horizontal="center"/>
      <protection locked="0"/>
    </xf>
    <xf numFmtId="0" fontId="11" fillId="0" borderId="76" xfId="79" applyFont="1" applyBorder="1" applyAlignment="1">
      <alignment horizontal="distributed"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11" fillId="0" borderId="85" xfId="79" applyFont="1" applyBorder="1" applyAlignment="1">
      <alignment horizontal="left"/>
    </xf>
    <xf numFmtId="0" fontId="11" fillId="0" borderId="68" xfId="79" applyFont="1" applyBorder="1" applyAlignment="1">
      <alignment horizontal="distributed" vertical="center"/>
    </xf>
    <xf numFmtId="0" fontId="0" fillId="0" borderId="11" xfId="0" applyBorder="1" applyAlignment="1">
      <alignment vertical="center"/>
    </xf>
    <xf numFmtId="0" fontId="27" fillId="0" borderId="0" xfId="0" applyFont="1" applyAlignment="1">
      <alignment horizontal="right" vertical="center"/>
    </xf>
    <xf numFmtId="0" fontId="0" fillId="0" borderId="30" xfId="0" applyBorder="1" applyAlignment="1">
      <alignment vertical="center"/>
    </xf>
    <xf numFmtId="0" fontId="11" fillId="0" borderId="90" xfId="79" applyFont="1" applyBorder="1" applyAlignment="1">
      <alignment horizontal="left"/>
    </xf>
    <xf numFmtId="0" fontId="11" fillId="0" borderId="86" xfId="79" applyFont="1" applyBorder="1" applyAlignment="1">
      <alignment horizontal="left"/>
    </xf>
    <xf numFmtId="0" fontId="11" fillId="0" borderId="67" xfId="79" applyFont="1" applyBorder="1" applyAlignment="1" applyProtection="1">
      <alignment horizontal="center" vertical="center"/>
      <protection locked="0"/>
    </xf>
    <xf numFmtId="0" fontId="11" fillId="0" borderId="67" xfId="66" applyFont="1" applyBorder="1" applyAlignment="1">
      <alignment horizontal="center" vertical="center"/>
    </xf>
    <xf numFmtId="0" fontId="27" fillId="0" borderId="0" xfId="0" applyFont="1" applyAlignment="1">
      <alignment horizontal="center" vertical="center"/>
    </xf>
    <xf numFmtId="210" fontId="29" fillId="0" borderId="0" xfId="0" applyNumberFormat="1" applyFont="1" applyAlignment="1">
      <alignment vertical="center"/>
    </xf>
    <xf numFmtId="0" fontId="11" fillId="0" borderId="12" xfId="79" applyFont="1" applyBorder="1" applyAlignment="1">
      <alignment horizontal="right"/>
    </xf>
    <xf numFmtId="237" fontId="11" fillId="0" borderId="85" xfId="79" applyNumberFormat="1" applyFont="1" applyBorder="1" applyAlignment="1">
      <alignment horizontal="right"/>
    </xf>
    <xf numFmtId="38" fontId="11" fillId="0" borderId="68" xfId="38" applyFont="1" applyFill="1" applyBorder="1" applyAlignment="1" applyProtection="1">
      <protection locked="0"/>
    </xf>
    <xf numFmtId="203" fontId="11" fillId="0" borderId="69" xfId="38" applyNumberFormat="1" applyFont="1" applyFill="1" applyBorder="1" applyAlignment="1" applyProtection="1">
      <protection locked="0"/>
    </xf>
    <xf numFmtId="38" fontId="11" fillId="0" borderId="0" xfId="38" applyFont="1" applyFill="1" applyBorder="1" applyAlignment="1"/>
    <xf numFmtId="0" fontId="22" fillId="0" borderId="0" xfId="0" applyFont="1" applyAlignment="1">
      <alignment horizontal="center" vertical="center"/>
    </xf>
    <xf numFmtId="0" fontId="12" fillId="0" borderId="0" xfId="0" applyFont="1" applyAlignment="1">
      <alignment horizontal="right" vertical="center"/>
    </xf>
    <xf numFmtId="0" fontId="0" fillId="0" borderId="2" xfId="0" applyBorder="1" applyAlignment="1">
      <alignment vertical="center"/>
    </xf>
    <xf numFmtId="0" fontId="11" fillId="0" borderId="1" xfId="79" applyFont="1" applyBorder="1"/>
    <xf numFmtId="212" fontId="29" fillId="0" borderId="1" xfId="0" applyNumberFormat="1" applyFont="1" applyBorder="1" applyAlignment="1">
      <alignment vertical="center"/>
    </xf>
    <xf numFmtId="0" fontId="0" fillId="0" borderId="3" xfId="0" applyBorder="1" applyAlignment="1">
      <alignment vertical="center"/>
    </xf>
    <xf numFmtId="211" fontId="11" fillId="0" borderId="0" xfId="79" applyNumberFormat="1" applyFont="1"/>
    <xf numFmtId="38" fontId="11" fillId="0" borderId="85" xfId="38" applyFont="1" applyFill="1" applyBorder="1" applyAlignment="1" applyProtection="1">
      <protection locked="0"/>
    </xf>
    <xf numFmtId="0" fontId="5" fillId="0" borderId="0" xfId="66" applyFont="1" applyAlignment="1">
      <alignment horizontal="distributed"/>
    </xf>
    <xf numFmtId="211" fontId="31" fillId="0" borderId="0" xfId="66" applyNumberFormat="1" applyFont="1" applyAlignment="1">
      <alignment shrinkToFit="1"/>
    </xf>
    <xf numFmtId="0" fontId="32" fillId="0" borderId="0" xfId="66" applyFont="1"/>
    <xf numFmtId="211" fontId="11" fillId="0" borderId="0" xfId="79" applyNumberFormat="1" applyFont="1" applyAlignment="1">
      <alignment horizontal="right"/>
    </xf>
    <xf numFmtId="211" fontId="11" fillId="0" borderId="0" xfId="66" applyNumberFormat="1" applyFont="1" applyAlignment="1">
      <alignment horizontal="right"/>
    </xf>
    <xf numFmtId="38" fontId="9" fillId="0" borderId="0" xfId="38" applyFill="1" applyAlignment="1"/>
    <xf numFmtId="0" fontId="11" fillId="0" borderId="89" xfId="79" applyFont="1" applyBorder="1" applyAlignment="1">
      <alignment horizontal="right"/>
    </xf>
    <xf numFmtId="237" fontId="11" fillId="0" borderId="88" xfId="38" applyNumberFormat="1" applyFont="1" applyFill="1" applyBorder="1" applyAlignment="1" applyProtection="1">
      <protection locked="0"/>
    </xf>
    <xf numFmtId="38" fontId="11" fillId="0" borderId="88" xfId="38" applyFont="1" applyFill="1" applyBorder="1" applyAlignment="1" applyProtection="1">
      <protection locked="0"/>
    </xf>
    <xf numFmtId="38" fontId="11" fillId="0" borderId="70" xfId="38" applyFont="1" applyFill="1" applyBorder="1" applyAlignment="1" applyProtection="1">
      <protection locked="0"/>
    </xf>
    <xf numFmtId="203" fontId="11" fillId="0" borderId="71" xfId="38" applyNumberFormat="1" applyFont="1" applyFill="1" applyBorder="1" applyAlignment="1" applyProtection="1">
      <protection locked="0"/>
    </xf>
    <xf numFmtId="211" fontId="11" fillId="0" borderId="12" xfId="79" applyNumberFormat="1" applyFont="1" applyBorder="1" applyAlignment="1">
      <alignment horizontal="right"/>
    </xf>
    <xf numFmtId="0" fontId="11" fillId="0" borderId="85" xfId="79" applyFont="1" applyBorder="1" applyAlignment="1">
      <alignment horizontal="right"/>
    </xf>
    <xf numFmtId="203" fontId="11" fillId="0" borderId="69" xfId="38" applyNumberFormat="1" applyFont="1" applyFill="1" applyBorder="1" applyAlignment="1" applyProtection="1">
      <alignment horizontal="center"/>
      <protection locked="0"/>
    </xf>
    <xf numFmtId="211" fontId="11" fillId="0" borderId="12" xfId="66" applyNumberFormat="1" applyFont="1" applyBorder="1" applyAlignment="1">
      <alignment horizontal="right"/>
    </xf>
    <xf numFmtId="38" fontId="22" fillId="0" borderId="0" xfId="66" applyNumberFormat="1" applyFont="1"/>
    <xf numFmtId="211" fontId="11" fillId="0" borderId="29" xfId="66" applyNumberFormat="1" applyFont="1" applyBorder="1" applyAlignment="1">
      <alignment horizontal="right"/>
    </xf>
    <xf numFmtId="237" fontId="11" fillId="0" borderId="87" xfId="79" applyNumberFormat="1" applyFont="1" applyBorder="1" applyAlignment="1">
      <alignment horizontal="right"/>
    </xf>
    <xf numFmtId="211" fontId="11" fillId="0" borderId="0" xfId="66" applyNumberFormat="1" applyFont="1" applyAlignment="1">
      <alignment horizontal="left"/>
    </xf>
    <xf numFmtId="49" fontId="11" fillId="0" borderId="0" xfId="66" applyNumberFormat="1" applyFont="1" applyAlignment="1">
      <alignment horizontal="right"/>
    </xf>
    <xf numFmtId="211" fontId="22" fillId="0" borderId="0" xfId="66" applyNumberFormat="1" applyFont="1" applyAlignment="1">
      <alignment horizontal="right"/>
    </xf>
    <xf numFmtId="49" fontId="22" fillId="0" borderId="0" xfId="66" applyNumberFormat="1" applyFont="1" applyAlignment="1">
      <alignment horizontal="right"/>
    </xf>
    <xf numFmtId="0" fontId="34" fillId="0" borderId="0" xfId="66" quotePrefix="1" applyFont="1" applyAlignment="1">
      <alignment horizontal="center"/>
    </xf>
    <xf numFmtId="0" fontId="35" fillId="0" borderId="0" xfId="66" applyFont="1"/>
    <xf numFmtId="0" fontId="36" fillId="0" borderId="0" xfId="65" applyFont="1" applyAlignment="1" applyProtection="1">
      <alignment horizontal="center" vertical="center"/>
      <protection locked="0"/>
    </xf>
    <xf numFmtId="0" fontId="36" fillId="0" borderId="0" xfId="65" applyFont="1" applyAlignment="1" applyProtection="1">
      <alignment horizontal="right" vertical="center"/>
      <protection locked="0"/>
    </xf>
    <xf numFmtId="1" fontId="6" fillId="0" borderId="0" xfId="65" applyNumberFormat="1" applyFont="1" applyAlignment="1" applyProtection="1">
      <alignment horizontal="right" vertical="center"/>
      <protection locked="0"/>
    </xf>
    <xf numFmtId="1" fontId="6" fillId="0" borderId="0" xfId="65" applyNumberFormat="1" applyFont="1" applyAlignment="1">
      <alignment vertical="center"/>
    </xf>
    <xf numFmtId="1" fontId="7" fillId="0" borderId="0" xfId="65" applyNumberFormat="1" applyFont="1" applyAlignment="1" applyProtection="1">
      <alignment horizontal="right" vertical="center"/>
      <protection locked="0"/>
    </xf>
    <xf numFmtId="1" fontId="11" fillId="0" borderId="0" xfId="65" applyNumberFormat="1" applyFont="1" applyAlignment="1" applyProtection="1">
      <alignment horizontal="right" vertical="center"/>
      <protection locked="0"/>
    </xf>
    <xf numFmtId="1" fontId="6" fillId="0" borderId="4" xfId="65" applyNumberFormat="1" applyFont="1" applyBorder="1" applyAlignment="1" applyProtection="1">
      <alignment horizontal="center" vertical="center" wrapText="1"/>
      <protection locked="0"/>
    </xf>
    <xf numFmtId="1" fontId="6" fillId="0" borderId="5" xfId="65" applyNumberFormat="1" applyFont="1" applyBorder="1" applyAlignment="1" applyProtection="1">
      <alignment horizontal="center" vertical="center" wrapText="1"/>
      <protection locked="0"/>
    </xf>
    <xf numFmtId="1" fontId="6" fillId="0" borderId="7" xfId="65" applyNumberFormat="1" applyFont="1" applyBorder="1" applyAlignment="1" applyProtection="1">
      <alignment horizontal="center" vertical="center" wrapText="1"/>
      <protection locked="0"/>
    </xf>
    <xf numFmtId="1" fontId="6" fillId="0" borderId="30" xfId="65" applyNumberFormat="1" applyFont="1" applyBorder="1" applyAlignment="1" applyProtection="1">
      <alignment horizontal="right" vertical="center"/>
      <protection locked="0"/>
    </xf>
    <xf numFmtId="1"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vertical="center"/>
      <protection locked="0"/>
    </xf>
    <xf numFmtId="3" fontId="6" fillId="0" borderId="16" xfId="65" applyNumberFormat="1" applyFont="1" applyBorder="1" applyAlignment="1" applyProtection="1">
      <alignment vertical="center"/>
      <protection locked="0"/>
    </xf>
    <xf numFmtId="0" fontId="6" fillId="0" borderId="30" xfId="65" applyFont="1" applyBorder="1" applyAlignment="1">
      <alignment horizontal="right" vertical="center"/>
    </xf>
    <xf numFmtId="203" fontId="6" fillId="0" borderId="5" xfId="65" applyNumberFormat="1" applyFont="1" applyBorder="1" applyAlignment="1" applyProtection="1">
      <alignment horizontal="right" vertical="center"/>
      <protection locked="0"/>
    </xf>
    <xf numFmtId="211" fontId="6" fillId="0" borderId="0" xfId="38" applyNumberFormat="1" applyFont="1" applyFill="1" applyBorder="1" applyAlignment="1" applyProtection="1">
      <alignment vertical="center"/>
      <protection locked="0"/>
    </xf>
    <xf numFmtId="211" fontId="6" fillId="0" borderId="62" xfId="38" applyNumberFormat="1" applyFont="1" applyFill="1" applyBorder="1" applyAlignment="1" applyProtection="1">
      <alignment vertical="center"/>
      <protection locked="0"/>
    </xf>
    <xf numFmtId="237" fontId="6" fillId="0" borderId="30" xfId="65" applyNumberFormat="1" applyFont="1" applyBorder="1" applyAlignment="1" applyProtection="1">
      <alignment horizontal="right" vertical="center"/>
      <protection locked="0"/>
    </xf>
    <xf numFmtId="49" fontId="6" fillId="0" borderId="17" xfId="65" applyNumberFormat="1" applyFont="1" applyBorder="1" applyAlignment="1" applyProtection="1">
      <alignment horizontal="right" vertical="center"/>
      <protection locked="0"/>
    </xf>
    <xf numFmtId="49" fontId="6" fillId="0" borderId="15" xfId="65" applyNumberFormat="1" applyFont="1" applyBorder="1" applyAlignment="1" applyProtection="1">
      <alignment vertical="center"/>
      <protection locked="0"/>
    </xf>
    <xf numFmtId="3" fontId="6" fillId="0" borderId="13" xfId="65" applyNumberFormat="1" applyFont="1" applyBorder="1" applyAlignment="1">
      <alignment vertical="center"/>
    </xf>
    <xf numFmtId="203" fontId="6" fillId="0" borderId="13" xfId="65" applyNumberFormat="1" applyFont="1" applyBorder="1" applyAlignment="1">
      <alignment vertical="center"/>
    </xf>
    <xf numFmtId="3" fontId="6" fillId="0" borderId="18" xfId="65" applyNumberFormat="1" applyFont="1" applyBorder="1" applyAlignment="1" applyProtection="1">
      <alignment vertical="center"/>
      <protection locked="0"/>
    </xf>
    <xf numFmtId="203" fontId="6" fillId="0" borderId="0" xfId="65" applyNumberFormat="1" applyFont="1" applyAlignment="1">
      <alignment vertical="center"/>
    </xf>
    <xf numFmtId="0" fontId="6" fillId="0" borderId="0" xfId="65" applyFont="1" applyAlignment="1">
      <alignment horizontal="right" vertical="center"/>
    </xf>
    <xf numFmtId="203" fontId="6" fillId="0" borderId="0" xfId="65" applyNumberFormat="1" applyFont="1" applyAlignment="1" applyProtection="1">
      <alignment vertical="center"/>
      <protection locked="0"/>
    </xf>
    <xf numFmtId="203" fontId="6" fillId="0" borderId="11" xfId="38" applyNumberFormat="1" applyFont="1" applyFill="1" applyBorder="1" applyAlignment="1">
      <alignment vertical="center"/>
    </xf>
    <xf numFmtId="0" fontId="0" fillId="0" borderId="0" xfId="78" applyFont="1"/>
    <xf numFmtId="0" fontId="0" fillId="0" borderId="0" xfId="78" applyFont="1" applyProtection="1">
      <protection locked="0"/>
    </xf>
    <xf numFmtId="0" fontId="0" fillId="0" borderId="9" xfId="0" applyBorder="1"/>
    <xf numFmtId="0" fontId="0" fillId="0" borderId="21" xfId="78" applyFont="1" applyBorder="1" applyAlignment="1">
      <alignment horizontal="right" vertical="center"/>
    </xf>
    <xf numFmtId="0" fontId="0" fillId="0" borderId="19" xfId="78" applyFont="1" applyBorder="1" applyAlignment="1">
      <alignment vertical="center"/>
    </xf>
    <xf numFmtId="0" fontId="0" fillId="0" borderId="20" xfId="78" applyFont="1" applyBorder="1" applyAlignment="1">
      <alignment horizontal="center" vertical="center"/>
    </xf>
    <xf numFmtId="0" fontId="0" fillId="0" borderId="19" xfId="78" applyFont="1" applyBorder="1" applyAlignment="1">
      <alignment horizontal="right" vertical="center"/>
    </xf>
    <xf numFmtId="0" fontId="0" fillId="0" borderId="30" xfId="78" applyFont="1" applyBorder="1" applyAlignment="1">
      <alignment horizontal="left" vertical="center"/>
    </xf>
    <xf numFmtId="0" fontId="0" fillId="0" borderId="20" xfId="78" applyFont="1" applyBorder="1" applyAlignment="1">
      <alignment horizontal="right" vertical="center"/>
    </xf>
    <xf numFmtId="231" fontId="0" fillId="0" borderId="19" xfId="78" applyNumberFormat="1" applyFont="1" applyBorder="1"/>
    <xf numFmtId="231" fontId="0" fillId="0" borderId="19" xfId="78" applyNumberFormat="1" applyFont="1" applyBorder="1" applyProtection="1">
      <protection locked="0"/>
    </xf>
    <xf numFmtId="219" fontId="0" fillId="0" borderId="19" xfId="78" applyNumberFormat="1" applyFont="1" applyBorder="1"/>
    <xf numFmtId="219" fontId="0" fillId="0" borderId="19" xfId="78" applyNumberFormat="1" applyFont="1" applyBorder="1" applyAlignment="1">
      <alignment horizontal="right"/>
    </xf>
    <xf numFmtId="38" fontId="0" fillId="0" borderId="19" xfId="38" applyFont="1" applyFill="1" applyBorder="1" applyProtection="1"/>
    <xf numFmtId="214" fontId="0" fillId="0" borderId="19" xfId="78" applyNumberFormat="1" applyFont="1" applyBorder="1"/>
    <xf numFmtId="222" fontId="0" fillId="0" borderId="19" xfId="78" applyNumberFormat="1" applyFont="1" applyBorder="1" applyAlignment="1">
      <alignment horizontal="right"/>
    </xf>
    <xf numFmtId="231" fontId="0" fillId="0" borderId="22" xfId="78" applyNumberFormat="1" applyFont="1" applyBorder="1"/>
    <xf numFmtId="38" fontId="0" fillId="0" borderId="22" xfId="38" applyFont="1" applyFill="1" applyBorder="1" applyProtection="1"/>
    <xf numFmtId="231" fontId="0" fillId="0" borderId="22" xfId="78" applyNumberFormat="1" applyFont="1" applyBorder="1" applyProtection="1">
      <protection locked="0"/>
    </xf>
    <xf numFmtId="219" fontId="0" fillId="0" borderId="22" xfId="78" applyNumberFormat="1" applyFont="1" applyBorder="1"/>
    <xf numFmtId="219" fontId="0" fillId="0" borderId="22" xfId="78" applyNumberFormat="1" applyFont="1" applyBorder="1" applyAlignment="1">
      <alignment horizontal="right"/>
    </xf>
    <xf numFmtId="214" fontId="0" fillId="0" borderId="22" xfId="78" applyNumberFormat="1" applyFont="1" applyBorder="1"/>
    <xf numFmtId="222" fontId="0" fillId="0" borderId="22" xfId="78" applyNumberFormat="1" applyFont="1" applyBorder="1" applyAlignment="1">
      <alignment horizontal="right"/>
    </xf>
    <xf numFmtId="38" fontId="0" fillId="0" borderId="0" xfId="78" applyNumberFormat="1" applyFont="1" applyProtection="1">
      <protection locked="0"/>
    </xf>
    <xf numFmtId="231" fontId="0" fillId="0" borderId="0" xfId="78" applyNumberFormat="1" applyFont="1" applyProtection="1">
      <protection locked="0"/>
    </xf>
    <xf numFmtId="214" fontId="0" fillId="0" borderId="0" xfId="78" applyNumberFormat="1" applyFont="1" applyProtection="1">
      <protection locked="0"/>
    </xf>
    <xf numFmtId="225" fontId="0" fillId="0" borderId="0" xfId="78" applyNumberFormat="1" applyFont="1" applyProtection="1">
      <protection locked="0"/>
    </xf>
    <xf numFmtId="215" fontId="0" fillId="0" borderId="0" xfId="78" applyNumberFormat="1" applyFont="1" applyProtection="1">
      <protection locked="0"/>
    </xf>
    <xf numFmtId="0" fontId="2" fillId="0" borderId="0" xfId="80" applyFont="1" applyAlignment="1">
      <alignment vertical="center"/>
    </xf>
    <xf numFmtId="0" fontId="2" fillId="0" borderId="0" xfId="80" applyFont="1"/>
    <xf numFmtId="0" fontId="89" fillId="0" borderId="0" xfId="80" applyFont="1" applyAlignment="1">
      <alignment vertical="center" textRotation="255"/>
    </xf>
    <xf numFmtId="0" fontId="2" fillId="0" borderId="0" xfId="0" applyFont="1"/>
    <xf numFmtId="0" fontId="89" fillId="0" borderId="1" xfId="80" applyFont="1" applyBorder="1" applyAlignment="1">
      <alignment vertical="center" textRotation="255"/>
    </xf>
    <xf numFmtId="0" fontId="2" fillId="0" borderId="20" xfId="80" applyFont="1" applyBorder="1" applyAlignment="1">
      <alignment horizontal="center" vertical="center"/>
    </xf>
    <xf numFmtId="0" fontId="2" fillId="0" borderId="9" xfId="80" applyFont="1" applyBorder="1" applyAlignment="1">
      <alignment horizontal="center"/>
    </xf>
    <xf numFmtId="0" fontId="2" fillId="0" borderId="21" xfId="80" applyFont="1" applyBorder="1"/>
    <xf numFmtId="0" fontId="2" fillId="0" borderId="19" xfId="80" applyFont="1" applyBorder="1" applyAlignment="1">
      <alignment horizontal="center"/>
    </xf>
    <xf numFmtId="215" fontId="2" fillId="0" borderId="19" xfId="80" applyNumberFormat="1" applyFont="1" applyBorder="1" applyAlignment="1">
      <alignment horizontal="center"/>
    </xf>
    <xf numFmtId="0" fontId="2" fillId="0" borderId="19" xfId="80" applyFont="1" applyBorder="1"/>
    <xf numFmtId="0" fontId="2" fillId="0" borderId="2" xfId="80" applyFont="1" applyBorder="1"/>
    <xf numFmtId="0" fontId="2" fillId="0" borderId="3" xfId="80" applyFont="1" applyBorder="1" applyAlignment="1">
      <alignment horizontal="center"/>
    </xf>
    <xf numFmtId="181" fontId="2" fillId="0" borderId="22" xfId="80" applyNumberFormat="1" applyFont="1" applyBorder="1"/>
    <xf numFmtId="236" fontId="2" fillId="0" borderId="22" xfId="80" applyNumberFormat="1" applyFont="1" applyBorder="1"/>
    <xf numFmtId="233" fontId="2" fillId="0" borderId="22" xfId="80" applyNumberFormat="1" applyFont="1" applyBorder="1"/>
    <xf numFmtId="181" fontId="2" fillId="0" borderId="22" xfId="38" applyNumberFormat="1" applyFont="1" applyFill="1" applyBorder="1" applyProtection="1"/>
    <xf numFmtId="0" fontId="2" fillId="0" borderId="27" xfId="80" applyFont="1" applyBorder="1"/>
    <xf numFmtId="181" fontId="2" fillId="0" borderId="79" xfId="80" applyNumberFormat="1" applyFont="1" applyBorder="1" applyAlignment="1">
      <alignment vertical="center"/>
    </xf>
    <xf numFmtId="181" fontId="2" fillId="0" borderId="82" xfId="80" applyNumberFormat="1" applyFont="1" applyBorder="1" applyAlignment="1">
      <alignment vertical="center"/>
    </xf>
    <xf numFmtId="181" fontId="2" fillId="0" borderId="58" xfId="38" applyNumberFormat="1" applyFont="1" applyFill="1" applyBorder="1" applyAlignment="1" applyProtection="1">
      <alignment vertical="center"/>
    </xf>
    <xf numFmtId="233" fontId="2" fillId="0" borderId="82" xfId="80" applyNumberFormat="1" applyFont="1" applyBorder="1" applyAlignment="1">
      <alignment vertical="center"/>
    </xf>
    <xf numFmtId="236" fontId="2" fillId="0" borderId="82" xfId="80" applyNumberFormat="1" applyFont="1" applyBorder="1" applyAlignment="1">
      <alignment vertical="center"/>
    </xf>
    <xf numFmtId="235" fontId="2" fillId="0" borderId="83" xfId="0" applyNumberFormat="1" applyFont="1" applyBorder="1"/>
    <xf numFmtId="239" fontId="2" fillId="0" borderId="19" xfId="80" applyNumberFormat="1" applyFont="1" applyBorder="1" applyAlignment="1">
      <alignment horizontal="right" vertical="center"/>
    </xf>
    <xf numFmtId="235" fontId="2" fillId="0" borderId="0" xfId="0" applyNumberFormat="1" applyFont="1"/>
    <xf numFmtId="240" fontId="2" fillId="0" borderId="19" xfId="80" applyNumberFormat="1" applyFont="1" applyBorder="1" applyAlignment="1">
      <alignment horizontal="right" vertical="center"/>
    </xf>
    <xf numFmtId="235" fontId="2" fillId="0" borderId="32" xfId="80" applyNumberFormat="1" applyFont="1" applyBorder="1"/>
    <xf numFmtId="216" fontId="2" fillId="0" borderId="0" xfId="80" applyNumberFormat="1" applyFont="1"/>
    <xf numFmtId="0" fontId="2" fillId="0" borderId="0" xfId="80" applyFont="1" applyAlignment="1">
      <alignment horizontal="right"/>
    </xf>
    <xf numFmtId="0" fontId="7" fillId="0" borderId="19"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238" fontId="0" fillId="0" borderId="19" xfId="80" applyNumberFormat="1" applyFont="1" applyBorder="1" applyAlignment="1">
      <alignment horizontal="right" vertical="center"/>
    </xf>
    <xf numFmtId="38" fontId="6" fillId="0" borderId="0" xfId="36" applyFont="1" applyBorder="1" applyAlignment="1" applyProtection="1">
      <alignment horizontal="right" vertical="center"/>
      <protection locked="0"/>
    </xf>
    <xf numFmtId="38" fontId="0" fillId="0" borderId="19" xfId="36" applyFont="1" applyFill="1" applyBorder="1" applyAlignment="1" applyProtection="1">
      <alignment horizontal="right"/>
    </xf>
    <xf numFmtId="0" fontId="2" fillId="0" borderId="9" xfId="80" applyFont="1" applyBorder="1"/>
    <xf numFmtId="241" fontId="41" fillId="0" borderId="0" xfId="65" applyNumberFormat="1" applyFont="1" applyAlignment="1">
      <alignment vertical="center"/>
    </xf>
    <xf numFmtId="0" fontId="23" fillId="0" borderId="0" xfId="0" applyFont="1" applyAlignment="1">
      <alignment horizontal="center"/>
    </xf>
    <xf numFmtId="0" fontId="32" fillId="0" borderId="0" xfId="0" applyFont="1" applyAlignment="1">
      <alignment horizontal="right"/>
    </xf>
    <xf numFmtId="0" fontId="22" fillId="0" borderId="92" xfId="0" applyFont="1" applyBorder="1" applyAlignment="1">
      <alignment horizontal="left" vertical="center" indent="2"/>
    </xf>
    <xf numFmtId="0" fontId="22" fillId="0" borderId="92" xfId="0" applyFont="1" applyBorder="1" applyAlignment="1">
      <alignment vertical="center"/>
    </xf>
    <xf numFmtId="0" fontId="22" fillId="0" borderId="93" xfId="0" applyFont="1" applyBorder="1" applyAlignment="1">
      <alignment horizontal="left" vertical="center" indent="4"/>
    </xf>
    <xf numFmtId="0" fontId="22" fillId="0" borderId="25" xfId="0" applyFont="1" applyBorder="1" applyAlignment="1">
      <alignment vertical="center"/>
    </xf>
    <xf numFmtId="237" fontId="11" fillId="0" borderId="0" xfId="79" applyNumberFormat="1" applyFont="1" applyAlignment="1">
      <alignment horizontal="right"/>
    </xf>
    <xf numFmtId="38" fontId="11" fillId="0" borderId="0" xfId="38" applyFont="1" applyFill="1" applyBorder="1" applyAlignment="1" applyProtection="1">
      <protection locked="0"/>
    </xf>
    <xf numFmtId="203" fontId="11" fillId="0" borderId="0" xfId="38" applyNumberFormat="1" applyFont="1" applyFill="1" applyBorder="1" applyAlignment="1" applyProtection="1">
      <protection locked="0"/>
    </xf>
    <xf numFmtId="211" fontId="11" fillId="0" borderId="13" xfId="375" applyNumberFormat="1" applyFont="1" applyBorder="1" applyAlignment="1">
      <alignment horizontal="right"/>
    </xf>
    <xf numFmtId="211" fontId="11" fillId="0" borderId="72" xfId="375" applyNumberFormat="1" applyFont="1" applyBorder="1" applyAlignment="1">
      <alignment horizontal="right"/>
    </xf>
    <xf numFmtId="211" fontId="11" fillId="0" borderId="14" xfId="375" applyNumberFormat="1" applyFont="1" applyBorder="1" applyAlignment="1">
      <alignment horizontal="right"/>
    </xf>
    <xf numFmtId="0" fontId="2" fillId="0" borderId="0" xfId="375" applyAlignment="1">
      <alignment vertical="center"/>
    </xf>
    <xf numFmtId="0" fontId="2" fillId="0" borderId="10" xfId="375" applyBorder="1"/>
    <xf numFmtId="211" fontId="2" fillId="0" borderId="10" xfId="375" applyNumberFormat="1" applyBorder="1"/>
    <xf numFmtId="0" fontId="2" fillId="0" borderId="0" xfId="375"/>
    <xf numFmtId="0" fontId="5" fillId="0" borderId="0" xfId="375" applyFont="1" applyAlignment="1">
      <alignment horizontal="distributed"/>
    </xf>
    <xf numFmtId="211" fontId="31" fillId="0" borderId="0" xfId="375" applyNumberFormat="1" applyFont="1" applyAlignment="1">
      <alignment shrinkToFit="1"/>
    </xf>
    <xf numFmtId="0" fontId="32" fillId="0" borderId="0" xfId="375" applyFont="1"/>
    <xf numFmtId="211" fontId="11" fillId="0" borderId="0" xfId="375" applyNumberFormat="1" applyFont="1" applyAlignment="1">
      <alignment horizontal="right"/>
    </xf>
    <xf numFmtId="0" fontId="22" fillId="0" borderId="0" xfId="375" applyFont="1" applyAlignment="1">
      <alignment horizontal="right" vertical="center"/>
    </xf>
    <xf numFmtId="38" fontId="31" fillId="0" borderId="0" xfId="295" applyFont="1" applyAlignment="1">
      <alignment vertical="center"/>
    </xf>
    <xf numFmtId="0" fontId="32" fillId="0" borderId="0" xfId="375" applyFont="1" applyAlignment="1">
      <alignment vertical="center"/>
    </xf>
    <xf numFmtId="211" fontId="31" fillId="0" borderId="0" xfId="375" applyNumberFormat="1" applyFont="1" applyAlignment="1">
      <alignment vertical="center"/>
    </xf>
    <xf numFmtId="0" fontId="2" fillId="0" borderId="0" xfId="375" applyAlignment="1">
      <alignment horizontal="right"/>
    </xf>
    <xf numFmtId="211" fontId="22" fillId="0" borderId="0" xfId="375" applyNumberFormat="1" applyFont="1"/>
    <xf numFmtId="0" fontId="5" fillId="0" borderId="0" xfId="375" applyFont="1" applyAlignment="1">
      <alignment horizontal="center"/>
    </xf>
    <xf numFmtId="0" fontId="33" fillId="0" borderId="0" xfId="375" applyFont="1"/>
    <xf numFmtId="38" fontId="22" fillId="0" borderId="0" xfId="375" applyNumberFormat="1" applyFont="1"/>
    <xf numFmtId="0" fontId="0" fillId="0" borderId="2" xfId="0" applyBorder="1" applyAlignment="1">
      <alignment horizontal="right"/>
    </xf>
    <xf numFmtId="38" fontId="0" fillId="0" borderId="22" xfId="38" applyFont="1" applyFill="1" applyBorder="1" applyAlignment="1" applyProtection="1">
      <alignment horizontal="right"/>
    </xf>
    <xf numFmtId="237" fontId="0" fillId="0" borderId="0" xfId="78" applyNumberFormat="1" applyFont="1" applyAlignment="1">
      <alignment horizontal="right"/>
    </xf>
    <xf numFmtId="0" fontId="0" fillId="0" borderId="0" xfId="0" applyAlignment="1">
      <alignment horizontal="right"/>
    </xf>
    <xf numFmtId="38" fontId="0" fillId="0" borderId="11" xfId="36" applyFont="1" applyFill="1" applyBorder="1" applyAlignment="1" applyProtection="1">
      <alignment horizontal="right"/>
    </xf>
    <xf numFmtId="38" fontId="0" fillId="0" borderId="11" xfId="38" applyFont="1" applyFill="1" applyBorder="1" applyAlignment="1" applyProtection="1">
      <alignment horizontal="right"/>
    </xf>
    <xf numFmtId="231" fontId="0" fillId="0" borderId="11" xfId="78" applyNumberFormat="1" applyFont="1" applyBorder="1"/>
    <xf numFmtId="38" fontId="0" fillId="0" borderId="11" xfId="38" applyFont="1" applyFill="1" applyBorder="1" applyProtection="1"/>
    <xf numFmtId="231" fontId="0" fillId="0" borderId="11" xfId="78" applyNumberFormat="1" applyFont="1" applyBorder="1" applyProtection="1">
      <protection locked="0"/>
    </xf>
    <xf numFmtId="219" fontId="0" fillId="0" borderId="11" xfId="78" applyNumberFormat="1" applyFont="1" applyBorder="1"/>
    <xf numFmtId="219" fontId="0" fillId="0" borderId="11" xfId="78" applyNumberFormat="1" applyFont="1" applyBorder="1" applyAlignment="1">
      <alignment horizontal="right"/>
    </xf>
    <xf numFmtId="214" fontId="0" fillId="0" borderId="11" xfId="78" applyNumberFormat="1" applyFont="1" applyBorder="1"/>
    <xf numFmtId="222" fontId="0" fillId="0" borderId="11" xfId="78" applyNumberFormat="1" applyFont="1" applyBorder="1" applyAlignment="1">
      <alignment horizontal="right"/>
    </xf>
    <xf numFmtId="208" fontId="11" fillId="0" borderId="11" xfId="37" applyNumberFormat="1" applyFont="1" applyFill="1" applyBorder="1" applyAlignment="1" applyProtection="1">
      <alignment horizontal="right" vertical="center"/>
      <protection locked="0"/>
    </xf>
    <xf numFmtId="213" fontId="2" fillId="0" borderId="27" xfId="0" applyNumberFormat="1" applyFont="1" applyBorder="1" applyAlignment="1">
      <alignment horizontal="right" vertical="center"/>
    </xf>
    <xf numFmtId="213" fontId="2" fillId="0" borderId="42" xfId="0" applyNumberFormat="1" applyFont="1" applyBorder="1" applyAlignment="1">
      <alignment horizontal="right" vertical="center"/>
    </xf>
    <xf numFmtId="213" fontId="0" fillId="0" borderId="42" xfId="0" applyNumberFormat="1" applyBorder="1" applyAlignment="1">
      <alignment horizontal="right" vertical="center"/>
    </xf>
    <xf numFmtId="213" fontId="2" fillId="0" borderId="45" xfId="0" applyNumberFormat="1" applyFont="1" applyBorder="1" applyAlignment="1">
      <alignment horizontal="right" vertical="center"/>
    </xf>
    <xf numFmtId="213" fontId="49" fillId="0" borderId="40" xfId="0" applyNumberFormat="1" applyFont="1" applyBorder="1" applyAlignment="1">
      <alignment horizontal="right" vertical="center"/>
    </xf>
    <xf numFmtId="250" fontId="41" fillId="0" borderId="0" xfId="65" applyNumberFormat="1" applyFont="1" applyAlignment="1">
      <alignment vertical="center"/>
    </xf>
    <xf numFmtId="205" fontId="116" fillId="0" borderId="0" xfId="42" applyNumberFormat="1" applyFont="1" applyFill="1" applyBorder="1" applyAlignment="1" applyProtection="1">
      <alignment horizontal="right" vertical="center"/>
      <protection locked="0"/>
    </xf>
    <xf numFmtId="49" fontId="115" fillId="0" borderId="30" xfId="65" applyNumberFormat="1" applyFont="1" applyBorder="1" applyAlignment="1" applyProtection="1">
      <alignment vertical="center"/>
      <protection locked="0"/>
    </xf>
    <xf numFmtId="205" fontId="117" fillId="0" borderId="0" xfId="42" applyNumberFormat="1" applyFont="1" applyFill="1" applyBorder="1" applyAlignment="1" applyProtection="1">
      <alignment horizontal="right" vertical="center"/>
      <protection locked="0"/>
    </xf>
    <xf numFmtId="185" fontId="117" fillId="0" borderId="0" xfId="42" applyNumberFormat="1" applyFont="1" applyFill="1" applyBorder="1" applyAlignment="1" applyProtection="1">
      <alignment horizontal="right" vertical="center"/>
      <protection locked="0"/>
    </xf>
    <xf numFmtId="206" fontId="117" fillId="0" borderId="0" xfId="42" applyNumberFormat="1" applyFont="1" applyFill="1" applyBorder="1" applyAlignment="1" applyProtection="1">
      <alignment horizontal="right" vertical="center"/>
      <protection locked="0"/>
    </xf>
    <xf numFmtId="204" fontId="117" fillId="0" borderId="0" xfId="65" quotePrefix="1" applyNumberFormat="1" applyFont="1" applyAlignment="1" applyProtection="1">
      <alignment horizontal="right" vertical="center"/>
      <protection locked="0"/>
    </xf>
    <xf numFmtId="237" fontId="117" fillId="0" borderId="0" xfId="65" applyNumberFormat="1" applyFont="1" applyAlignment="1" applyProtection="1">
      <alignment horizontal="right" vertical="center"/>
      <protection locked="0"/>
    </xf>
    <xf numFmtId="211" fontId="117" fillId="0" borderId="11" xfId="44" applyNumberFormat="1" applyFont="1" applyFill="1" applyBorder="1" applyAlignment="1">
      <alignment horizontal="right" vertical="center"/>
    </xf>
    <xf numFmtId="211" fontId="117" fillId="0" borderId="0" xfId="44" applyNumberFormat="1" applyFont="1" applyFill="1" applyBorder="1" applyAlignment="1">
      <alignment horizontal="right" vertical="center"/>
    </xf>
    <xf numFmtId="211" fontId="117" fillId="0" borderId="5" xfId="44" applyNumberFormat="1" applyFont="1" applyFill="1" applyBorder="1" applyAlignment="1">
      <alignment horizontal="right" vertical="center"/>
    </xf>
    <xf numFmtId="237" fontId="118" fillId="0" borderId="0" xfId="65" applyNumberFormat="1" applyFont="1" applyAlignment="1" applyProtection="1">
      <alignment horizontal="right" vertical="center"/>
      <protection locked="0"/>
    </xf>
    <xf numFmtId="0" fontId="118" fillId="0" borderId="30" xfId="65" applyFont="1" applyBorder="1" applyAlignment="1" applyProtection="1">
      <alignment vertical="center"/>
      <protection locked="0"/>
    </xf>
    <xf numFmtId="205" fontId="118" fillId="0" borderId="0" xfId="65" applyNumberFormat="1" applyFont="1" applyAlignment="1">
      <alignment horizontal="right" vertical="center"/>
    </xf>
    <xf numFmtId="228" fontId="11" fillId="0" borderId="13" xfId="37" applyNumberFormat="1" applyFont="1" applyFill="1" applyBorder="1" applyAlignment="1">
      <alignment horizontal="right" vertical="center" shrinkToFit="1"/>
    </xf>
    <xf numFmtId="228" fontId="11" fillId="0" borderId="65" xfId="0" applyNumberFormat="1" applyFont="1" applyBorder="1" applyAlignment="1">
      <alignment horizontal="right" vertical="center"/>
    </xf>
    <xf numFmtId="228" fontId="11" fillId="0" borderId="66" xfId="37" applyNumberFormat="1" applyFont="1" applyFill="1" applyBorder="1" applyAlignment="1">
      <alignment horizontal="right" vertical="center" shrinkToFit="1"/>
    </xf>
    <xf numFmtId="0" fontId="119" fillId="0" borderId="0" xfId="0" applyFont="1" applyAlignment="1" applyProtection="1">
      <alignment vertical="center"/>
      <protection locked="0"/>
    </xf>
    <xf numFmtId="190" fontId="86" fillId="0" borderId="51" xfId="38" applyNumberFormat="1" applyFont="1" applyFill="1" applyBorder="1" applyAlignment="1">
      <alignment vertical="center"/>
    </xf>
    <xf numFmtId="177" fontId="86" fillId="0" borderId="51" xfId="38" applyNumberFormat="1" applyFont="1" applyFill="1" applyBorder="1" applyAlignment="1" applyProtection="1">
      <alignment horizontal="right" vertical="center"/>
    </xf>
    <xf numFmtId="251" fontId="41" fillId="0" borderId="30" xfId="65" applyNumberFormat="1" applyFont="1" applyBorder="1" applyAlignment="1">
      <alignment vertical="center"/>
    </xf>
    <xf numFmtId="0" fontId="13" fillId="0" borderId="61"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8" fillId="0" borderId="51" xfId="0" applyFont="1" applyBorder="1" applyAlignment="1">
      <alignment vertical="center" shrinkToFit="1"/>
    </xf>
    <xf numFmtId="0" fontId="8" fillId="0" borderId="51" xfId="0" applyFont="1" applyBorder="1" applyAlignment="1">
      <alignment horizontal="center" vertical="center" shrinkToFit="1"/>
    </xf>
    <xf numFmtId="0" fontId="8" fillId="0" borderId="1" xfId="0" applyFont="1" applyBorder="1" applyAlignment="1">
      <alignment horizontal="center" vertical="center"/>
    </xf>
    <xf numFmtId="58" fontId="8" fillId="0" borderId="0" xfId="0" quotePrefix="1" applyNumberFormat="1" applyFont="1" applyAlignment="1" applyProtection="1">
      <alignment horizontal="center" vertical="center"/>
      <protection locked="0"/>
    </xf>
    <xf numFmtId="0" fontId="8" fillId="0" borderId="0" xfId="0" applyFont="1" applyAlignment="1" applyProtection="1">
      <alignment horizontal="center" vertical="center"/>
      <protection locked="0"/>
    </xf>
    <xf numFmtId="214" fontId="120" fillId="0" borderId="22" xfId="78" applyNumberFormat="1" applyFont="1" applyBorder="1"/>
    <xf numFmtId="222" fontId="120" fillId="0" borderId="22" xfId="78" applyNumberFormat="1" applyFont="1" applyBorder="1" applyAlignment="1">
      <alignment horizontal="right"/>
    </xf>
    <xf numFmtId="0" fontId="120" fillId="0" borderId="0" xfId="78" applyFont="1" applyAlignment="1">
      <alignment horizontal="right"/>
    </xf>
    <xf numFmtId="0" fontId="120" fillId="0" borderId="0" xfId="0" applyFont="1"/>
    <xf numFmtId="181" fontId="120" fillId="0" borderId="82" xfId="80" applyNumberFormat="1" applyFont="1" applyBorder="1" applyAlignment="1">
      <alignment vertical="center"/>
    </xf>
    <xf numFmtId="0" fontId="2" fillId="0" borderId="0" xfId="78" applyFont="1" applyAlignment="1">
      <alignment horizontal="right"/>
    </xf>
    <xf numFmtId="252" fontId="11" fillId="0" borderId="60" xfId="37" applyNumberFormat="1" applyFont="1" applyFill="1" applyBorder="1" applyAlignment="1">
      <alignment horizontal="right" vertical="center" shrinkToFit="1"/>
    </xf>
    <xf numFmtId="252" fontId="11" fillId="0" borderId="65" xfId="0" applyNumberFormat="1" applyFont="1" applyBorder="1" applyAlignment="1">
      <alignment horizontal="right" vertical="center"/>
    </xf>
    <xf numFmtId="0" fontId="7" fillId="0" borderId="19" xfId="0" applyFont="1" applyBorder="1" applyAlignment="1" applyProtection="1">
      <alignment horizontal="center" vertical="center"/>
      <protection locked="0"/>
    </xf>
    <xf numFmtId="0" fontId="7" fillId="0" borderId="120" xfId="0" applyFont="1" applyBorder="1" applyAlignment="1" applyProtection="1">
      <alignment horizontal="center" vertical="center"/>
      <protection locked="0"/>
    </xf>
    <xf numFmtId="0" fontId="7" fillId="0" borderId="82" xfId="0" applyFont="1" applyBorder="1" applyAlignment="1" applyProtection="1">
      <alignment horizontal="center" vertical="center"/>
      <protection locked="0"/>
    </xf>
    <xf numFmtId="0" fontId="7" fillId="0" borderId="120" xfId="0" applyFont="1" applyBorder="1" applyAlignment="1" applyProtection="1">
      <alignment horizontal="center" vertical="center" wrapText="1"/>
      <protection locked="0"/>
    </xf>
    <xf numFmtId="0" fontId="7" fillId="0" borderId="8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94" xfId="0" applyFont="1" applyBorder="1" applyAlignment="1" applyProtection="1">
      <alignment horizontal="center" vertical="center"/>
      <protection locked="0"/>
    </xf>
    <xf numFmtId="0" fontId="7" fillId="0" borderId="95" xfId="0" applyFont="1" applyBorder="1" applyAlignment="1">
      <alignment horizontal="center" vertical="center"/>
    </xf>
    <xf numFmtId="0" fontId="7" fillId="0" borderId="94" xfId="0" applyFont="1" applyBorder="1" applyAlignment="1">
      <alignment horizontal="center" vertical="center"/>
    </xf>
    <xf numFmtId="0" fontId="7" fillId="0" borderId="96" xfId="0" applyFont="1" applyBorder="1" applyAlignment="1">
      <alignment horizontal="center" vertical="center"/>
    </xf>
    <xf numFmtId="0" fontId="7" fillId="0" borderId="95"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6" xfId="0" applyFont="1" applyBorder="1" applyAlignment="1">
      <alignment horizontal="center" vertical="center" shrinkToFit="1"/>
    </xf>
    <xf numFmtId="0" fontId="12" fillId="0" borderId="0" xfId="0" applyFont="1" applyAlignment="1">
      <alignment horizontal="center" vertical="center"/>
    </xf>
    <xf numFmtId="0" fontId="7" fillId="0" borderId="118" xfId="0" applyFont="1" applyBorder="1" applyAlignment="1" applyProtection="1">
      <alignment horizontal="center" vertical="center"/>
      <protection locked="0"/>
    </xf>
    <xf numFmtId="0" fontId="6" fillId="0" borderId="0" xfId="65" applyFont="1" applyAlignment="1" applyProtection="1">
      <alignment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wrapText="1"/>
      <protection locked="0"/>
    </xf>
    <xf numFmtId="3" fontId="6" fillId="0" borderId="22" xfId="65" applyNumberFormat="1" applyFont="1" applyBorder="1" applyAlignment="1" applyProtection="1">
      <alignment horizontal="center" vertical="center" wrapText="1"/>
      <protection locked="0"/>
    </xf>
    <xf numFmtId="3" fontId="6" fillId="0" borderId="20" xfId="65" applyNumberFormat="1" applyFont="1" applyBorder="1" applyAlignment="1" applyProtection="1">
      <alignment horizontal="center" vertical="center"/>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3" fontId="7" fillId="0" borderId="20" xfId="65" applyNumberFormat="1" applyFont="1" applyBorder="1" applyAlignment="1" applyProtection="1">
      <alignment horizontal="center" vertical="center" wrapText="1"/>
      <protection locked="0"/>
    </xf>
    <xf numFmtId="3" fontId="7" fillId="0" borderId="19" xfId="65" applyNumberFormat="1" applyFont="1" applyBorder="1" applyAlignment="1" applyProtection="1">
      <alignment horizontal="center" vertical="center"/>
      <protection locked="0"/>
    </xf>
    <xf numFmtId="3" fontId="7" fillId="0" borderId="22"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wrapText="1"/>
      <protection locked="0"/>
    </xf>
    <xf numFmtId="3" fontId="6" fillId="0" borderId="11" xfId="65" applyNumberFormat="1" applyFont="1" applyBorder="1" applyAlignment="1" applyProtection="1">
      <alignment horizontal="center" vertical="center" wrapText="1"/>
      <protection locked="0"/>
    </xf>
    <xf numFmtId="3" fontId="6" fillId="0" borderId="2" xfId="65" applyNumberFormat="1" applyFont="1" applyBorder="1" applyAlignment="1" applyProtection="1">
      <alignment horizontal="center" vertical="center" wrapText="1"/>
      <protection locked="0"/>
    </xf>
    <xf numFmtId="3" fontId="6" fillId="0" borderId="23" xfId="65" applyNumberFormat="1" applyFont="1" applyBorder="1" applyAlignment="1" applyProtection="1">
      <alignment horizontal="center" vertical="center"/>
      <protection locked="0"/>
    </xf>
    <xf numFmtId="3" fontId="6" fillId="0" borderId="57" xfId="65" applyNumberFormat="1" applyFont="1" applyBorder="1" applyAlignment="1" applyProtection="1">
      <alignment horizontal="center" vertical="center"/>
      <protection locked="0"/>
    </xf>
    <xf numFmtId="3" fontId="6" fillId="0" borderId="12" xfId="65" applyNumberFormat="1" applyFont="1" applyBorder="1" applyAlignment="1" applyProtection="1">
      <alignment horizontal="center" vertical="center"/>
      <protection locked="0"/>
    </xf>
    <xf numFmtId="3" fontId="6" fillId="0" borderId="30" xfId="65" applyNumberFormat="1" applyFont="1" applyBorder="1" applyAlignment="1" applyProtection="1">
      <alignment horizontal="center" vertical="center"/>
      <protection locked="0"/>
    </xf>
    <xf numFmtId="3" fontId="6" fillId="0" borderId="26" xfId="65" applyNumberFormat="1" applyFont="1" applyBorder="1" applyAlignment="1" applyProtection="1">
      <alignment horizontal="center" vertical="center"/>
      <protection locked="0"/>
    </xf>
    <xf numFmtId="3" fontId="6" fillId="0" borderId="3" xfId="65" applyNumberFormat="1" applyFont="1" applyBorder="1" applyAlignment="1" applyProtection="1">
      <alignment horizontal="center" vertical="center"/>
      <protection locked="0"/>
    </xf>
    <xf numFmtId="0" fontId="16" fillId="0" borderId="0" xfId="65" applyFont="1" applyAlignment="1" applyProtection="1">
      <alignment horizontal="center" vertical="center"/>
      <protection locked="0"/>
    </xf>
    <xf numFmtId="3" fontId="6" fillId="0" borderId="97" xfId="65" applyNumberFormat="1" applyFont="1" applyBorder="1" applyAlignment="1" applyProtection="1">
      <alignment horizontal="center" vertical="center"/>
      <protection locked="0"/>
    </xf>
    <xf numFmtId="0" fontId="6" fillId="0" borderId="31" xfId="65" applyFont="1" applyBorder="1" applyAlignment="1" applyProtection="1">
      <alignment horizontal="center" vertical="center"/>
      <protection locked="0"/>
    </xf>
    <xf numFmtId="0" fontId="6" fillId="0" borderId="24" xfId="65" applyFont="1" applyBorder="1" applyAlignment="1" applyProtection="1">
      <alignment horizontal="center" vertical="center"/>
      <protection locked="0"/>
    </xf>
    <xf numFmtId="0" fontId="6" fillId="0" borderId="57" xfId="65" applyFont="1" applyBorder="1" applyAlignment="1" applyProtection="1">
      <alignment horizontal="center" vertical="center"/>
      <protection locked="0"/>
    </xf>
    <xf numFmtId="0" fontId="6" fillId="0" borderId="11" xfId="65" applyFont="1" applyBorder="1" applyAlignment="1" applyProtection="1">
      <alignment horizontal="center" vertical="center"/>
      <protection locked="0"/>
    </xf>
    <xf numFmtId="0" fontId="6" fillId="0" borderId="0" xfId="65" applyFont="1" applyAlignment="1" applyProtection="1">
      <alignment horizontal="center" vertical="center"/>
      <protection locked="0"/>
    </xf>
    <xf numFmtId="0" fontId="6" fillId="0" borderId="30" xfId="65" applyFont="1" applyBorder="1" applyAlignment="1" applyProtection="1">
      <alignment horizontal="center" vertical="center"/>
      <protection locked="0"/>
    </xf>
    <xf numFmtId="0" fontId="6" fillId="0" borderId="2" xfId="65" applyFont="1" applyBorder="1" applyAlignment="1" applyProtection="1">
      <alignment horizontal="center" vertical="center"/>
      <protection locked="0"/>
    </xf>
    <xf numFmtId="0" fontId="6" fillId="0" borderId="1" xfId="65" applyFont="1" applyBorder="1" applyAlignment="1" applyProtection="1">
      <alignment horizontal="center" vertical="center"/>
      <protection locked="0"/>
    </xf>
    <xf numFmtId="0" fontId="6"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protection locked="0"/>
    </xf>
    <xf numFmtId="3" fontId="6" fillId="0" borderId="11" xfId="65" applyNumberFormat="1" applyFont="1" applyBorder="1" applyAlignment="1" applyProtection="1">
      <alignment horizontal="center" vertical="center"/>
      <protection locked="0"/>
    </xf>
    <xf numFmtId="3" fontId="6" fillId="0" borderId="2" xfId="65" applyNumberFormat="1" applyFont="1" applyBorder="1" applyAlignment="1" applyProtection="1">
      <alignment horizontal="center" vertical="center"/>
      <protection locked="0"/>
    </xf>
    <xf numFmtId="3" fontId="6" fillId="0" borderId="98" xfId="65" applyNumberFormat="1" applyFont="1" applyBorder="1" applyAlignment="1" applyProtection="1">
      <alignment horizontal="center" vertical="center" wrapText="1"/>
      <protection locked="0"/>
    </xf>
    <xf numFmtId="3" fontId="6" fillId="0" borderId="32" xfId="65" applyNumberFormat="1" applyFont="1" applyBorder="1" applyAlignment="1" applyProtection="1">
      <alignment horizontal="center" vertical="center" wrapText="1"/>
      <protection locked="0"/>
    </xf>
    <xf numFmtId="3" fontId="6" fillId="0" borderId="97" xfId="65" applyNumberFormat="1" applyFont="1" applyBorder="1" applyAlignment="1" applyProtection="1">
      <alignment horizontal="center" vertical="center" wrapText="1"/>
      <protection locked="0"/>
    </xf>
    <xf numFmtId="0" fontId="24" fillId="0" borderId="31" xfId="65" applyFont="1" applyBorder="1" applyAlignment="1" applyProtection="1">
      <alignment horizontal="center" vertical="center"/>
      <protection locked="0"/>
    </xf>
    <xf numFmtId="0" fontId="24" fillId="0" borderId="24" xfId="65" applyFont="1" applyBorder="1" applyAlignment="1" applyProtection="1">
      <alignment horizontal="center" vertical="center"/>
      <protection locked="0"/>
    </xf>
    <xf numFmtId="0" fontId="24" fillId="0" borderId="57" xfId="65" applyFont="1" applyBorder="1" applyAlignment="1" applyProtection="1">
      <alignment horizontal="center" vertical="center"/>
      <protection locked="0"/>
    </xf>
    <xf numFmtId="0" fontId="24" fillId="0" borderId="11" xfId="65" applyFont="1" applyBorder="1" applyAlignment="1" applyProtection="1">
      <alignment horizontal="center" vertical="center"/>
      <protection locked="0"/>
    </xf>
    <xf numFmtId="0" fontId="24" fillId="0" borderId="0" xfId="65" applyFont="1" applyAlignment="1" applyProtection="1">
      <alignment horizontal="center" vertical="center"/>
      <protection locked="0"/>
    </xf>
    <xf numFmtId="0" fontId="24" fillId="0" borderId="30" xfId="65" applyFont="1" applyBorder="1" applyAlignment="1" applyProtection="1">
      <alignment horizontal="center" vertical="center"/>
      <protection locked="0"/>
    </xf>
    <xf numFmtId="0" fontId="24" fillId="0" borderId="2" xfId="65" applyFont="1" applyBorder="1" applyAlignment="1" applyProtection="1">
      <alignment horizontal="center" vertical="center"/>
      <protection locked="0"/>
    </xf>
    <xf numFmtId="0" fontId="24" fillId="0" borderId="1" xfId="65" applyFont="1" applyBorder="1" applyAlignment="1" applyProtection="1">
      <alignment horizontal="center" vertical="center"/>
      <protection locked="0"/>
    </xf>
    <xf numFmtId="0" fontId="24"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wrapText="1"/>
      <protection locked="0"/>
    </xf>
    <xf numFmtId="0" fontId="6" fillId="0" borderId="9" xfId="65" applyFont="1" applyBorder="1" applyAlignment="1" applyProtection="1">
      <alignment horizontal="center" vertical="center"/>
      <protection locked="0"/>
    </xf>
    <xf numFmtId="0" fontId="6" fillId="0" borderId="10" xfId="65" applyFont="1" applyBorder="1" applyAlignment="1" applyProtection="1">
      <alignment horizontal="center" vertical="center"/>
      <protection locked="0"/>
    </xf>
    <xf numFmtId="0" fontId="6" fillId="0" borderId="21" xfId="65" applyFont="1" applyBorder="1" applyAlignment="1" applyProtection="1">
      <alignment horizontal="center" vertical="center"/>
      <protection locked="0"/>
    </xf>
    <xf numFmtId="0" fontId="6" fillId="0" borderId="20" xfId="65" applyFont="1" applyBorder="1" applyAlignment="1" applyProtection="1">
      <alignment horizontal="center" vertical="center"/>
      <protection locked="0"/>
    </xf>
    <xf numFmtId="0" fontId="6" fillId="0" borderId="19" xfId="65" applyFont="1" applyBorder="1" applyAlignment="1" applyProtection="1">
      <alignment horizontal="center" vertical="center"/>
      <protection locked="0"/>
    </xf>
    <xf numFmtId="0" fontId="6" fillId="0" borderId="22" xfId="65" applyFont="1" applyBorder="1" applyAlignment="1" applyProtection="1">
      <alignment horizontal="center" vertical="center"/>
      <protection locked="0"/>
    </xf>
    <xf numFmtId="0" fontId="5" fillId="0" borderId="0" xfId="375" applyFont="1" applyAlignment="1">
      <alignment horizontal="left" vertical="center"/>
    </xf>
    <xf numFmtId="0" fontId="63" fillId="0" borderId="0" xfId="66" applyFont="1" applyAlignment="1">
      <alignment horizontal="center" vertical="top"/>
    </xf>
    <xf numFmtId="212" fontId="30" fillId="0" borderId="0" xfId="0" applyNumberFormat="1" applyFont="1" applyAlignment="1">
      <alignment vertical="center"/>
    </xf>
    <xf numFmtId="209" fontId="5" fillId="0" borderId="0" xfId="375" applyNumberFormat="1" applyFont="1" applyAlignment="1">
      <alignment horizontal="left" vertical="center" shrinkToFit="1"/>
    </xf>
    <xf numFmtId="58" fontId="11" fillId="0" borderId="99" xfId="79" applyNumberFormat="1" applyFont="1" applyBorder="1" applyAlignment="1" applyProtection="1">
      <alignment horizontal="center" vertical="center"/>
      <protection locked="0"/>
    </xf>
    <xf numFmtId="58" fontId="11" fillId="0" borderId="24" xfId="79" applyNumberFormat="1" applyFont="1" applyBorder="1" applyAlignment="1" applyProtection="1">
      <alignment horizontal="center" vertical="center"/>
      <protection locked="0"/>
    </xf>
    <xf numFmtId="58" fontId="11" fillId="0" borderId="84" xfId="79" applyNumberFormat="1" applyFont="1" applyBorder="1" applyAlignment="1" applyProtection="1">
      <alignment horizontal="center" vertical="center"/>
      <protection locked="0"/>
    </xf>
    <xf numFmtId="0" fontId="11" fillId="0" borderId="100" xfId="79" applyFont="1" applyBorder="1" applyAlignment="1">
      <alignment horizontal="center" vertical="center"/>
    </xf>
    <xf numFmtId="0" fontId="11" fillId="0" borderId="58" xfId="79" applyFont="1" applyBorder="1" applyAlignment="1">
      <alignment horizontal="center" vertical="center"/>
    </xf>
    <xf numFmtId="0" fontId="11" fillId="0" borderId="86" xfId="79" applyFont="1" applyBorder="1" applyAlignment="1">
      <alignment horizontal="center" vertical="center"/>
    </xf>
    <xf numFmtId="0" fontId="11" fillId="0" borderId="101" xfId="79" applyFont="1" applyBorder="1" applyAlignment="1" applyProtection="1">
      <alignment horizontal="center" vertical="center" textRotation="255"/>
      <protection locked="0"/>
    </xf>
    <xf numFmtId="0" fontId="11" fillId="0" borderId="69" xfId="79" applyFont="1" applyBorder="1" applyAlignment="1" applyProtection="1">
      <alignment horizontal="center" vertical="center" textRotation="255"/>
      <protection locked="0"/>
    </xf>
    <xf numFmtId="0" fontId="11" fillId="0" borderId="102" xfId="79" applyFont="1" applyBorder="1" applyAlignment="1" applyProtection="1">
      <alignment horizontal="center" vertical="center" textRotation="255"/>
      <protection locked="0"/>
    </xf>
    <xf numFmtId="210" fontId="28" fillId="0" borderId="0" xfId="0" applyNumberFormat="1" applyFont="1" applyAlignment="1">
      <alignment vertical="center"/>
    </xf>
    <xf numFmtId="1" fontId="6" fillId="0" borderId="103" xfId="65" applyNumberFormat="1" applyFont="1" applyBorder="1" applyAlignment="1" applyProtection="1">
      <alignment horizontal="center" vertical="center" shrinkToFit="1"/>
      <protection locked="0"/>
    </xf>
    <xf numFmtId="1" fontId="6" fillId="0" borderId="104" xfId="65" applyNumberFormat="1" applyFont="1" applyBorder="1" applyAlignment="1" applyProtection="1">
      <alignment horizontal="center" vertical="center" shrinkToFit="1"/>
      <protection locked="0"/>
    </xf>
    <xf numFmtId="1" fontId="6" fillId="0" borderId="105" xfId="65" applyNumberFormat="1" applyFont="1" applyBorder="1" applyAlignment="1" applyProtection="1">
      <alignment horizontal="center" vertical="center" shrinkToFit="1"/>
      <protection locked="0"/>
    </xf>
    <xf numFmtId="1" fontId="6" fillId="0" borderId="97" xfId="65" applyNumberFormat="1" applyFont="1" applyBorder="1" applyAlignment="1" applyProtection="1">
      <alignment horizontal="center" vertical="center" wrapText="1"/>
      <protection locked="0"/>
    </xf>
    <xf numFmtId="1" fontId="6" fillId="0" borderId="19" xfId="65" applyNumberFormat="1" applyFont="1" applyBorder="1" applyAlignment="1" applyProtection="1">
      <alignment horizontal="center" vertical="center" wrapText="1"/>
      <protection locked="0"/>
    </xf>
    <xf numFmtId="1" fontId="6" fillId="0" borderId="22" xfId="65" applyNumberFormat="1" applyFont="1" applyBorder="1" applyAlignment="1" applyProtection="1">
      <alignment horizontal="center" vertical="center" wrapText="1"/>
      <protection locked="0"/>
    </xf>
    <xf numFmtId="1" fontId="6" fillId="0" borderId="31" xfId="65" applyNumberFormat="1" applyFont="1" applyBorder="1" applyAlignment="1" applyProtection="1">
      <alignment horizontal="center" vertical="center" wrapText="1"/>
      <protection locked="0"/>
    </xf>
    <xf numFmtId="1" fontId="6" fillId="0" borderId="11" xfId="65" applyNumberFormat="1" applyFont="1" applyBorder="1" applyAlignment="1" applyProtection="1">
      <alignment horizontal="center" vertical="center" wrapText="1"/>
      <protection locked="0"/>
    </xf>
    <xf numFmtId="1" fontId="6" fillId="0" borderId="2" xfId="65" applyNumberFormat="1" applyFont="1" applyBorder="1" applyAlignment="1" applyProtection="1">
      <alignment horizontal="center" vertical="center" wrapText="1"/>
      <protection locked="0"/>
    </xf>
    <xf numFmtId="1" fontId="6" fillId="0" borderId="20" xfId="65" applyNumberFormat="1" applyFont="1" applyBorder="1" applyAlignment="1" applyProtection="1">
      <alignment horizontal="center" vertical="center"/>
      <protection locked="0"/>
    </xf>
    <xf numFmtId="1" fontId="6" fillId="0" borderId="19" xfId="65" applyNumberFormat="1" applyFont="1" applyBorder="1" applyAlignment="1" applyProtection="1">
      <alignment horizontal="center" vertical="center"/>
      <protection locked="0"/>
    </xf>
    <xf numFmtId="1" fontId="6" fillId="0" borderId="22" xfId="65" applyNumberFormat="1" applyFont="1" applyBorder="1" applyAlignment="1" applyProtection="1">
      <alignment horizontal="center" vertical="center"/>
      <protection locked="0"/>
    </xf>
    <xf numFmtId="0" fontId="36" fillId="0" borderId="0" xfId="65" applyFont="1" applyAlignment="1" applyProtection="1">
      <alignment horizontal="center" vertical="center"/>
      <protection locked="0"/>
    </xf>
    <xf numFmtId="1" fontId="6" fillId="0" borderId="23" xfId="65" applyNumberFormat="1" applyFont="1" applyBorder="1" applyAlignment="1" applyProtection="1">
      <alignment horizontal="center" vertical="center"/>
      <protection locked="0"/>
    </xf>
    <xf numFmtId="1" fontId="6" fillId="0" borderId="57" xfId="65" applyNumberFormat="1" applyFont="1" applyBorder="1" applyAlignment="1" applyProtection="1">
      <alignment horizontal="center" vertical="center"/>
      <protection locked="0"/>
    </xf>
    <xf numFmtId="1" fontId="6" fillId="0" borderId="12" xfId="65" applyNumberFormat="1" applyFont="1" applyBorder="1" applyAlignment="1" applyProtection="1">
      <alignment horizontal="center" vertical="center"/>
      <protection locked="0"/>
    </xf>
    <xf numFmtId="1" fontId="6" fillId="0" borderId="30" xfId="65" applyNumberFormat="1" applyFont="1" applyBorder="1" applyAlignment="1" applyProtection="1">
      <alignment horizontal="center" vertical="center"/>
      <protection locked="0"/>
    </xf>
    <xf numFmtId="1" fontId="6" fillId="0" borderId="29" xfId="65" applyNumberFormat="1" applyFont="1" applyBorder="1" applyAlignment="1" applyProtection="1">
      <alignment horizontal="center" vertical="center"/>
      <protection locked="0"/>
    </xf>
    <xf numFmtId="1" fontId="6" fillId="0" borderId="17" xfId="65" applyNumberFormat="1" applyFont="1" applyBorder="1" applyAlignment="1" applyProtection="1">
      <alignment horizontal="center" vertical="center"/>
      <protection locked="0"/>
    </xf>
    <xf numFmtId="1" fontId="6" fillId="0" borderId="20" xfId="65" applyNumberFormat="1" applyFont="1" applyBorder="1" applyAlignment="1" applyProtection="1">
      <alignment horizontal="center" vertical="center" wrapText="1"/>
      <protection locked="0"/>
    </xf>
    <xf numFmtId="0" fontId="6" fillId="0" borderId="20" xfId="65" applyFont="1" applyBorder="1" applyAlignment="1">
      <alignment horizontal="center" vertical="center"/>
    </xf>
    <xf numFmtId="0" fontId="6" fillId="0" borderId="19" xfId="65" applyFont="1" applyBorder="1" applyAlignment="1">
      <alignment horizontal="center" vertical="center"/>
    </xf>
    <xf numFmtId="0" fontId="6" fillId="0" borderId="22" xfId="65" applyFont="1" applyBorder="1" applyAlignment="1">
      <alignment horizontal="center" vertical="center"/>
    </xf>
    <xf numFmtId="1" fontId="6" fillId="0" borderId="31" xfId="65" applyNumberFormat="1" applyFont="1" applyBorder="1" applyAlignment="1" applyProtection="1">
      <alignment horizontal="center" vertical="center" wrapText="1" shrinkToFit="1"/>
      <protection locked="0"/>
    </xf>
    <xf numFmtId="1" fontId="6" fillId="0" borderId="11" xfId="65" applyNumberFormat="1" applyFont="1" applyBorder="1" applyAlignment="1" applyProtection="1">
      <alignment horizontal="center" vertical="center" shrinkToFit="1"/>
      <protection locked="0"/>
    </xf>
    <xf numFmtId="1" fontId="6" fillId="0" borderId="2" xfId="65" applyNumberFormat="1" applyFont="1" applyBorder="1" applyAlignment="1" applyProtection="1">
      <alignment horizontal="center" vertical="center" shrinkToFit="1"/>
      <protection locked="0"/>
    </xf>
    <xf numFmtId="0" fontId="0" fillId="0" borderId="2" xfId="78" applyFont="1" applyBorder="1" applyAlignment="1">
      <alignment horizontal="center" vertical="center"/>
    </xf>
    <xf numFmtId="0" fontId="0" fillId="0" borderId="3" xfId="78" applyFont="1" applyBorder="1" applyAlignment="1">
      <alignment horizontal="center" vertical="center"/>
    </xf>
    <xf numFmtId="0" fontId="39" fillId="0" borderId="0" xfId="78" applyFont="1" applyAlignment="1">
      <alignment horizontal="center"/>
    </xf>
    <xf numFmtId="0" fontId="0" fillId="0" borderId="9" xfId="78" applyFont="1" applyBorder="1" applyAlignment="1">
      <alignment horizontal="center" vertical="center"/>
    </xf>
    <xf numFmtId="0" fontId="0" fillId="0" borderId="21" xfId="78" applyFont="1" applyBorder="1"/>
    <xf numFmtId="0" fontId="0" fillId="0" borderId="21" xfId="78" applyFont="1" applyBorder="1" applyAlignment="1">
      <alignment horizontal="center" vertical="center"/>
    </xf>
    <xf numFmtId="0" fontId="28" fillId="0" borderId="0" xfId="0" applyFont="1" applyAlignment="1">
      <alignment horizontal="left" vertical="center"/>
    </xf>
    <xf numFmtId="0" fontId="2" fillId="0" borderId="20" xfId="80" applyFont="1" applyBorder="1" applyAlignment="1">
      <alignment horizontal="center" vertical="center" wrapText="1"/>
    </xf>
    <xf numFmtId="0" fontId="2" fillId="0" borderId="22" xfId="80" applyFont="1" applyBorder="1" applyAlignment="1">
      <alignment horizontal="center" vertical="center" wrapText="1"/>
    </xf>
    <xf numFmtId="0" fontId="2" fillId="0" borderId="20" xfId="80" applyFont="1" applyBorder="1" applyAlignment="1">
      <alignment horizontal="center" vertical="center"/>
    </xf>
    <xf numFmtId="0" fontId="2" fillId="0" borderId="22" xfId="80" applyFont="1" applyBorder="1" applyAlignment="1">
      <alignment horizontal="center" vertical="center"/>
    </xf>
    <xf numFmtId="218" fontId="2" fillId="0" borderId="11" xfId="80" applyNumberFormat="1" applyFont="1" applyBorder="1" applyAlignment="1">
      <alignment horizontal="center" vertical="center" justifyLastLine="1"/>
    </xf>
    <xf numFmtId="218" fontId="2" fillId="0" borderId="30" xfId="80" applyNumberFormat="1" applyFont="1" applyBorder="1" applyAlignment="1">
      <alignment horizontal="center" vertical="center" justifyLastLine="1"/>
    </xf>
    <xf numFmtId="0" fontId="2" fillId="0" borderId="27" xfId="80" applyFont="1" applyBorder="1" applyAlignment="1">
      <alignment horizontal="center" justifyLastLine="1"/>
    </xf>
    <xf numFmtId="0" fontId="2" fillId="0" borderId="43" xfId="80" applyFont="1" applyBorder="1" applyAlignment="1">
      <alignment horizontal="center" justifyLastLine="1"/>
    </xf>
    <xf numFmtId="0" fontId="39" fillId="0" borderId="0" xfId="80" applyFont="1" applyAlignment="1">
      <alignment horizontal="center" vertical="center"/>
    </xf>
    <xf numFmtId="0" fontId="2" fillId="0" borderId="9" xfId="80" applyFont="1" applyBorder="1" applyAlignment="1">
      <alignment horizontal="center" vertical="center"/>
    </xf>
    <xf numFmtId="0" fontId="2" fillId="0" borderId="21" xfId="80" applyFont="1" applyBorder="1" applyAlignment="1">
      <alignment horizontal="center" vertical="center"/>
    </xf>
    <xf numFmtId="0" fontId="2" fillId="0" borderId="2" xfId="80" applyFont="1" applyBorder="1" applyAlignment="1">
      <alignment horizontal="center" vertical="center"/>
    </xf>
    <xf numFmtId="0" fontId="2" fillId="0" borderId="3" xfId="80" applyFont="1" applyBorder="1" applyAlignment="1">
      <alignment horizontal="center" vertical="center"/>
    </xf>
    <xf numFmtId="0" fontId="6" fillId="0" borderId="0" xfId="65" applyFont="1" applyAlignment="1">
      <alignment horizontal="center" vertical="center" textRotation="255"/>
    </xf>
    <xf numFmtId="0" fontId="6" fillId="0" borderId="0" xfId="65" applyFont="1" applyAlignment="1" applyProtection="1">
      <alignment horizontal="center" vertical="center" textRotation="255"/>
      <protection locked="0"/>
    </xf>
    <xf numFmtId="0" fontId="6" fillId="0" borderId="0" xfId="65" applyFont="1" applyAlignment="1" applyProtection="1">
      <alignment horizontal="center" vertical="center" wrapText="1"/>
      <protection locked="0"/>
    </xf>
    <xf numFmtId="0" fontId="11" fillId="0" borderId="106" xfId="65" applyFont="1" applyBorder="1" applyAlignment="1" applyProtection="1">
      <alignment horizontal="center" vertical="center"/>
      <protection locked="0"/>
    </xf>
    <xf numFmtId="0" fontId="11" fillId="0" borderId="107" xfId="65" applyFont="1" applyBorder="1" applyAlignment="1" applyProtection="1">
      <alignment horizontal="center" vertical="center"/>
      <protection locked="0"/>
    </xf>
    <xf numFmtId="0" fontId="11" fillId="0" borderId="92" xfId="65" applyFont="1" applyBorder="1" applyAlignment="1" applyProtection="1">
      <alignment horizontal="center" vertical="center"/>
      <protection locked="0"/>
    </xf>
    <xf numFmtId="0" fontId="11" fillId="0" borderId="23" xfId="65" applyFont="1" applyBorder="1" applyAlignment="1" applyProtection="1">
      <alignment horizontal="center" vertical="center"/>
      <protection locked="0"/>
    </xf>
    <xf numFmtId="0" fontId="11" fillId="0" borderId="57" xfId="65" applyFont="1" applyBorder="1" applyAlignment="1" applyProtection="1">
      <alignment horizontal="center" vertical="center"/>
      <protection locked="0"/>
    </xf>
    <xf numFmtId="0" fontId="11" fillId="0" borderId="26" xfId="65" applyFont="1" applyBorder="1" applyAlignment="1" applyProtection="1">
      <alignment horizontal="center" vertical="center"/>
      <protection locked="0"/>
    </xf>
    <xf numFmtId="0" fontId="11" fillId="0" borderId="3" xfId="65" applyFont="1" applyBorder="1" applyAlignment="1" applyProtection="1">
      <alignment horizontal="center" vertical="center"/>
      <protection locked="0"/>
    </xf>
    <xf numFmtId="0" fontId="11" fillId="0" borderId="39"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Font="1" applyBorder="1" applyAlignment="1" applyProtection="1">
      <alignment horizontal="center" vertical="center"/>
      <protection locked="0"/>
    </xf>
    <xf numFmtId="0" fontId="11" fillId="0" borderId="1" xfId="65" applyFont="1" applyBorder="1" applyAlignment="1" applyProtection="1">
      <alignment horizontal="center" vertical="center"/>
      <protection locked="0"/>
    </xf>
    <xf numFmtId="0" fontId="11" fillId="0" borderId="97"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protection locked="0"/>
    </xf>
    <xf numFmtId="0" fontId="11" fillId="0" borderId="108" xfId="65" applyFont="1" applyBorder="1" applyAlignment="1" applyProtection="1">
      <alignment horizontal="center" vertical="center"/>
      <protection locked="0"/>
    </xf>
    <xf numFmtId="0" fontId="11" fillId="0" borderId="40"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11" fillId="0" borderId="43" xfId="65"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34" xfId="65" applyFont="1" applyBorder="1" applyAlignment="1">
      <alignment horizontal="center" vertical="center" textRotation="255"/>
    </xf>
    <xf numFmtId="0" fontId="11" fillId="0" borderId="41" xfId="65" applyFont="1" applyBorder="1" applyAlignment="1">
      <alignment horizontal="center" vertical="center" textRotation="255"/>
    </xf>
    <xf numFmtId="0" fontId="11" fillId="0" borderId="10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0" xfId="65" applyFont="1" applyAlignment="1" applyProtection="1">
      <alignment horizontal="center"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7" xfId="65" applyFont="1" applyBorder="1" applyAlignment="1" applyProtection="1">
      <alignment horizontal="center" vertical="center"/>
      <protection locked="0"/>
    </xf>
    <xf numFmtId="0" fontId="11" fillId="0" borderId="19" xfId="65" applyFont="1" applyBorder="1" applyAlignment="1" applyProtection="1">
      <alignment horizontal="center" vertical="center"/>
      <protection locked="0"/>
    </xf>
    <xf numFmtId="0" fontId="11" fillId="0" borderId="19" xfId="65" applyFont="1" applyBorder="1" applyAlignment="1" applyProtection="1">
      <alignment horizontal="center" vertical="center" wrapText="1"/>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98" xfId="65" applyFont="1" applyBorder="1" applyAlignment="1">
      <alignment horizontal="distributed" vertical="center" justifyLastLine="1" shrinkToFit="1"/>
    </xf>
    <xf numFmtId="0" fontId="7" fillId="0" borderId="106" xfId="65" applyFont="1" applyBorder="1" applyAlignment="1">
      <alignment horizontal="distributed" vertical="center" justifyLastLine="1" shrinkToFit="1"/>
    </xf>
    <xf numFmtId="0" fontId="7" fillId="0" borderId="92" xfId="65" applyFont="1" applyBorder="1" applyAlignment="1">
      <alignment horizontal="distributed" vertical="center" justifyLastLine="1" shrinkToFit="1"/>
    </xf>
    <xf numFmtId="0" fontId="16" fillId="0" borderId="0" xfId="65" applyFont="1" applyAlignment="1" applyProtection="1">
      <alignment horizontal="center" vertical="center" shrinkToFit="1"/>
      <protection locked="0"/>
    </xf>
    <xf numFmtId="0" fontId="11" fillId="0" borderId="25" xfId="65" applyFont="1" applyBorder="1" applyAlignment="1" applyProtection="1">
      <alignment horizontal="center" vertical="center"/>
      <protection locked="0"/>
    </xf>
    <xf numFmtId="0" fontId="22" fillId="0" borderId="110" xfId="0" applyFont="1" applyBorder="1" applyAlignment="1">
      <alignment horizontal="center"/>
    </xf>
    <xf numFmtId="0" fontId="22" fillId="0" borderId="111" xfId="0" applyFont="1" applyBorder="1" applyAlignment="1">
      <alignment horizontal="center"/>
    </xf>
    <xf numFmtId="0" fontId="22" fillId="0" borderId="112" xfId="0" applyFont="1" applyBorder="1" applyAlignment="1">
      <alignment horizontal="center"/>
    </xf>
    <xf numFmtId="0" fontId="45" fillId="0" borderId="0" xfId="0" applyFont="1" applyAlignment="1">
      <alignment horizontal="center" vertical="top"/>
    </xf>
    <xf numFmtId="0" fontId="4" fillId="0" borderId="0" xfId="0" applyFont="1" applyAlignment="1">
      <alignment horizontal="center"/>
    </xf>
    <xf numFmtId="0" fontId="47" fillId="0" borderId="0" xfId="0" applyFont="1" applyAlignment="1">
      <alignment horizontal="center"/>
    </xf>
    <xf numFmtId="0" fontId="73" fillId="0" borderId="0" xfId="28" applyAlignment="1">
      <alignment horizontal="center"/>
    </xf>
    <xf numFmtId="0" fontId="113" fillId="0" borderId="0" xfId="28" applyFont="1" applyAlignment="1">
      <alignment horizontal="center"/>
    </xf>
    <xf numFmtId="0" fontId="46" fillId="0" borderId="0" xfId="0" applyFont="1" applyAlignment="1">
      <alignment horizontal="center"/>
    </xf>
    <xf numFmtId="0" fontId="22" fillId="0" borderId="0" xfId="0" applyFont="1" applyAlignment="1">
      <alignment horizontal="center"/>
    </xf>
    <xf numFmtId="0" fontId="46" fillId="0" borderId="63" xfId="0" applyFont="1" applyBorder="1" applyAlignment="1">
      <alignment horizontal="center"/>
    </xf>
    <xf numFmtId="0" fontId="6" fillId="0" borderId="0" xfId="76" applyFont="1" applyAlignment="1">
      <alignment horizontal="center" vertical="center" shrinkToFit="1"/>
    </xf>
    <xf numFmtId="0" fontId="7" fillId="0" borderId="27" xfId="76" applyFont="1" applyBorder="1" applyAlignment="1">
      <alignment horizontal="center" vertical="center"/>
    </xf>
    <xf numFmtId="0" fontId="7" fillId="0" borderId="43" xfId="76" applyFont="1" applyBorder="1" applyAlignment="1">
      <alignment horizontal="center" vertical="center"/>
    </xf>
    <xf numFmtId="0" fontId="6" fillId="0" borderId="23" xfId="65" applyFont="1" applyBorder="1" applyAlignment="1" applyProtection="1">
      <alignment horizontal="center" vertical="center"/>
      <protection locked="0"/>
    </xf>
    <xf numFmtId="0" fontId="6" fillId="0" borderId="26" xfId="65" applyFont="1" applyBorder="1" applyAlignment="1" applyProtection="1">
      <alignment horizontal="center" vertical="center"/>
      <protection locked="0"/>
    </xf>
    <xf numFmtId="0" fontId="6" fillId="0" borderId="97" xfId="65" applyFont="1" applyBorder="1" applyAlignment="1" applyProtection="1">
      <alignment horizontal="center" vertical="center"/>
      <protection locked="0"/>
    </xf>
    <xf numFmtId="0" fontId="6" fillId="0" borderId="106" xfId="65" applyFont="1" applyBorder="1" applyAlignment="1" applyProtection="1">
      <alignment horizontal="center" vertical="center"/>
      <protection locked="0"/>
    </xf>
    <xf numFmtId="0" fontId="6" fillId="0" borderId="92" xfId="65" applyFont="1" applyBorder="1" applyAlignment="1" applyProtection="1">
      <alignment horizontal="center" vertical="center"/>
      <protection locked="0"/>
    </xf>
    <xf numFmtId="0" fontId="6" fillId="0" borderId="25"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protection locked="0"/>
    </xf>
    <xf numFmtId="0" fontId="11" fillId="0" borderId="12" xfId="65" applyFont="1" applyBorder="1" applyAlignment="1">
      <alignment horizontal="right" vertical="center"/>
    </xf>
    <xf numFmtId="0" fontId="11" fillId="0" borderId="0" xfId="65" applyFont="1" applyAlignment="1">
      <alignment horizontal="right" vertical="center"/>
    </xf>
    <xf numFmtId="0" fontId="11" fillId="0" borderId="113" xfId="65" applyFont="1" applyBorder="1" applyAlignment="1">
      <alignment horizontal="center" vertical="center"/>
    </xf>
    <xf numFmtId="0" fontId="11" fillId="0" borderId="114" xfId="65" applyFont="1" applyBorder="1" applyAlignment="1">
      <alignment horizontal="center" vertical="center"/>
    </xf>
    <xf numFmtId="0" fontId="11" fillId="0" borderId="115" xfId="65" applyFont="1" applyBorder="1" applyAlignment="1">
      <alignment horizontal="center" vertical="center"/>
    </xf>
    <xf numFmtId="0" fontId="11" fillId="0" borderId="80" xfId="65" applyFont="1" applyBorder="1" applyAlignment="1">
      <alignment horizontal="center" vertical="center"/>
    </xf>
    <xf numFmtId="0" fontId="11" fillId="0" borderId="116" xfId="65" applyFont="1" applyBorder="1" applyAlignment="1">
      <alignment horizontal="center" vertical="center"/>
    </xf>
    <xf numFmtId="0" fontId="11" fillId="0" borderId="117" xfId="65" applyFont="1" applyBorder="1" applyAlignment="1">
      <alignment horizontal="center" vertical="center"/>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Alignment="1">
      <alignmen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7"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7"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0" fontId="11" fillId="0" borderId="20" xfId="65" applyFont="1" applyBorder="1" applyAlignment="1" applyProtection="1">
      <alignment horizontal="center" vertical="center" wrapText="1" shrinkToFit="1"/>
      <protection locked="0"/>
    </xf>
    <xf numFmtId="0" fontId="11" fillId="0" borderId="19" xfId="65" applyFont="1" applyBorder="1" applyAlignment="1" applyProtection="1">
      <alignment horizontal="center" vertical="center" wrapText="1" shrinkToFit="1"/>
      <protection locked="0"/>
    </xf>
    <xf numFmtId="0" fontId="11" fillId="0" borderId="22" xfId="65" applyFont="1" applyBorder="1" applyAlignment="1" applyProtection="1">
      <alignment horizontal="center" vertical="center" wrapText="1" shrinkToFit="1"/>
      <protection locked="0"/>
    </xf>
    <xf numFmtId="0" fontId="11" fillId="0" borderId="12" xfId="65" applyFont="1" applyBorder="1" applyAlignment="1" applyProtection="1">
      <alignment horizontal="center" vertical="center"/>
      <protection locked="0"/>
    </xf>
    <xf numFmtId="0" fontId="11" fillId="0" borderId="30" xfId="65" applyFont="1" applyBorder="1" applyAlignment="1" applyProtection="1">
      <alignment horizontal="center" vertical="center"/>
      <protection locked="0"/>
    </xf>
    <xf numFmtId="0" fontId="36" fillId="0" borderId="0" xfId="68" applyNumberFormat="1" applyFont="1" applyAlignment="1">
      <alignment horizontal="center" vertical="center"/>
    </xf>
    <xf numFmtId="0" fontId="8" fillId="0" borderId="24" xfId="68" applyNumberFormat="1" applyFont="1" applyBorder="1" applyAlignment="1">
      <alignment horizontal="center" vertical="center"/>
    </xf>
    <xf numFmtId="0" fontId="8" fillId="0" borderId="57" xfId="68" applyNumberFormat="1" applyFont="1" applyBorder="1" applyAlignment="1">
      <alignment horizontal="center" vertical="center"/>
    </xf>
    <xf numFmtId="0" fontId="8" fillId="0" borderId="0" xfId="68" applyNumberFormat="1" applyFont="1" applyAlignment="1">
      <alignment horizontal="center" vertical="center"/>
    </xf>
    <xf numFmtId="0" fontId="8" fillId="0" borderId="30" xfId="68" applyNumberFormat="1" applyFont="1" applyBorder="1" applyAlignment="1">
      <alignment horizontal="center" vertical="center"/>
    </xf>
    <xf numFmtId="0" fontId="8" fillId="0" borderId="1" xfId="68" applyNumberFormat="1" applyFont="1" applyBorder="1" applyAlignment="1">
      <alignment horizontal="center" vertical="center"/>
    </xf>
    <xf numFmtId="0" fontId="8" fillId="0" borderId="3" xfId="68" applyNumberFormat="1" applyFont="1" applyBorder="1" applyAlignment="1">
      <alignment horizontal="center" vertical="center"/>
    </xf>
    <xf numFmtId="0" fontId="8" fillId="0" borderId="98" xfId="68" applyNumberFormat="1" applyFont="1" applyBorder="1" applyAlignment="1">
      <alignment horizontal="center" vertical="center"/>
    </xf>
    <xf numFmtId="0" fontId="8" fillId="0" borderId="32" xfId="68" applyNumberFormat="1" applyFont="1" applyBorder="1" applyAlignment="1">
      <alignment horizontal="center" vertical="center"/>
    </xf>
    <xf numFmtId="0" fontId="8" fillId="0" borderId="31" xfId="68" applyNumberFormat="1" applyFont="1" applyBorder="1" applyAlignment="1">
      <alignment horizontal="center" vertical="center"/>
    </xf>
    <xf numFmtId="0" fontId="8" fillId="0" borderId="2" xfId="68" applyNumberFormat="1" applyFont="1" applyBorder="1" applyAlignment="1">
      <alignment horizontal="center" vertical="center"/>
    </xf>
    <xf numFmtId="58" fontId="8" fillId="0" borderId="19" xfId="68" quotePrefix="1" applyNumberFormat="1" applyFont="1" applyBorder="1" applyAlignment="1">
      <alignment horizontal="center" vertical="center"/>
    </xf>
    <xf numFmtId="0" fontId="8" fillId="0" borderId="22" xfId="68" applyNumberFormat="1" applyFont="1" applyBorder="1" applyAlignment="1">
      <alignment horizontal="center" vertical="center"/>
    </xf>
    <xf numFmtId="0" fontId="8" fillId="0" borderId="32" xfId="68" applyNumberFormat="1" applyFont="1" applyBorder="1" applyAlignment="1">
      <alignment horizontal="center" vertical="center" wrapText="1"/>
    </xf>
  </cellXfs>
  <cellStyles count="526">
    <cellStyle name="1st indent" xfId="84" xr:uid="{D16C73A1-B4BC-4DA8-A72B-1A4D46B4C302}"/>
    <cellStyle name="20% - アクセント 1 2" xfId="1" xr:uid="{00000000-0005-0000-0000-000000000000}"/>
    <cellStyle name="20% - アクセント 1 2 2" xfId="87" xr:uid="{D7800E99-974C-43E2-B088-1F409006F2E5}"/>
    <cellStyle name="20% - アクセント 1 2 2 2" xfId="88" xr:uid="{35655B25-5527-4A41-88F2-84E3436CA037}"/>
    <cellStyle name="20% - アクセント 1 2 2_★120409混在率算出" xfId="89" xr:uid="{B9491404-BAB9-4D7D-9208-3E38294EE4AC}"/>
    <cellStyle name="20% - アクセント 1 2 3" xfId="86" xr:uid="{055C6F3F-6A4A-4EDB-8A9C-7065A25F81C3}"/>
    <cellStyle name="20% - アクセント 1 2_★120409混在率算出" xfId="90" xr:uid="{EAAB90E3-1AF0-4E83-9062-0D5D7A704769}"/>
    <cellStyle name="20% - アクセント 1 3" xfId="91" xr:uid="{FD14946F-7030-4603-9CFB-1C32E98E4C93}"/>
    <cellStyle name="20% - アクセント 1 3 2" xfId="92" xr:uid="{E7C5F10C-0CAB-41FF-8A07-F067C75479FC}"/>
    <cellStyle name="20% - アクセント 1 3_★120409混在率算出" xfId="93" xr:uid="{E88C035F-D9C2-434B-8A03-1EAE78B79918}"/>
    <cellStyle name="20% - アクセント 1 4" xfId="85" xr:uid="{3F67264D-4E83-4A73-8622-B8A07E21B275}"/>
    <cellStyle name="20% - アクセント 2 2" xfId="2" xr:uid="{00000000-0005-0000-0000-000001000000}"/>
    <cellStyle name="20% - アクセント 2 2 2" xfId="96" xr:uid="{DBF1BF34-3022-4020-8092-8E3256637978}"/>
    <cellStyle name="20% - アクセント 2 2 2 2" xfId="97" xr:uid="{740F742B-A5F3-456A-B219-A63B8C1DDDF7}"/>
    <cellStyle name="20% - アクセント 2 2 2_★120409混在率算出" xfId="98" xr:uid="{0935FDB8-BB87-4E20-948B-1A65E4CEAA05}"/>
    <cellStyle name="20% - アクセント 2 2 3" xfId="95" xr:uid="{AC8D1439-2A85-452E-BD9F-170CD3C412E8}"/>
    <cellStyle name="20% - アクセント 2 2_★120409混在率算出" xfId="99" xr:uid="{3C0797AF-456D-487F-9D20-778C22D519EC}"/>
    <cellStyle name="20% - アクセント 2 3" xfId="100" xr:uid="{53C566D2-5248-4C1D-8785-CEA84837A9DB}"/>
    <cellStyle name="20% - アクセント 2 3 2" xfId="101" xr:uid="{1143256D-0EEA-4BE1-A313-739234D051DA}"/>
    <cellStyle name="20% - アクセント 2 3_★120409混在率算出" xfId="102" xr:uid="{D8BDA399-0737-413C-86E7-7D32022DCD2F}"/>
    <cellStyle name="20% - アクセント 2 4" xfId="94" xr:uid="{FB48A08C-71E7-4F5B-A507-76854C6BE6F6}"/>
    <cellStyle name="20% - アクセント 3 2" xfId="3" xr:uid="{00000000-0005-0000-0000-000002000000}"/>
    <cellStyle name="20% - アクセント 3 2 2" xfId="105" xr:uid="{C08EA62A-E8EC-4BE9-949F-823089B7A043}"/>
    <cellStyle name="20% - アクセント 3 2 2 2" xfId="106" xr:uid="{75877A5A-48B4-4178-8DDF-F907CEC93EA1}"/>
    <cellStyle name="20% - アクセント 3 2 2_★120409混在率算出" xfId="107" xr:uid="{AFBEA30E-3C69-40E7-8A60-9667BB44E218}"/>
    <cellStyle name="20% - アクセント 3 2 3" xfId="104" xr:uid="{EA5BAAB4-47B1-459F-A715-DB2EC7379941}"/>
    <cellStyle name="20% - アクセント 3 2_★120409混在率算出" xfId="108" xr:uid="{C8FF0D9C-6E07-405B-96BB-D3EC7C17CA40}"/>
    <cellStyle name="20% - アクセント 3 3" xfId="109" xr:uid="{FFFE3E81-B8AF-460B-9B92-2615B3D45C3C}"/>
    <cellStyle name="20% - アクセント 3 3 2" xfId="110" xr:uid="{500719D9-2CCF-4C81-B83F-854C15B20497}"/>
    <cellStyle name="20% - アクセント 3 3_★120409混在率算出" xfId="111" xr:uid="{D4885918-8615-4571-AAD5-33CA9461197F}"/>
    <cellStyle name="20% - アクセント 3 4" xfId="103" xr:uid="{28E23DCC-649C-402E-A22F-999F98E8BD6B}"/>
    <cellStyle name="20% - アクセント 4 2" xfId="4" xr:uid="{00000000-0005-0000-0000-000003000000}"/>
    <cellStyle name="20% - アクセント 4 2 2" xfId="114" xr:uid="{091C440A-D4C7-4249-944B-8287DFC25DCF}"/>
    <cellStyle name="20% - アクセント 4 2 2 2" xfId="115" xr:uid="{A5D6658A-C314-49F7-B60C-87523065155A}"/>
    <cellStyle name="20% - アクセント 4 2 2_★120409混在率算出" xfId="116" xr:uid="{C355CC70-A55E-4A91-A7CC-E09FFB464833}"/>
    <cellStyle name="20% - アクセント 4 2 3" xfId="113" xr:uid="{E378CC03-28E6-4A5D-B620-2B18B298959A}"/>
    <cellStyle name="20% - アクセント 4 2_★120409混在率算出" xfId="117" xr:uid="{417E548C-70EA-4853-8774-891F05F3D413}"/>
    <cellStyle name="20% - アクセント 4 3" xfId="118" xr:uid="{28E498E0-4DB8-4B1B-A829-2A0407E849FA}"/>
    <cellStyle name="20% - アクセント 4 3 2" xfId="119" xr:uid="{F12FB0B0-BE8F-43EC-9D41-BD91CC65132F}"/>
    <cellStyle name="20% - アクセント 4 3_★120409混在率算出" xfId="120" xr:uid="{D105D9E4-F8A4-43C9-9868-F5CFF247EAF9}"/>
    <cellStyle name="20% - アクセント 4 4" xfId="112" xr:uid="{A71C5A33-E3EF-43FF-A3EB-DCE59D2B4E05}"/>
    <cellStyle name="20% - アクセント 5 2" xfId="5" xr:uid="{00000000-0005-0000-0000-000004000000}"/>
    <cellStyle name="20% - アクセント 5 2 2" xfId="123" xr:uid="{64459519-EFB8-4E13-87E8-72B6E71DE957}"/>
    <cellStyle name="20% - アクセント 5 2 2 2" xfId="124" xr:uid="{3D4DFB6B-3161-4C38-A279-3303A9810555}"/>
    <cellStyle name="20% - アクセント 5 2 2_★120409混在率算出" xfId="125" xr:uid="{657DB7F5-FCC3-4412-912D-7BE0DE210222}"/>
    <cellStyle name="20% - アクセント 5 2 3" xfId="122" xr:uid="{DC5187AC-0A91-42FE-8FBF-C68D315DB5AF}"/>
    <cellStyle name="20% - アクセント 5 2_★120409混在率算出" xfId="126" xr:uid="{4B0CB078-2E71-4888-8448-B3598FA1E537}"/>
    <cellStyle name="20% - アクセント 5 3" xfId="127" xr:uid="{3F4B8E96-5C63-439B-8B84-673E03A47D14}"/>
    <cellStyle name="20% - アクセント 5 3 2" xfId="128" xr:uid="{F12F505A-84E7-43BA-8559-1515E9135471}"/>
    <cellStyle name="20% - アクセント 5 3_★120409混在率算出" xfId="129" xr:uid="{E224EF10-4339-4C09-B92E-876DC9E76C62}"/>
    <cellStyle name="20% - アクセント 5 4" xfId="121" xr:uid="{52C88052-BA78-4B16-8918-796E6F838C58}"/>
    <cellStyle name="20% - アクセント 6 2" xfId="6" xr:uid="{00000000-0005-0000-0000-000005000000}"/>
    <cellStyle name="20% - アクセント 6 2 2" xfId="132" xr:uid="{EE0FA3E1-26CE-4F9A-8895-4C5DD7116361}"/>
    <cellStyle name="20% - アクセント 6 2 2 2" xfId="133" xr:uid="{37FD8BFF-2EE9-4239-A8AE-D80515296479}"/>
    <cellStyle name="20% - アクセント 6 2 2_★120409混在率算出" xfId="134" xr:uid="{D5D7CB35-C708-4929-8F04-D980D2B0CF42}"/>
    <cellStyle name="20% - アクセント 6 2 3" xfId="131" xr:uid="{C6A98281-D3A6-4518-BF1F-88BDCB5ED9AE}"/>
    <cellStyle name="20% - アクセント 6 2_★120409混在率算出" xfId="135" xr:uid="{DC75C30D-4C2B-4FF8-B59A-809DB5494CBF}"/>
    <cellStyle name="20% - アクセント 6 3" xfId="136" xr:uid="{72E1DB12-2B98-444A-ABCB-ED61EB87D302}"/>
    <cellStyle name="20% - アクセント 6 3 2" xfId="137" xr:uid="{3AF96EE8-8204-4410-A78C-82E2AC76B635}"/>
    <cellStyle name="20% - アクセント 6 3_★120409混在率算出" xfId="138" xr:uid="{BBF5163E-BD72-4DD1-AF5D-EC699AE89393}"/>
    <cellStyle name="20% - アクセント 6 4" xfId="130" xr:uid="{18AB006C-7C43-4FFC-924D-FB931D82EDF8}"/>
    <cellStyle name="2nd indent" xfId="139" xr:uid="{5790C981-7BAA-47EE-ADD6-2D9558B29877}"/>
    <cellStyle name="3rd indent" xfId="140" xr:uid="{9F28432F-E17A-4AAA-A460-15D85B1FD939}"/>
    <cellStyle name="40% - アクセント 1 2" xfId="7" xr:uid="{00000000-0005-0000-0000-000006000000}"/>
    <cellStyle name="40% - アクセント 1 2 2" xfId="143" xr:uid="{A90D7DC4-1638-481F-8830-8FCC539C66E1}"/>
    <cellStyle name="40% - アクセント 1 2 2 2" xfId="144" xr:uid="{050B61D8-0559-4F49-A612-C3A8D8C191E8}"/>
    <cellStyle name="40% - アクセント 1 2 2_★120409混在率算出" xfId="145" xr:uid="{50ECC403-91B2-4F75-B5CD-CCFBEEB0B8A5}"/>
    <cellStyle name="40% - アクセント 1 2 3" xfId="142" xr:uid="{50A0D6D2-B851-4B1E-96EB-28B4F7F9BF47}"/>
    <cellStyle name="40% - アクセント 1 2_★120409混在率算出" xfId="146" xr:uid="{64CC4406-AC13-4F9F-B091-63D918BDBAC7}"/>
    <cellStyle name="40% - アクセント 1 3" xfId="147" xr:uid="{645C3530-58B5-4C8C-AE9E-C63A625A156B}"/>
    <cellStyle name="40% - アクセント 1 3 2" xfId="148" xr:uid="{4798E863-D5EA-4124-BA84-D12E5EDD799E}"/>
    <cellStyle name="40% - アクセント 1 3_★120409混在率算出" xfId="149" xr:uid="{8D09500C-017F-458D-9E25-B0A6FEA54CDB}"/>
    <cellStyle name="40% - アクセント 1 4" xfId="141" xr:uid="{2F20E476-30C7-4BA9-A878-68A9547957EE}"/>
    <cellStyle name="40% - アクセント 2 2" xfId="8" xr:uid="{00000000-0005-0000-0000-000007000000}"/>
    <cellStyle name="40% - アクセント 2 2 2" xfId="152" xr:uid="{A72D4EE4-4A48-4C04-AB61-4DC101D85C19}"/>
    <cellStyle name="40% - アクセント 2 2 2 2" xfId="153" xr:uid="{C7821B5C-43D9-453C-A834-0782C4832B45}"/>
    <cellStyle name="40% - アクセント 2 2 2_★120409混在率算出" xfId="154" xr:uid="{70685518-E24F-4983-8C8C-832F57A98D1B}"/>
    <cellStyle name="40% - アクセント 2 2 3" xfId="151" xr:uid="{B2B84D59-AA97-46BD-8044-B4BB7D1147BF}"/>
    <cellStyle name="40% - アクセント 2 2_★120409混在率算出" xfId="155" xr:uid="{AB2F15DF-D6D6-4E51-AFAD-68C466F02F5C}"/>
    <cellStyle name="40% - アクセント 2 3" xfId="156" xr:uid="{C86E2745-B7DF-48AB-9BFE-E1A04E588894}"/>
    <cellStyle name="40% - アクセント 2 3 2" xfId="157" xr:uid="{642DEAE6-FC40-4B59-9807-1D2868BEEC7C}"/>
    <cellStyle name="40% - アクセント 2 3_★120409混在率算出" xfId="158" xr:uid="{E91DEEAF-7C43-41B9-AAFB-5C5093034E18}"/>
    <cellStyle name="40% - アクセント 2 4" xfId="150" xr:uid="{4B8B1021-DD1A-4752-98ED-E5A71EF16C95}"/>
    <cellStyle name="40% - アクセント 3 2" xfId="9" xr:uid="{00000000-0005-0000-0000-000008000000}"/>
    <cellStyle name="40% - アクセント 3 2 2" xfId="161" xr:uid="{BB2CC5A2-09A3-4BCC-8E69-574A61925C6E}"/>
    <cellStyle name="40% - アクセント 3 2 2 2" xfId="162" xr:uid="{78AA733E-69F6-47AB-BAF4-A27FC123CA5F}"/>
    <cellStyle name="40% - アクセント 3 2 2_★120409混在率算出" xfId="163" xr:uid="{91427E5E-D720-4FCE-BD70-714B09D33289}"/>
    <cellStyle name="40% - アクセント 3 2 3" xfId="160" xr:uid="{68839A1C-F2C7-4EF3-BB44-3D1973325B0F}"/>
    <cellStyle name="40% - アクセント 3 2_★120409混在率算出" xfId="164" xr:uid="{7AF36F59-3F5E-4125-B4DB-AD7EAFAAE6EF}"/>
    <cellStyle name="40% - アクセント 3 3" xfId="165" xr:uid="{25EBA342-4B5F-42CB-923B-C7EC7A82F4A4}"/>
    <cellStyle name="40% - アクセント 3 3 2" xfId="166" xr:uid="{668DD8CD-D57F-47CF-AEA3-CCC429263FE1}"/>
    <cellStyle name="40% - アクセント 3 3_★120409混在率算出" xfId="167" xr:uid="{AB60EBAA-D1AC-436C-ABE3-AE6157F2FACA}"/>
    <cellStyle name="40% - アクセント 3 4" xfId="159" xr:uid="{10C581F5-D3D6-420C-90E8-BB139C2CF86F}"/>
    <cellStyle name="40% - アクセント 4 2" xfId="10" xr:uid="{00000000-0005-0000-0000-000009000000}"/>
    <cellStyle name="40% - アクセント 4 2 2" xfId="170" xr:uid="{7E6F999A-AB05-47CA-82C5-BFA7D1C9668A}"/>
    <cellStyle name="40% - アクセント 4 2 2 2" xfId="171" xr:uid="{C3AF688D-64AD-40E8-AE24-D776A42D7E12}"/>
    <cellStyle name="40% - アクセント 4 2 2_★120409混在率算出" xfId="172" xr:uid="{E3F01CC1-5121-4524-885E-94A89F41F256}"/>
    <cellStyle name="40% - アクセント 4 2 3" xfId="169" xr:uid="{57137B7A-F057-4580-8B9A-0CFB1B59285F}"/>
    <cellStyle name="40% - アクセント 4 2_★120409混在率算出" xfId="173" xr:uid="{CBD5ACD7-0B6A-49B6-BD11-03CC336A1252}"/>
    <cellStyle name="40% - アクセント 4 3" xfId="174" xr:uid="{32E02EA3-A9E6-4391-BD8E-47CEE357C968}"/>
    <cellStyle name="40% - アクセント 4 3 2" xfId="175" xr:uid="{FD41ECD0-3233-4A17-BF4B-DD3D8727D1A4}"/>
    <cellStyle name="40% - アクセント 4 3_★120409混在率算出" xfId="176" xr:uid="{8C6518E6-1C95-4C7B-8FAF-1485256AD6C9}"/>
    <cellStyle name="40% - アクセント 4 4" xfId="168" xr:uid="{553A3E4A-B3FB-4345-8058-2D3B0EB25B43}"/>
    <cellStyle name="40% - アクセント 5 2" xfId="11" xr:uid="{00000000-0005-0000-0000-00000A000000}"/>
    <cellStyle name="40% - アクセント 5 2 2" xfId="179" xr:uid="{829E0112-2920-44EC-BBAB-F7CFE07342C1}"/>
    <cellStyle name="40% - アクセント 5 2 2 2" xfId="180" xr:uid="{E7CDAF2D-909F-4DBA-B028-F1689FDCBBB1}"/>
    <cellStyle name="40% - アクセント 5 2 2_★120409混在率算出" xfId="181" xr:uid="{027650F8-6713-4AD6-8652-B43808717B35}"/>
    <cellStyle name="40% - アクセント 5 2 3" xfId="178" xr:uid="{892DFA61-227F-4D43-9E6F-FDDD4BB68A9D}"/>
    <cellStyle name="40% - アクセント 5 2_★120409混在率算出" xfId="182" xr:uid="{0BFAAD05-8366-48E3-AA2D-F86B17C5C878}"/>
    <cellStyle name="40% - アクセント 5 3" xfId="183" xr:uid="{46DC0032-ED7E-4435-A32C-DD04B0D3577E}"/>
    <cellStyle name="40% - アクセント 5 3 2" xfId="184" xr:uid="{5B4D5C8F-4FBD-473E-89BC-C2FE40BDA6BD}"/>
    <cellStyle name="40% - アクセント 5 3_★120409混在率算出" xfId="185" xr:uid="{633B911B-449E-4A84-8934-779C54F7E8D5}"/>
    <cellStyle name="40% - アクセント 5 4" xfId="177" xr:uid="{C7616536-8F7E-4351-9AEF-C4A144DCF777}"/>
    <cellStyle name="40% - アクセント 6 2" xfId="12" xr:uid="{00000000-0005-0000-0000-00000B000000}"/>
    <cellStyle name="40% - アクセント 6 2 2" xfId="188" xr:uid="{20B4D8C7-7511-4148-B8DD-B972DBB53F8E}"/>
    <cellStyle name="40% - アクセント 6 2 2 2" xfId="189" xr:uid="{A5826FB2-DC95-4F49-9FE4-C0E07B01A45F}"/>
    <cellStyle name="40% - アクセント 6 2 2_★120409混在率算出" xfId="190" xr:uid="{9690C201-BDB9-4050-A1EB-CD27FF0238BD}"/>
    <cellStyle name="40% - アクセント 6 2 3" xfId="187" xr:uid="{E4AD5A8A-A2D3-4BE6-9A17-49C98FDF263D}"/>
    <cellStyle name="40% - アクセント 6 2_★120409混在率算出" xfId="191" xr:uid="{B06332EB-1622-4AE2-9492-D75A8F8EE5EE}"/>
    <cellStyle name="40% - アクセント 6 3" xfId="192" xr:uid="{BA7BEDED-AB4E-445C-934F-6896A62AF05B}"/>
    <cellStyle name="40% - アクセント 6 3 2" xfId="193" xr:uid="{60CF1F69-2E06-4C88-AEE3-CC7E204CDC0D}"/>
    <cellStyle name="40% - アクセント 6 3_★120409混在率算出" xfId="194" xr:uid="{AAEAB84D-1CFE-4691-808A-28FE8DDA3594}"/>
    <cellStyle name="40% - アクセント 6 4" xfId="186" xr:uid="{2B8E2E22-209F-4D90-B97A-C12855AB2588}"/>
    <cellStyle name="4th indent" xfId="195" xr:uid="{B87A5AD9-2BF7-4D34-9CAC-B81B13A0B52E}"/>
    <cellStyle name="5th indent" xfId="196" xr:uid="{03AF9308-8408-4C43-98EC-FA9B7C3E8075}"/>
    <cellStyle name="60% - アクセント 1 2" xfId="13" xr:uid="{00000000-0005-0000-0000-00000C000000}"/>
    <cellStyle name="60% - アクセント 1 2 2" xfId="198" xr:uid="{24BC140C-6D9C-4E6D-AD27-EA8CF18F7362}"/>
    <cellStyle name="60% - アクセント 1 3" xfId="199" xr:uid="{0C426849-26FB-41DD-B0CE-2D652E98191C}"/>
    <cellStyle name="60% - アクセント 1 4" xfId="197" xr:uid="{FEED395E-8959-4D5D-A2CE-BEA8559454F0}"/>
    <cellStyle name="60% - アクセント 2 2" xfId="14" xr:uid="{00000000-0005-0000-0000-00000D000000}"/>
    <cellStyle name="60% - アクセント 2 2 2" xfId="201" xr:uid="{C4389BD9-D2F2-44DA-A5EB-E4867E491F47}"/>
    <cellStyle name="60% - アクセント 2 3" xfId="202" xr:uid="{612F430A-94A0-4152-9835-E187BAED6D00}"/>
    <cellStyle name="60% - アクセント 2 4" xfId="200" xr:uid="{BCC97E3E-DD5C-4F7E-BFDC-FE5EC87AB7D0}"/>
    <cellStyle name="60% - アクセント 3 2" xfId="15" xr:uid="{00000000-0005-0000-0000-00000E000000}"/>
    <cellStyle name="60% - アクセント 3 2 2" xfId="204" xr:uid="{82EC2D89-FAB4-40F8-B1E6-EDE543A3A9FC}"/>
    <cellStyle name="60% - アクセント 3 3" xfId="205" xr:uid="{ACE2B156-D686-45B6-BB53-A50C22D3DF1F}"/>
    <cellStyle name="60% - アクセント 3 4" xfId="203" xr:uid="{31FFE36D-F6B2-4BF5-BC63-136E9E34774F}"/>
    <cellStyle name="60% - アクセント 4 2" xfId="16" xr:uid="{00000000-0005-0000-0000-00000F000000}"/>
    <cellStyle name="60% - アクセント 4 2 2" xfId="207" xr:uid="{5766503B-499F-4C08-B278-CA6552C7F4E1}"/>
    <cellStyle name="60% - アクセント 4 3" xfId="208" xr:uid="{4D3526CF-7021-4D97-ABF3-377DAD96137E}"/>
    <cellStyle name="60% - アクセント 4 4" xfId="206" xr:uid="{F9C5C846-4DF0-4E53-84C7-CB69BB3858FD}"/>
    <cellStyle name="60% - アクセント 5 2" xfId="17" xr:uid="{00000000-0005-0000-0000-000010000000}"/>
    <cellStyle name="60% - アクセント 5 2 2" xfId="210" xr:uid="{6022D937-D618-48BF-90E2-CD1839382AF7}"/>
    <cellStyle name="60% - アクセント 5 3" xfId="211" xr:uid="{C5CFAD0A-2D82-48F9-A84E-8F8C271CC317}"/>
    <cellStyle name="60% - アクセント 5 4" xfId="209" xr:uid="{142A2051-0F02-4535-B4B9-D5F575029CEB}"/>
    <cellStyle name="60% - アクセント 6 2" xfId="18" xr:uid="{00000000-0005-0000-0000-000011000000}"/>
    <cellStyle name="60% - アクセント 6 2 2" xfId="213" xr:uid="{35348028-372D-489C-B4CD-3E4336D99E39}"/>
    <cellStyle name="60% - アクセント 6 3" xfId="214" xr:uid="{76E74C6A-4453-45B9-9540-CF835B5274D8}"/>
    <cellStyle name="60% - アクセント 6 4" xfId="212" xr:uid="{EDB66C4C-61C0-4785-837A-DE22494D7B09}"/>
    <cellStyle name="6th indent" xfId="215" xr:uid="{015FAB02-EECE-4C6E-9113-7ABE506B9C9D}"/>
    <cellStyle name="FOOTNOTE" xfId="216" xr:uid="{D340FCBB-F566-40F9-AD41-3080295BAAA3}"/>
    <cellStyle name="HEADING" xfId="217" xr:uid="{57B22FF1-4D0B-490A-9F75-CC0D54BC8512}"/>
    <cellStyle name="Normal_country by month 96 final rev." xfId="218" xr:uid="{8CAABB9A-4969-48C8-AF18-31FC945A5584}"/>
    <cellStyle name="TITLE" xfId="219" xr:uid="{2EBC1A96-6D40-42DF-9EFC-E873F7F29C7C}"/>
    <cellStyle name="アクセント 1 2" xfId="19" xr:uid="{00000000-0005-0000-0000-000012000000}"/>
    <cellStyle name="アクセント 1 2 2" xfId="221" xr:uid="{3F19D411-52F5-4B26-964D-38A962E0307F}"/>
    <cellStyle name="アクセント 1 3" xfId="222" xr:uid="{EA55DDE8-C879-4338-8BCE-D0E86E9B9D2F}"/>
    <cellStyle name="アクセント 1 4" xfId="220" xr:uid="{86025AC3-8C75-4AB8-89E5-7A2B77E79817}"/>
    <cellStyle name="アクセント 2 2" xfId="20" xr:uid="{00000000-0005-0000-0000-000013000000}"/>
    <cellStyle name="アクセント 2 2 2" xfId="224" xr:uid="{DB262DBF-B144-4A4A-9A2A-164BE1E2F579}"/>
    <cellStyle name="アクセント 2 3" xfId="225" xr:uid="{BDA0FAD9-A8DD-4417-AE16-EFEB7C70561D}"/>
    <cellStyle name="アクセント 2 4" xfId="223" xr:uid="{5B4CB591-738B-4D94-AD88-21CAC35E2341}"/>
    <cellStyle name="アクセント 3 2" xfId="21" xr:uid="{00000000-0005-0000-0000-000014000000}"/>
    <cellStyle name="アクセント 3 2 2" xfId="227" xr:uid="{B63A2665-1E70-4B1C-8E17-C14044E44EAB}"/>
    <cellStyle name="アクセント 3 3" xfId="228" xr:uid="{2BBF205E-7E10-44DB-AD06-BD0ABF764B7D}"/>
    <cellStyle name="アクセント 3 4" xfId="226" xr:uid="{DED5998A-B39D-4C23-9758-21D4E41BC2B9}"/>
    <cellStyle name="アクセント 4 2" xfId="22" xr:uid="{00000000-0005-0000-0000-000015000000}"/>
    <cellStyle name="アクセント 4 2 2" xfId="230" xr:uid="{1A5D8E66-99D1-4678-AF0C-5ECFF5504C1F}"/>
    <cellStyle name="アクセント 4 3" xfId="231" xr:uid="{8E3FFD5B-D36F-43E6-AA3F-C38FA7D8C873}"/>
    <cellStyle name="アクセント 4 4" xfId="229" xr:uid="{36674FC2-5337-44C7-9D21-1C471CA66D6C}"/>
    <cellStyle name="アクセント 5 2" xfId="23" xr:uid="{00000000-0005-0000-0000-000016000000}"/>
    <cellStyle name="アクセント 5 2 2" xfId="233" xr:uid="{E575080A-0F2C-49E9-B71D-6213147AD40F}"/>
    <cellStyle name="アクセント 5 3" xfId="234" xr:uid="{6D531795-0B8C-4A22-8615-691E45036FF2}"/>
    <cellStyle name="アクセント 5 4" xfId="232" xr:uid="{B33EC0EB-57E1-4705-BF33-A2C072333BB4}"/>
    <cellStyle name="アクセント 6 2" xfId="24" xr:uid="{00000000-0005-0000-0000-000017000000}"/>
    <cellStyle name="アクセント 6 2 2" xfId="236" xr:uid="{6E728588-2E10-41A4-B1DB-291B50C145FD}"/>
    <cellStyle name="アクセント 6 3" xfId="237" xr:uid="{8A20EF25-E0F7-4864-AB71-1DDA1C8E53CB}"/>
    <cellStyle name="アクセント 6 4" xfId="235" xr:uid="{46941DE1-06A9-4218-AA7B-01A652785893}"/>
    <cellStyle name="タイトル 2" xfId="25" xr:uid="{00000000-0005-0000-0000-000018000000}"/>
    <cellStyle name="タイトル 2 2" xfId="239" xr:uid="{E8AE0135-481D-40A9-8840-C87BD746136B}"/>
    <cellStyle name="タイトル 3" xfId="240" xr:uid="{AC7C94DC-9948-412D-91F1-8A4349EB1416}"/>
    <cellStyle name="タイトル 4" xfId="238" xr:uid="{8FDA6B62-3186-406E-BEE1-C1766581A3E6}"/>
    <cellStyle name="チェック セル 2" xfId="26" xr:uid="{00000000-0005-0000-0000-000019000000}"/>
    <cellStyle name="チェック セル 2 2" xfId="242" xr:uid="{E70A995B-007E-49D2-8211-D2ABCE6837C2}"/>
    <cellStyle name="チェック セル 3" xfId="243" xr:uid="{C6988BE3-3C20-4DA5-A7F6-0C77D642D99D}"/>
    <cellStyle name="チェック セル 4" xfId="241" xr:uid="{E8708643-45F1-4358-BC8E-9D31FF24D45D}"/>
    <cellStyle name="どちらでもない 2" xfId="27" xr:uid="{00000000-0005-0000-0000-00001A000000}"/>
    <cellStyle name="どちらでもない 2 2" xfId="245" xr:uid="{3808BB63-4A4E-4E76-81C5-844AC85E451B}"/>
    <cellStyle name="どちらでもない 3" xfId="246" xr:uid="{55ADC9AF-C273-44BB-96C6-8BD51E00E1EB}"/>
    <cellStyle name="どちらでもない 4" xfId="244" xr:uid="{5378593C-AA23-4E32-B3B1-10681D7DAA11}"/>
    <cellStyle name="パーセント 2" xfId="247" xr:uid="{E2B4061B-C705-45C5-B51A-C96C36BD5AE3}"/>
    <cellStyle name="パーセント 2 2" xfId="248" xr:uid="{68B6A08E-808F-47E7-9381-D9F5411621C9}"/>
    <cellStyle name="パーセント 2 2 2" xfId="249" xr:uid="{545F5D02-E044-4A3B-A791-CEB94BFDC0D5}"/>
    <cellStyle name="パーセント 2 2 2 2" xfId="250" xr:uid="{B71C4BC0-290D-4AEF-9972-7BC2E17D23DB}"/>
    <cellStyle name="パーセント 2 2 3" xfId="251" xr:uid="{6A542319-80B9-43B6-865D-2C692FF69877}"/>
    <cellStyle name="パーセント 2 3" xfId="252" xr:uid="{04BB6605-0CF8-47D0-999D-3D8700BE0F78}"/>
    <cellStyle name="パーセント 2 3 2" xfId="253" xr:uid="{C7A9E8F0-122C-482F-90F9-DF7F04691168}"/>
    <cellStyle name="パーセント 2 3 2 2" xfId="254" xr:uid="{D0609657-596B-4F4A-844B-DFBC95C1158C}"/>
    <cellStyle name="パーセント 2 3 3" xfId="255" xr:uid="{94D541F2-94A7-41A7-BC8F-00F3E40DABFF}"/>
    <cellStyle name="パーセント 2 4" xfId="256" xr:uid="{A011DC00-B3D2-4B0F-A6EA-5721E33DBB1E}"/>
    <cellStyle name="パーセント 2 4 2" xfId="257" xr:uid="{D8D17345-E9F1-4DA6-96BE-C5093C50CBF6}"/>
    <cellStyle name="パーセント 2 5" xfId="258" xr:uid="{B659D872-0699-4570-B26A-F11071A7216E}"/>
    <cellStyle name="パーセント 2 5 2" xfId="259" xr:uid="{8AB8DEAA-B66F-4E14-B637-181AB9F18D36}"/>
    <cellStyle name="パーセント 3" xfId="260" xr:uid="{D5814D74-2643-4118-8D13-840D7E3D89B7}"/>
    <cellStyle name="パーセント 3 2" xfId="261" xr:uid="{533E77A4-FC0F-4072-8453-DB4BF30140F9}"/>
    <cellStyle name="パーセント 3 2 2" xfId="262" xr:uid="{E3D56A80-2936-4326-9CF4-1103D9627BED}"/>
    <cellStyle name="パーセント 3 3" xfId="263" xr:uid="{B469D899-DD5E-49FF-8F81-F5B2C6851742}"/>
    <cellStyle name="パーセント 4" xfId="264" xr:uid="{B58FEB16-95ED-4D84-A31B-02E6C6362037}"/>
    <cellStyle name="パーセント 4 2" xfId="265" xr:uid="{884C2FEF-FF12-4B77-A5DA-2E12E1A7C9D8}"/>
    <cellStyle name="パーセント 4 2 2" xfId="266" xr:uid="{BF8F73E6-52CC-4002-9644-7201525CC05A}"/>
    <cellStyle name="パーセント 4 3" xfId="267" xr:uid="{DFD16788-A030-4851-8DEA-BE83F3C70C2E}"/>
    <cellStyle name="パーセント 4 3 2" xfId="268" xr:uid="{BB7E90DD-0E1B-44CF-B6D7-6225B0E6C391}"/>
    <cellStyle name="パーセント 4 4" xfId="269" xr:uid="{0472C874-0BFC-49E1-88AB-41E40B3379FD}"/>
    <cellStyle name="パーセント 5" xfId="270" xr:uid="{3CFFDCB0-2D7A-4832-9390-EA4E50E27966}"/>
    <cellStyle name="パーセント 6" xfId="271" xr:uid="{057497B8-C23E-4828-BA7D-F51E9EEC301C}"/>
    <cellStyle name="パーセント 7" xfId="272" xr:uid="{35B1F8EE-9C33-4EBE-B7D0-21E9C5B2E60C}"/>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メモ 2 2" xfId="275" xr:uid="{53ED25FC-B6F9-4285-8817-E05F7B3BB44D}"/>
    <cellStyle name="メモ 2 2 2" xfId="276" xr:uid="{F0A4BB90-F305-43D0-8776-0E78FC584A46}"/>
    <cellStyle name="メモ 2 3" xfId="277" xr:uid="{1B3BAD72-D50A-4B78-B966-AFBF4AE60F2B}"/>
    <cellStyle name="メモ 2 3 2" xfId="278" xr:uid="{C94047D3-ACA2-44D6-B0B8-0697EC459412}"/>
    <cellStyle name="メモ 2 4" xfId="274" xr:uid="{8F3C7849-F582-4DDE-9ACA-54682B8A1005}"/>
    <cellStyle name="メモ 2_120213宮良作業用" xfId="279" xr:uid="{F474D630-FD69-4D9A-891E-69C5124EDC13}"/>
    <cellStyle name="メモ 3" xfId="273" xr:uid="{9F52D1FD-28B3-4A9E-A7B1-680DD6FE6C8F}"/>
    <cellStyle name="リンク セル 2" xfId="32" xr:uid="{00000000-0005-0000-0000-00001F000000}"/>
    <cellStyle name="リンク セル 2 2" xfId="281" xr:uid="{F357FBC1-83AF-4116-8A85-B9A148310CB6}"/>
    <cellStyle name="リンク セル 3" xfId="282" xr:uid="{B9D01EEB-3551-4102-84B9-035525DC8677}"/>
    <cellStyle name="リンク セル 4" xfId="280" xr:uid="{E07FE402-E187-4EAF-9AA5-A09F944729D5}"/>
    <cellStyle name="悪い 2" xfId="33" xr:uid="{00000000-0005-0000-0000-000020000000}"/>
    <cellStyle name="悪い 2 2" xfId="285" xr:uid="{A3A92E47-BB9F-46DD-A0A7-77931619CDB8}"/>
    <cellStyle name="悪い 2 3" xfId="284" xr:uid="{00F0FFC7-D57E-473A-8A7E-4FC452955337}"/>
    <cellStyle name="悪い 3" xfId="286" xr:uid="{D5FFD544-769E-4AD7-9FF9-96CF5905E6B7}"/>
    <cellStyle name="悪い 4" xfId="287" xr:uid="{AE47A990-6E10-40D0-B8C2-0BF2A7A25911}"/>
    <cellStyle name="悪い 5" xfId="283" xr:uid="{8C3256EA-53B1-4AAE-9762-EDBBF8047991}"/>
    <cellStyle name="計算 2" xfId="34" xr:uid="{00000000-0005-0000-0000-000021000000}"/>
    <cellStyle name="計算 2 2" xfId="289" xr:uid="{C2BE1C07-B0AD-46CA-8144-4003A86C32B5}"/>
    <cellStyle name="計算 3" xfId="290" xr:uid="{DCB38915-6E65-45F9-B746-5E73E429DC88}"/>
    <cellStyle name="計算 4" xfId="288" xr:uid="{93613229-5E99-4CDF-9251-D35210A2938D}"/>
    <cellStyle name="警告文 2" xfId="35" xr:uid="{00000000-0005-0000-0000-000022000000}"/>
    <cellStyle name="警告文 2 2" xfId="292" xr:uid="{1B566BF8-57A6-49E0-ABE7-945A06A34D96}"/>
    <cellStyle name="警告文 3" xfId="293" xr:uid="{D261CFA3-C6B8-4BE7-B514-2C2C9094C512}"/>
    <cellStyle name="警告文 4" xfId="291" xr:uid="{867E99B0-B40F-493D-86E4-ACA2BEB7E188}"/>
    <cellStyle name="桁区切り" xfId="36" builtinId="6"/>
    <cellStyle name="桁区切り 10" xfId="294" xr:uid="{0A680610-C916-47D3-B3BE-3852CA39239F}"/>
    <cellStyle name="桁区切り 2" xfId="37" xr:uid="{00000000-0005-0000-0000-000024000000}"/>
    <cellStyle name="桁区切り 2 2" xfId="38" xr:uid="{00000000-0005-0000-0000-000025000000}"/>
    <cellStyle name="桁区切り 2 2 2" xfId="297" xr:uid="{FCB20112-D080-4D65-8812-B2F5DE2F8849}"/>
    <cellStyle name="桁区切り 2 2 2 2" xfId="298" xr:uid="{FB971BE9-EFE9-4BDB-8997-6411BC6CE26A}"/>
    <cellStyle name="桁区切り 2 2 3" xfId="299" xr:uid="{00541F39-3C44-4A8A-AB0F-940BA7FF8FA6}"/>
    <cellStyle name="桁区切り 2 2 4" xfId="296" xr:uid="{5C4A7113-E2A4-4DBA-A1DC-EF97E580FEE7}"/>
    <cellStyle name="桁区切り 2 3" xfId="300" xr:uid="{AE064AFC-D7A4-4FD5-A11F-0FEBF275BE60}"/>
    <cellStyle name="桁区切り 2 3 2" xfId="301" xr:uid="{6FFF292B-3A76-4DA6-8060-252BDDCA0830}"/>
    <cellStyle name="桁区切り 2 3 2 2" xfId="302" xr:uid="{823D1B91-15EA-4211-8053-6A6FD427F8CB}"/>
    <cellStyle name="桁区切り 2 3 3" xfId="303" xr:uid="{BD38F01D-47CC-46B8-9744-9CB767DD72DA}"/>
    <cellStyle name="桁区切り 2 4" xfId="304" xr:uid="{276766BD-855F-4A37-A83B-3CBB2EB7A917}"/>
    <cellStyle name="桁区切り 2 4 2" xfId="305" xr:uid="{61EBAFD7-47B6-4AD2-9BEF-92328B614A4B}"/>
    <cellStyle name="桁区切り 2 5" xfId="306" xr:uid="{E7A219D1-086F-4F16-9975-CA4D5B3149CF}"/>
    <cellStyle name="桁区切り 2 5 2" xfId="307" xr:uid="{E5E96D30-35D8-4418-8DCF-1DAD0454B20D}"/>
    <cellStyle name="桁区切り 2 6" xfId="308" xr:uid="{B680C6C4-A749-437D-B862-9DDE33185D3D}"/>
    <cellStyle name="桁区切り 2 7" xfId="295" xr:uid="{7CFB512B-D598-44A6-AD27-E8F6C1CE6A1A}"/>
    <cellStyle name="桁区切り 2_(47-48,51)４　観光消費額、観光収入及び観光の経済効果に関する統計・資料" xfId="309" xr:uid="{C005F7EE-70AB-4B0C-A172-1981DCBD9127}"/>
    <cellStyle name="桁区切り 3" xfId="39" xr:uid="{00000000-0005-0000-0000-000026000000}"/>
    <cellStyle name="桁区切り 3 2" xfId="40" xr:uid="{00000000-0005-0000-0000-000027000000}"/>
    <cellStyle name="桁区切り 3 2 2" xfId="312" xr:uid="{D7034748-EC91-49AF-8FA5-F588387E1980}"/>
    <cellStyle name="桁区切り 3 2 2 2" xfId="313" xr:uid="{4824D3A1-9AAA-46F2-976A-D7B875F58D28}"/>
    <cellStyle name="桁区切り 3 2 2 2 2" xfId="314" xr:uid="{242401DD-07A1-4002-8B60-34EB97BAF2D2}"/>
    <cellStyle name="桁区切り 3 2 2 3" xfId="315" xr:uid="{B8A79104-4878-4E78-8175-06D453147B82}"/>
    <cellStyle name="桁区切り 3 2 3" xfId="316" xr:uid="{EC09E5D2-8152-4837-B799-4DAF3B200A3B}"/>
    <cellStyle name="桁区切り 3 2 3 2" xfId="317" xr:uid="{17DFA9A0-FD31-4204-A5F6-1FDC3AA5CD14}"/>
    <cellStyle name="桁区切り 3 2 4" xfId="311" xr:uid="{349A5AAA-C678-47DC-9644-C5B6FD1A1AD7}"/>
    <cellStyle name="桁区切り 3 3" xfId="318" xr:uid="{B19DF19A-BD40-4753-8902-E5EE6637E157}"/>
    <cellStyle name="桁区切り 3 4" xfId="319" xr:uid="{126C3DEA-66F1-417A-BF7B-CAA1EFEDE91B}"/>
    <cellStyle name="桁区切り 3 4 2" xfId="320" xr:uid="{6252DAD1-67CA-405D-A46D-F0DADD7BB7BB}"/>
    <cellStyle name="桁区切り 3 4 2 2" xfId="321" xr:uid="{95AB0051-B474-4103-A305-6791A177ECCD}"/>
    <cellStyle name="桁区切り 3 4 3" xfId="322" xr:uid="{F6465DA3-EC66-4047-978D-B539CC67B6B0}"/>
    <cellStyle name="桁区切り 3 5" xfId="323" xr:uid="{F1067579-5537-42CD-ADFB-A93ECEC5F32D}"/>
    <cellStyle name="桁区切り 3 5 2" xfId="324" xr:uid="{99CBEF75-1918-4403-934F-D5316B8E8838}"/>
    <cellStyle name="桁区切り 3 6" xfId="325" xr:uid="{506F3C60-152B-4BBE-AE13-ADA79A7BA1A4}"/>
    <cellStyle name="桁区切り 3 6 2" xfId="326" xr:uid="{BD91A95B-6F7A-49B7-B49F-44A7480A4764}"/>
    <cellStyle name="桁区切り 3 7" xfId="327" xr:uid="{C09FE370-51F9-4432-9ECE-5CCCB1CC993A}"/>
    <cellStyle name="桁区切り 3 8" xfId="310" xr:uid="{78760505-9C27-4999-B248-C1AE74A937E9}"/>
    <cellStyle name="桁区切り 3_120213宮良作業用" xfId="328" xr:uid="{D744089E-0C4B-4039-BFAD-EE587BCD8B90}"/>
    <cellStyle name="桁区切り 4" xfId="41" xr:uid="{00000000-0005-0000-0000-000028000000}"/>
    <cellStyle name="桁区切り 4 2" xfId="42" xr:uid="{00000000-0005-0000-0000-000029000000}"/>
    <cellStyle name="桁区切り 4 2 2" xfId="331" xr:uid="{C2E9E1B3-641B-4CF0-8E16-DB8C9158BDC1}"/>
    <cellStyle name="桁区切り 4 2 2 2" xfId="332" xr:uid="{F6E8BD03-DFF4-4072-A5D4-D51E8994B2BB}"/>
    <cellStyle name="桁区切り 4 2 3" xfId="330" xr:uid="{735457CD-83C2-43BB-9FC8-9728DC450087}"/>
    <cellStyle name="桁区切り 4 3" xfId="333" xr:uid="{F01FBF6F-8B25-4C92-BB2C-01A41FE4DB14}"/>
    <cellStyle name="桁区切り 4 3 2" xfId="334" xr:uid="{CF4E585C-4D32-45B3-B06F-5F6C4A30563F}"/>
    <cellStyle name="桁区切り 4 3 2 2" xfId="335" xr:uid="{9700F877-6EB1-4F5A-9509-4FCAF10B0CD1}"/>
    <cellStyle name="桁区切り 4 4" xfId="336" xr:uid="{EF0E41B9-3197-40AF-8D4A-B5DA87E7AB00}"/>
    <cellStyle name="桁区切り 4 4 2" xfId="337" xr:uid="{70A8AE31-F000-43F3-9E8C-35084ECBE9D2}"/>
    <cellStyle name="桁区切り 4 5" xfId="329" xr:uid="{2E50AE5A-0627-4913-9879-813F7A20090C}"/>
    <cellStyle name="桁区切り 5" xfId="43" xr:uid="{00000000-0005-0000-0000-00002A000000}"/>
    <cellStyle name="桁区切り 5 2" xfId="44" xr:uid="{00000000-0005-0000-0000-00002B000000}"/>
    <cellStyle name="桁区切り 5 2 2" xfId="340" xr:uid="{678C2CEA-87FE-4573-8B75-341A959EE721}"/>
    <cellStyle name="桁区切り 5 2 2 2" xfId="341" xr:uid="{B22D6600-ED11-4DEB-B8BD-44F197154E7D}"/>
    <cellStyle name="桁区切り 5 2 3" xfId="342" xr:uid="{53D96AE1-0ACF-4CDD-998D-5E9C3DA4452F}"/>
    <cellStyle name="桁区切り 5 2 4" xfId="339" xr:uid="{A1BBE5AF-2B9B-45FE-8F47-C7CBDEAD299F}"/>
    <cellStyle name="桁区切り 5 3" xfId="338" xr:uid="{685BF2C8-5839-4488-9C38-38DD7CB4BFB4}"/>
    <cellStyle name="桁区切り 6" xfId="45" xr:uid="{00000000-0005-0000-0000-00002C000000}"/>
    <cellStyle name="桁区切り 6 2" xfId="343" xr:uid="{4227AB41-142F-484F-BFDC-E865B7D72876}"/>
    <cellStyle name="桁区切り 7" xfId="344" xr:uid="{498CC05A-FDC1-4CEC-92DA-0359B8C228F0}"/>
    <cellStyle name="桁区切り 8" xfId="345" xr:uid="{E23900DA-0CC8-4D43-A462-591491669566}"/>
    <cellStyle name="桁区切り 9" xfId="346" xr:uid="{4D0137FB-554B-44F6-81A3-A5742A31E0A8}"/>
    <cellStyle name="桁区切り_10FY都道府県別販売実績" xfId="46" xr:uid="{00000000-0005-0000-0000-00002D000000}"/>
    <cellStyle name="見出し 1 2" xfId="47" xr:uid="{00000000-0005-0000-0000-00002E000000}"/>
    <cellStyle name="見出し 1 2 2" xfId="348" xr:uid="{D2F67E2A-8655-4F30-8B0E-73196B287069}"/>
    <cellStyle name="見出し 1 3" xfId="349" xr:uid="{101E65C0-7FD9-4AE6-A74F-9F15B1E5C2F8}"/>
    <cellStyle name="見出し 1 4" xfId="347" xr:uid="{8B68DEC7-16B4-4B09-8D28-D11AC303731C}"/>
    <cellStyle name="見出し 2 2" xfId="48" xr:uid="{00000000-0005-0000-0000-00002F000000}"/>
    <cellStyle name="見出し 2 2 2" xfId="351" xr:uid="{C1A8BD9E-49EF-4A4E-AB90-A8DF1845F04A}"/>
    <cellStyle name="見出し 2 3" xfId="352" xr:uid="{8DC25C60-F26E-45BD-BBF3-8F39FAD32FE3}"/>
    <cellStyle name="見出し 2 4" xfId="350" xr:uid="{EEE9BE18-38C0-4621-8C6F-99BD9B4867A8}"/>
    <cellStyle name="見出し 3 2" xfId="49" xr:uid="{00000000-0005-0000-0000-000030000000}"/>
    <cellStyle name="見出し 3 2 2" xfId="354" xr:uid="{33DEEEFA-0A64-4D1C-AC91-0E5D4B037F6F}"/>
    <cellStyle name="見出し 3 3" xfId="355" xr:uid="{A485D157-8446-48F2-8C1D-A99E17FBCC2E}"/>
    <cellStyle name="見出し 3 4" xfId="353" xr:uid="{E3575838-0A70-4562-B609-530D814ED64E}"/>
    <cellStyle name="見出し 4 2" xfId="50" xr:uid="{00000000-0005-0000-0000-000031000000}"/>
    <cellStyle name="見出し 4 2 2" xfId="357" xr:uid="{8D5ADE54-29C0-4F6C-9203-903F117FA9AE}"/>
    <cellStyle name="見出し 4 3" xfId="358" xr:uid="{2EF9ED24-078D-4955-B866-7F6B99AE50C9}"/>
    <cellStyle name="見出し 4 4" xfId="356" xr:uid="{AAA6808D-F2FC-4075-B277-806345524535}"/>
    <cellStyle name="集計 2" xfId="51" xr:uid="{00000000-0005-0000-0000-000032000000}"/>
    <cellStyle name="集計 2 2" xfId="360" xr:uid="{0094389D-A879-4596-A49F-B3E50ECAB734}"/>
    <cellStyle name="集計 3" xfId="361" xr:uid="{6DD72828-2490-4182-B9B7-58652886C971}"/>
    <cellStyle name="集計 4" xfId="359" xr:uid="{546B718A-C0F0-4201-9AC4-828AFAFD4BDA}"/>
    <cellStyle name="出力 2" xfId="52" xr:uid="{00000000-0005-0000-0000-000033000000}"/>
    <cellStyle name="出力 2 2" xfId="363" xr:uid="{EF261AB9-1433-4EAA-93F5-35FBF1BD78B2}"/>
    <cellStyle name="出力 3" xfId="364" xr:uid="{82DB6F75-2525-4CF0-9494-21C1ADFEF8BF}"/>
    <cellStyle name="出力 4" xfId="362" xr:uid="{1FAB04E2-74A0-4738-970C-972EA3A1B701}"/>
    <cellStyle name="説明文 2" xfId="53" xr:uid="{00000000-0005-0000-0000-000034000000}"/>
    <cellStyle name="説明文 2 2" xfId="366" xr:uid="{BA811EAB-BB41-4FC1-8DAB-69E3526BB35D}"/>
    <cellStyle name="説明文 3" xfId="367" xr:uid="{70AA5174-A776-423C-B68A-2829285F2D38}"/>
    <cellStyle name="説明文 4" xfId="365" xr:uid="{5856EA0E-238D-4278-804F-AB0513EC119F}"/>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入力 2 2" xfId="369" xr:uid="{58CBC742-461F-4852-9AB0-06FA5D70089D}"/>
    <cellStyle name="入力 3" xfId="370" xr:uid="{EAAEFC07-743D-46E9-8EEC-DF7C1BB74D77}"/>
    <cellStyle name="入力 4" xfId="368" xr:uid="{116C9077-6FE5-448D-87F7-FD263C2C271A}"/>
    <cellStyle name="標準" xfId="0" builtinId="0"/>
    <cellStyle name="標準 10" xfId="61" xr:uid="{00000000-0005-0000-0000-00003D000000}"/>
    <cellStyle name="標準 10 2" xfId="371" xr:uid="{3A222EF5-7FD4-4F8E-9CE5-4A26C3D231DC}"/>
    <cellStyle name="標準 11" xfId="62" xr:uid="{00000000-0005-0000-0000-00003E000000}"/>
    <cellStyle name="標準 11 2" xfId="372" xr:uid="{0EAFF086-6AD8-4BFD-9B1A-BBC804D5C0F7}"/>
    <cellStyle name="標準 12" xfId="63" xr:uid="{00000000-0005-0000-0000-00003F000000}"/>
    <cellStyle name="標準 12 2" xfId="373" xr:uid="{63AB7518-970B-4A6A-A347-5E67EB3C28FD}"/>
    <cellStyle name="標準 13" xfId="64" xr:uid="{00000000-0005-0000-0000-000040000000}"/>
    <cellStyle name="標準 13 2" xfId="374" xr:uid="{30B0F159-9608-459D-AE49-2498198C499B}"/>
    <cellStyle name="標準 14" xfId="83" xr:uid="{7D772ED8-48D2-4C0B-B25C-2575F21A80A7}"/>
    <cellStyle name="標準 2" xfId="65" xr:uid="{00000000-0005-0000-0000-000041000000}"/>
    <cellStyle name="標準 2 10" xfId="376" xr:uid="{B272CAA9-40AE-4144-99C7-3701E266D308}"/>
    <cellStyle name="標準 2 10 2" xfId="377" xr:uid="{4B413625-8968-481E-B6BD-81F0047AABA9}"/>
    <cellStyle name="標準 2 10 3" xfId="378" xr:uid="{2C4CF90D-CF6D-4936-A3C4-C740D08E6210}"/>
    <cellStyle name="標準 2 10 4" xfId="379" xr:uid="{617C9EFF-AA98-480A-9EA8-F7951F849B18}"/>
    <cellStyle name="標準 2 10_★120409混在率算出" xfId="380" xr:uid="{138868D9-485B-4E75-81C6-EAD162574D6E}"/>
    <cellStyle name="標準 2 11" xfId="375" xr:uid="{797F7C61-888F-42B2-A88C-5D4157857AD8}"/>
    <cellStyle name="標準 2 2" xfId="66" xr:uid="{00000000-0005-0000-0000-000042000000}"/>
    <cellStyle name="標準 2 2 2" xfId="382" xr:uid="{8C831B59-0C48-4726-88F7-AF77D751EC71}"/>
    <cellStyle name="標準 2 2 2 2" xfId="383" xr:uid="{B868648F-DAC3-409C-BE75-02E9E13E20CF}"/>
    <cellStyle name="標準 2 2 2 2 2" xfId="384" xr:uid="{127DA5F7-98D6-46A2-961D-3674D4B83981}"/>
    <cellStyle name="標準 2 2 2 2 2 2" xfId="385" xr:uid="{CA5809B5-49F1-4483-8936-D55C64906817}"/>
    <cellStyle name="標準 2 2 2 2 2_★120409混在率算出" xfId="386" xr:uid="{CB60985B-6739-4A3A-A630-D216F632039C}"/>
    <cellStyle name="標準 2 2 2 2 3" xfId="387" xr:uid="{8C5592D4-7A5E-47D8-A180-B3C5504FDE1F}"/>
    <cellStyle name="標準 2 2 2 2_★120409混在率算出" xfId="388" xr:uid="{003B212F-0514-4B0E-98F2-C9C28B732DC6}"/>
    <cellStyle name="標準 2 2 2 3" xfId="389" xr:uid="{F784063D-AC40-4A02-849F-447CF0E7ECF6}"/>
    <cellStyle name="標準 2 2 2 3 2" xfId="390" xr:uid="{89D4CE96-4953-46B8-BBDB-96BF87DA372D}"/>
    <cellStyle name="標準 2 2 2 3 2 2" xfId="391" xr:uid="{02F51274-34C6-48B3-9680-6B16D50FB503}"/>
    <cellStyle name="標準 2 2 2 3 2_★120409混在率算出" xfId="392" xr:uid="{CD4A5A82-8FC6-4F69-B956-ABB6D4D87E0C}"/>
    <cellStyle name="標準 2 2 2 3 3" xfId="393" xr:uid="{CFEC46D3-3597-41DB-B154-1F10E5EF2C4F}"/>
    <cellStyle name="標準 2 2 2 3_★120409混在率算出" xfId="394" xr:uid="{ADE577EC-17ED-45DE-8A75-0F551B08EA13}"/>
    <cellStyle name="標準 2 2 2 4" xfId="395" xr:uid="{1748D20A-AC74-4851-B7F7-2AD818E00403}"/>
    <cellStyle name="標準 2 2 2 4 2" xfId="396" xr:uid="{FC574E2D-5012-47CA-9C3C-E2DE98F896E4}"/>
    <cellStyle name="標準 2 2 2 4_★120409混在率算出" xfId="397" xr:uid="{F2059F79-E298-4E31-A55C-E79A076BEEC8}"/>
    <cellStyle name="標準 2 2 2 5" xfId="398" xr:uid="{9A88487C-3B61-44B7-9ABA-797A8824D050}"/>
    <cellStyle name="標準 2 2 2 5 2" xfId="399" xr:uid="{A9B2CE24-34FF-4329-A2F3-DD5841B0402C}"/>
    <cellStyle name="標準 2 2 2 5_★120409混在率算出" xfId="400" xr:uid="{C34E242B-EC32-46BC-89C5-5CBD50CED154}"/>
    <cellStyle name="標準 2 2 2 6" xfId="401" xr:uid="{0B37ACFA-0029-4274-BA2A-9426CECCD899}"/>
    <cellStyle name="標準 2 2 2 6 2" xfId="402" xr:uid="{D3A76FEF-A343-4DCA-AC3E-4FE9E87292AF}"/>
    <cellStyle name="標準 2 2 2 6_★120409混在率算出" xfId="403" xr:uid="{38DD36B8-4CD6-49D2-A166-2FBFCA09DCF1}"/>
    <cellStyle name="標準 2 2 2_110831送付_H23年度第1回調査結果概要" xfId="404" xr:uid="{833A2F75-E093-44AB-9BB4-A26A42FDFF14}"/>
    <cellStyle name="標準 2 2 3" xfId="405" xr:uid="{D4E69A27-FDA2-441B-BF44-533E2A133B3C}"/>
    <cellStyle name="標準 2 2 3 2" xfId="406" xr:uid="{00780CDA-02F0-4AC9-9288-462A3F8E5E5B}"/>
    <cellStyle name="標準 2 2 3 2 2" xfId="407" xr:uid="{FB17850B-108F-4EF9-8C8D-8BC8D898D499}"/>
    <cellStyle name="標準 2 2 3 2_★120409混在率算出" xfId="408" xr:uid="{E36BBDF3-3C49-4500-A488-A2DB7E147FEF}"/>
    <cellStyle name="標準 2 2 3 3" xfId="409" xr:uid="{5F444621-AD93-48AF-B7A0-C84CE4092C58}"/>
    <cellStyle name="標準 2 2 3 3 2" xfId="410" xr:uid="{22DFD834-B538-4752-A4A7-EAF539CCAD03}"/>
    <cellStyle name="標準 2 2 3 3_★120409混在率算出" xfId="411" xr:uid="{5F1D5DEF-54F8-46D7-B000-C4B952B3007D}"/>
    <cellStyle name="標準 2 2 3 4" xfId="412" xr:uid="{0D6247FC-FC91-4FE3-9B0F-91343C95095D}"/>
    <cellStyle name="標準 2 2 3 4 2" xfId="413" xr:uid="{087B00F6-D106-45C0-812B-DC29FECCE06C}"/>
    <cellStyle name="標準 2 2 3 4_★120409混在率算出" xfId="414" xr:uid="{C3D08CC7-0124-4FDA-AD4B-6B635C9BC33A}"/>
    <cellStyle name="標準 2 2 4" xfId="381" xr:uid="{49AFF2B9-5F51-4D22-863E-427AF38F5D17}"/>
    <cellStyle name="標準 2 2_★120409混在率算出" xfId="415" xr:uid="{3DA91053-9DA0-4227-9628-71789992A2FC}"/>
    <cellStyle name="標準 2 3" xfId="416" xr:uid="{6F392ACE-AF6A-4071-8D39-858E2277457A}"/>
    <cellStyle name="標準 2 3 2" xfId="417" xr:uid="{798D3F35-4A89-40A9-A6D1-3A0FB83481D8}"/>
    <cellStyle name="標準 2 3 2 2" xfId="418" xr:uid="{1A7797BF-3A4E-4B22-A3A9-A3EDECCD17F3}"/>
    <cellStyle name="標準 2 3 2_★120409混在率算出" xfId="419" xr:uid="{BF359FE7-E196-4AE7-91E0-3AC3CEF50A2D}"/>
    <cellStyle name="標準 2 3 3" xfId="420" xr:uid="{C7989210-27C2-4E7F-9B2E-3F7B39FDB766}"/>
    <cellStyle name="標準 2 3 3 2" xfId="421" xr:uid="{ED02EBB5-6478-46B9-A3A5-16116031ED4D}"/>
    <cellStyle name="標準 2 3 3_★120409混在率算出" xfId="422" xr:uid="{55920EEC-EBC8-424C-B432-B4C6974105F3}"/>
    <cellStyle name="標準 2 3 4" xfId="423" xr:uid="{EE356C90-CFC2-4C20-B863-87276DBDF5D1}"/>
    <cellStyle name="標準 2 3 4 2" xfId="424" xr:uid="{2329E326-AE38-41EC-8BA5-4AAA97BAE253}"/>
    <cellStyle name="標準 2 3 4_★120409混在率算出" xfId="425" xr:uid="{853C15B2-3CA8-4B80-8AC8-63B911B1ECE2}"/>
    <cellStyle name="標準 2 3 5" xfId="426" xr:uid="{1C110426-EE15-45B1-A470-FE133D1737A1}"/>
    <cellStyle name="標準 2 3_★120409混在率算出" xfId="427" xr:uid="{7BA87665-B0A3-4D91-85B9-1E3F50E2E007}"/>
    <cellStyle name="標準 2 4" xfId="428" xr:uid="{88F45465-BAD9-4E34-8E66-840C8D180FF9}"/>
    <cellStyle name="標準 2 4 2" xfId="429" xr:uid="{68BDAF3E-0A0A-4605-9121-A44962267586}"/>
    <cellStyle name="標準 2 4 2 2" xfId="430" xr:uid="{4FAB3E68-C94A-44AF-BBFE-0F8C83F34FE6}"/>
    <cellStyle name="標準 2 4 2_★120409混在率算出" xfId="431" xr:uid="{70B46589-F5E0-43A0-A283-4E1D7C509E93}"/>
    <cellStyle name="標準 2 4 3" xfId="432" xr:uid="{39B98424-2ABC-4ED9-9ADF-BE5153497740}"/>
    <cellStyle name="標準 2 4 3 2" xfId="433" xr:uid="{CD3BA955-6A9D-4F9E-AA6E-B4773A2B3C65}"/>
    <cellStyle name="標準 2 4 3_★120409混在率算出" xfId="434" xr:uid="{E4F8E75C-EA42-4EF2-9A2D-76BF836D9799}"/>
    <cellStyle name="標準 2 4_★120409混在率算出" xfId="435" xr:uid="{1A862C89-419E-4883-8F73-156E1F6E9DC9}"/>
    <cellStyle name="標準 2 5" xfId="436" xr:uid="{DA431037-D05B-4C69-A680-74B688E0E7B1}"/>
    <cellStyle name="標準 2 5 2" xfId="437" xr:uid="{A46A3B73-553D-4A9E-884D-C95D4B94BFDC}"/>
    <cellStyle name="標準 2 5 2 2" xfId="438" xr:uid="{099EE785-61A9-448F-BA91-B7F93FA68E28}"/>
    <cellStyle name="標準 2 5 2_★120409混在率算出" xfId="439" xr:uid="{94E04692-7B04-4958-99E7-0DF058F1A52A}"/>
    <cellStyle name="標準 2 5 3" xfId="440" xr:uid="{D4AD5BE3-7389-4151-AA73-FE6596EB38B1}"/>
    <cellStyle name="標準 2 5 3 2" xfId="441" xr:uid="{759868FD-6D5F-4C02-94D1-4834503B9D01}"/>
    <cellStyle name="標準 2 5 3_★120409混在率算出" xfId="442" xr:uid="{AC099A5A-CC2E-45BA-AC00-A3DD4F620CA8}"/>
    <cellStyle name="標準 2 5 4" xfId="443" xr:uid="{62DAEAAE-57E3-4C8D-93A2-3A1338EEC1C4}"/>
    <cellStyle name="標準 2 5_★120409混在率算出" xfId="444" xr:uid="{0B43D92C-978C-4CB1-8E89-B41A388FEF76}"/>
    <cellStyle name="標準 2 6" xfId="445" xr:uid="{8417647C-9C1C-46AC-B09F-27B7E39B7FA5}"/>
    <cellStyle name="標準 2 6 2" xfId="446" xr:uid="{A8EFBB91-6C93-4462-8FA6-9D4093DDD2D2}"/>
    <cellStyle name="標準 2 6_★120409混在率算出" xfId="447" xr:uid="{91D3E752-A87E-4D19-A54D-B6A41F9441D9}"/>
    <cellStyle name="標準 2 7" xfId="448" xr:uid="{4E39C126-6445-41FD-90F5-4A8B9E5A2D2C}"/>
    <cellStyle name="標準 2 7 2" xfId="449" xr:uid="{A7563C1F-CC2E-4939-B061-B1E69130560D}"/>
    <cellStyle name="標準 2 7_★120409混在率算出" xfId="450" xr:uid="{977631E1-DB7C-4CB6-BA0D-1BCD8BA1FCB5}"/>
    <cellStyle name="標準 2 8" xfId="451" xr:uid="{3D3DB9D1-0E4B-4C6A-B978-1595A1573356}"/>
    <cellStyle name="標準 2 9" xfId="452" xr:uid="{3911FA36-35FE-431C-8054-7D6C7233B167}"/>
    <cellStyle name="標準 2 9 2" xfId="453" xr:uid="{FAD8DD2E-83D3-434E-B27F-5806BAA1E753}"/>
    <cellStyle name="標準 2 9_★120409混在率算出" xfId="454" xr:uid="{68F8C4B0-0DC7-4C8A-8F56-5D36A85FE774}"/>
    <cellStyle name="標準 2_(47-48,51)４　観光消費額、観光収入及び観光の経済効果に関する統計・資料" xfId="455" xr:uid="{D63527BD-AF92-48ED-808A-56CD34D9C7E3}"/>
    <cellStyle name="標準 3" xfId="67" xr:uid="{00000000-0005-0000-0000-000044000000}"/>
    <cellStyle name="標準 3 2" xfId="68" xr:uid="{00000000-0005-0000-0000-000045000000}"/>
    <cellStyle name="標準 3 2 2" xfId="458" xr:uid="{56B0155B-04C6-4D9F-A64D-E51A3277E800}"/>
    <cellStyle name="標準 3 2 2 2" xfId="459" xr:uid="{E68E3711-C9B3-4811-9812-1FAEAC970ED0}"/>
    <cellStyle name="標準 3 2 2_★120409混在率算出" xfId="460" xr:uid="{B2BC63A2-B98F-4447-8868-1DA5A6CC508F}"/>
    <cellStyle name="標準 3 2 3" xfId="461" xr:uid="{7C5C645F-554E-4492-A0CD-2B88F5D3D75D}"/>
    <cellStyle name="標準 3 2 3 2" xfId="462" xr:uid="{DB531A5E-7923-4CE5-8274-3B8705920B82}"/>
    <cellStyle name="標準 3 2 3_★120409混在率算出" xfId="463" xr:uid="{C400BE94-5743-4EF5-A83C-F93E8744316E}"/>
    <cellStyle name="標準 3 2 4" xfId="457" xr:uid="{DCA2D8BF-A219-40E1-B271-D5A10505F2B5}"/>
    <cellStyle name="標準 3 2_120326宮良作業用" xfId="464" xr:uid="{429E5582-94DB-4150-9EC7-24AB696E1C6D}"/>
    <cellStyle name="標準 3 3" xfId="465" xr:uid="{D368BB78-0BE5-4262-B62D-FC93E7AAEAC1}"/>
    <cellStyle name="標準 3 3 2" xfId="466" xr:uid="{169D97A1-8CE8-48D6-8436-EC6D9A2C5D12}"/>
    <cellStyle name="標準 3 3 2 2" xfId="467" xr:uid="{0B5D6585-EED2-450D-B757-F97A11C23EC2}"/>
    <cellStyle name="標準 3 3 2_★120409混在率算出" xfId="468" xr:uid="{2030FE5D-6671-4D29-9D17-0B1B66CA3BF7}"/>
    <cellStyle name="標準 3 3 3" xfId="469" xr:uid="{36869570-E455-4F41-A827-CE0984E5255B}"/>
    <cellStyle name="標準 3 3 3 2" xfId="470" xr:uid="{624A734C-A527-44EA-B346-49EC12CB1252}"/>
    <cellStyle name="標準 3 3 3_★120409混在率算出" xfId="471" xr:uid="{F9377C9C-344F-4383-B49F-EB891C840EC1}"/>
    <cellStyle name="標準 3 3_★120409混在率算出" xfId="472" xr:uid="{B5EE3890-E735-42D8-B274-D09A18CACA3A}"/>
    <cellStyle name="標準 3 4" xfId="473" xr:uid="{E9171945-8DC2-44E5-B7E6-FB82EE7FF480}"/>
    <cellStyle name="標準 3 4 2" xfId="474" xr:uid="{3A063B94-DAE6-4231-BC33-8101996CD1C8}"/>
    <cellStyle name="標準 3 4_★120409混在率算出" xfId="475" xr:uid="{F3670115-C832-4E93-83F1-DB9C011C17C1}"/>
    <cellStyle name="標準 3 5" xfId="476" xr:uid="{A3436B23-FA5D-4C87-955D-1D642D693B4B}"/>
    <cellStyle name="標準 3 5 2" xfId="477" xr:uid="{243BFD56-21B9-41D0-89E0-E44EDD10A781}"/>
    <cellStyle name="標準 3 5_★120409混在率算出" xfId="478" xr:uid="{51E7F506-9F28-4B24-8F1A-A576128DD927}"/>
    <cellStyle name="標準 3 6" xfId="479" xr:uid="{E5A74BAD-F412-4D55-975C-B49E1CC03792}"/>
    <cellStyle name="標準 3 7" xfId="456" xr:uid="{9EF5BD10-69F3-4B2E-BAF2-0364D610E649}"/>
    <cellStyle name="標準 3_110831送付_H23年度第1回調査結果概要" xfId="480" xr:uid="{A50D8D45-B250-45BE-8216-C54220B28824}"/>
    <cellStyle name="標準 4" xfId="69" xr:uid="{00000000-0005-0000-0000-000047000000}"/>
    <cellStyle name="標準 4 2" xfId="482" xr:uid="{8C2CD2C0-A9A5-4DE7-987A-C9C4DA20D9B7}"/>
    <cellStyle name="標準 4 2 2" xfId="483" xr:uid="{E5AFCDFD-41C3-44FA-B8E6-47ADE9DCD7E3}"/>
    <cellStyle name="標準 4 2 2 2" xfId="484" xr:uid="{8AF920EF-32DA-4D5E-A6DA-B8FA0101C51D}"/>
    <cellStyle name="標準 4 2 2_★120409混在率算出" xfId="485" xr:uid="{145A9F7F-0F8F-4783-9628-6037311BA376}"/>
    <cellStyle name="標準 4 2 3" xfId="486" xr:uid="{431E7855-0076-4F03-A057-75551C5C02C9}"/>
    <cellStyle name="標準 4 2 3 2" xfId="487" xr:uid="{FAF422D2-E63C-4BAF-8624-A46BF2BCC111}"/>
    <cellStyle name="標準 4 2 3_★120409混在率算出" xfId="488" xr:uid="{D48879E2-02AE-4E98-AFD1-A61D6946E6C3}"/>
    <cellStyle name="標準 4 2 4" xfId="489" xr:uid="{C32B6683-1957-4525-A5C0-B2E9202729D0}"/>
    <cellStyle name="標準 4 2_★120409混在率算出" xfId="490" xr:uid="{5BEEDA39-3718-4AF2-AEE0-DE19F677F77D}"/>
    <cellStyle name="標準 4 3" xfId="491" xr:uid="{E7313FB1-7237-4A78-9C8E-AA0C79F3AE94}"/>
    <cellStyle name="標準 4 3 2" xfId="492" xr:uid="{D5327FA7-CFE2-4773-8A03-0CE2DE96CC85}"/>
    <cellStyle name="標準 4 3 2 2" xfId="493" xr:uid="{3B2F7180-EC98-45F6-B84D-D548E9F95F68}"/>
    <cellStyle name="標準 4 3 2_★120409混在率算出" xfId="494" xr:uid="{4D4FAE66-31CF-4F1B-A930-6115B473640B}"/>
    <cellStyle name="標準 4 3 3" xfId="495" xr:uid="{6617ECC8-15B2-40F6-8F75-261116975FD1}"/>
    <cellStyle name="標準 4 3 3 2" xfId="496" xr:uid="{93688554-66EC-49A0-9206-94910D707C97}"/>
    <cellStyle name="標準 4 3 3_★120409混在率算出" xfId="497" xr:uid="{633AF7ED-A997-459C-A0BC-55C98FE4ACF6}"/>
    <cellStyle name="標準 4 3 4" xfId="498" xr:uid="{1EB13BA2-7D25-4A82-9FC9-546A46AABD0E}"/>
    <cellStyle name="標準 4 3_★120409混在率算出" xfId="499" xr:uid="{EC8D3264-B491-415F-92EB-4E37F90B5FAB}"/>
    <cellStyle name="標準 4 4" xfId="500" xr:uid="{C081FF7C-4373-4A96-B639-BA3B9C380FDA}"/>
    <cellStyle name="標準 4 5" xfId="481" xr:uid="{4F19E2F3-3EF2-46EC-B29D-3E50D514B057}"/>
    <cellStyle name="標準 4_★120409混在率算出" xfId="501" xr:uid="{22327BF2-6A7D-435F-9AF4-8D378FCAA200}"/>
    <cellStyle name="標準 5" xfId="70" xr:uid="{00000000-0005-0000-0000-000048000000}"/>
    <cellStyle name="標準 5 2" xfId="503" xr:uid="{17B20330-AC01-4720-A1B3-22EC2B8D79CB}"/>
    <cellStyle name="標準 5 2 2" xfId="504" xr:uid="{BE38ABDA-8E2E-444F-A5CF-F32CD7038F8D}"/>
    <cellStyle name="標準 5 2_★120409混在率算出" xfId="505" xr:uid="{86D753DD-23FD-4F0D-BEE0-F824108812EF}"/>
    <cellStyle name="標準 5 3" xfId="506" xr:uid="{9D7ABC94-BA12-4487-98C9-86A57E28B243}"/>
    <cellStyle name="標準 5 3 2" xfId="507" xr:uid="{3E5B0308-6864-4BAF-8AF5-0C3291042BE5}"/>
    <cellStyle name="標準 5 3_★120409混在率算出" xfId="508" xr:uid="{E48D3F64-DA92-4445-8ED7-440BF6E6B42A}"/>
    <cellStyle name="標準 5 4" xfId="502" xr:uid="{B78EB142-DEBA-49E2-8540-EBFD90D57987}"/>
    <cellStyle name="標準 6" xfId="71" xr:uid="{00000000-0005-0000-0000-000049000000}"/>
    <cellStyle name="標準 6 2" xfId="510" xr:uid="{43793D85-21CD-4293-8489-AAB5A823AEB6}"/>
    <cellStyle name="標準 6 2 2" xfId="72" xr:uid="{00000000-0005-0000-0000-00004A000000}"/>
    <cellStyle name="標準 6 2 2 2" xfId="511" xr:uid="{F0BC435A-4949-49B9-B792-BCFE53E5CC19}"/>
    <cellStyle name="標準 6 2_★120409混在率算出" xfId="512" xr:uid="{64839C97-BD93-4260-9DDB-54996CD57AF6}"/>
    <cellStyle name="標準 6 3" xfId="513" xr:uid="{747BB716-317D-4FF2-A444-43BF65DAA577}"/>
    <cellStyle name="標準 6 3 2" xfId="514" xr:uid="{D8D1BAC7-CDFB-4DF5-B313-317887E3331D}"/>
    <cellStyle name="標準 6 3_★120409混在率算出" xfId="515" xr:uid="{52FD378A-2DF7-4027-9228-4A0ACCA22689}"/>
    <cellStyle name="標準 6 4" xfId="516" xr:uid="{C5E40F85-CA9F-4DC5-86D1-2EB326D4392D}"/>
    <cellStyle name="標準 6 4 2" xfId="517" xr:uid="{86A51C88-8009-48CA-A6D6-FC0080F65C9C}"/>
    <cellStyle name="標準 6 4_★120409混在率算出" xfId="518" xr:uid="{5D191B15-F22B-45B2-9261-77175EBA374C}"/>
    <cellStyle name="標準 6 5" xfId="509" xr:uid="{BD1F7059-C5BB-4752-8A2E-7EEDD04AD5F5}"/>
    <cellStyle name="標準 7" xfId="73" xr:uid="{00000000-0005-0000-0000-00004B000000}"/>
    <cellStyle name="標準 7 2" xfId="519" xr:uid="{F13FA7B3-20F7-4D27-AB6C-00C6DB7A2C60}"/>
    <cellStyle name="標準 8" xfId="74" xr:uid="{00000000-0005-0000-0000-00004C000000}"/>
    <cellStyle name="標準 8 2" xfId="520" xr:uid="{B1EC6C25-138A-4E43-8B9E-9717F7016BDC}"/>
    <cellStyle name="標準 9" xfId="75" xr:uid="{00000000-0005-0000-0000-00004D000000}"/>
    <cellStyle name="標準 9 2" xfId="521" xr:uid="{C45EE550-D10E-4E75-8A08-F38BB693D36F}"/>
    <cellStyle name="標準_ゆいレール(403)" xfId="76" xr:uid="{00000000-0005-0000-0000-00004E000000}"/>
    <cellStyle name="標準_気象試験" xfId="77" xr:uid="{00000000-0005-0000-0000-00004F000000}"/>
    <cellStyle name="標準_資料３　１４年度～_資料３　１４年度～_資料３　１４年度～" xfId="78" xr:uid="{00000000-0005-0000-0000-000050000000}"/>
    <cellStyle name="標準_人口まとめ" xfId="79" xr:uid="{00000000-0005-0000-0000-000051000000}"/>
    <cellStyle name="標準_平成14年度～　資料７" xfId="80" xr:uid="{00000000-0005-0000-0000-000052000000}"/>
    <cellStyle name="未定義" xfId="522" xr:uid="{ADC50949-D66A-4CF5-B399-1264DFBAE734}"/>
    <cellStyle name="良い 2" xfId="81" xr:uid="{00000000-0005-0000-0000-000053000000}"/>
    <cellStyle name="良い 2 2" xfId="524" xr:uid="{04522435-47F5-4798-AC47-E5C08FA82A8E}"/>
    <cellStyle name="良い 3" xfId="525" xr:uid="{0B6CE8F9-E638-4C8F-AA25-F802DC2B57BE}"/>
    <cellStyle name="良い 4" xfId="523" xr:uid="{D5EA211B-5F2E-4666-8015-DE0D203EC7B1}"/>
    <cellStyle name="湪"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68</xdr:row>
      <xdr:rowOff>0</xdr:rowOff>
    </xdr:from>
    <xdr:to>
      <xdr:col>18</xdr:col>
      <xdr:colOff>0</xdr:colOff>
      <xdr:row>68</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68</xdr:row>
      <xdr:rowOff>0</xdr:rowOff>
    </xdr:from>
    <xdr:to>
      <xdr:col>17</xdr:col>
      <xdr:colOff>399320</xdr:colOff>
      <xdr:row>68</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0</xdr:colOff>
      <xdr:row>23</xdr:row>
      <xdr:rowOff>44450</xdr:rowOff>
    </xdr:from>
    <xdr:to>
      <xdr:col>17</xdr:col>
      <xdr:colOff>0</xdr:colOff>
      <xdr:row>24</xdr:row>
      <xdr:rowOff>165100</xdr:rowOff>
    </xdr:to>
    <xdr:sp macro="" textlink="">
      <xdr:nvSpPr>
        <xdr:cNvPr id="950147" name="AutoShape 1049">
          <a:extLst>
            <a:ext uri="{FF2B5EF4-FFF2-40B4-BE49-F238E27FC236}">
              <a16:creationId xmlns:a16="http://schemas.microsoft.com/office/drawing/2014/main" id="{7951FDA2-FBF2-8BD5-5D3A-303FBB40591E}"/>
            </a:ext>
          </a:extLst>
        </xdr:cNvPr>
        <xdr:cNvSpPr>
          <a:spLocks noChangeArrowheads="1"/>
        </xdr:cNvSpPr>
      </xdr:nvSpPr>
      <xdr:spPr bwMode="auto">
        <a:xfrm>
          <a:off x="8128000" y="5492750"/>
          <a:ext cx="1822450" cy="3492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68</xdr:row>
      <xdr:rowOff>0</xdr:rowOff>
    </xdr:from>
    <xdr:to>
      <xdr:col>17</xdr:col>
      <xdr:colOff>399127</xdr:colOff>
      <xdr:row>68</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68</xdr:row>
      <xdr:rowOff>0</xdr:rowOff>
    </xdr:from>
    <xdr:to>
      <xdr:col>18</xdr:col>
      <xdr:colOff>0</xdr:colOff>
      <xdr:row>68</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19050</xdr:rowOff>
    </xdr:from>
    <xdr:to>
      <xdr:col>17</xdr:col>
      <xdr:colOff>0</xdr:colOff>
      <xdr:row>17</xdr:row>
      <xdr:rowOff>0</xdr:rowOff>
    </xdr:to>
    <xdr:sp macro="" textlink="">
      <xdr:nvSpPr>
        <xdr:cNvPr id="950354" name="AutoShape 1049">
          <a:extLst>
            <a:ext uri="{FF2B5EF4-FFF2-40B4-BE49-F238E27FC236}">
              <a16:creationId xmlns:a16="http://schemas.microsoft.com/office/drawing/2014/main" id="{38E5612C-D3C3-5210-9B6B-4B0A992A5561}"/>
            </a:ext>
          </a:extLst>
        </xdr:cNvPr>
        <xdr:cNvSpPr>
          <a:spLocks noChangeArrowheads="1"/>
        </xdr:cNvSpPr>
      </xdr:nvSpPr>
      <xdr:spPr bwMode="auto">
        <a:xfrm>
          <a:off x="8128000" y="3638550"/>
          <a:ext cx="1822450" cy="4381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387350</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387350</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2051050</xdr:colOff>
      <xdr:row>25</xdr:row>
      <xdr:rowOff>0</xdr:rowOff>
    </xdr:from>
    <xdr:to>
      <xdr:col>17</xdr:col>
      <xdr:colOff>0</xdr:colOff>
      <xdr:row>27</xdr:row>
      <xdr:rowOff>0</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8128000" y="5905500"/>
          <a:ext cx="182245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15</xdr:row>
      <xdr:rowOff>114300</xdr:rowOff>
    </xdr:from>
    <xdr:to>
      <xdr:col>17</xdr:col>
      <xdr:colOff>0</xdr:colOff>
      <xdr:row>17</xdr:row>
      <xdr:rowOff>0</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a:off x="8470900" y="3733800"/>
          <a:ext cx="1479550" cy="342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15</xdr:row>
      <xdr:rowOff>12700</xdr:rowOff>
    </xdr:from>
    <xdr:to>
      <xdr:col>16</xdr:col>
      <xdr:colOff>387350</xdr:colOff>
      <xdr:row>16</xdr:row>
      <xdr:rowOff>190500</xdr:rowOff>
    </xdr:to>
    <xdr:sp macro="" textlink="">
      <xdr:nvSpPr>
        <xdr:cNvPr id="4" name="AutoShape 1046">
          <a:extLst>
            <a:ext uri="{FF2B5EF4-FFF2-40B4-BE49-F238E27FC236}">
              <a16:creationId xmlns:a16="http://schemas.microsoft.com/office/drawing/2014/main" id="{E0852D4C-9205-4FBE-B69C-E4C3B6799F54}"/>
            </a:ext>
          </a:extLst>
        </xdr:cNvPr>
        <xdr:cNvSpPr>
          <a:spLocks noChangeArrowheads="1"/>
        </xdr:cNvSpPr>
      </xdr:nvSpPr>
      <xdr:spPr bwMode="auto">
        <a:xfrm>
          <a:off x="6413500" y="3194050"/>
          <a:ext cx="1835150" cy="4064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25</xdr:row>
      <xdr:rowOff>19050</xdr:rowOff>
    </xdr:from>
    <xdr:to>
      <xdr:col>16</xdr:col>
      <xdr:colOff>349250</xdr:colOff>
      <xdr:row>26</xdr:row>
      <xdr:rowOff>215900</xdr:rowOff>
    </xdr:to>
    <xdr:sp macro="" textlink="">
      <xdr:nvSpPr>
        <xdr:cNvPr id="5" name="AutoShape 1049">
          <a:extLst>
            <a:ext uri="{FF2B5EF4-FFF2-40B4-BE49-F238E27FC236}">
              <a16:creationId xmlns:a16="http://schemas.microsoft.com/office/drawing/2014/main" id="{9F8F834D-F0F1-4D78-87EB-DAE35986CB76}"/>
            </a:ext>
          </a:extLst>
        </xdr:cNvPr>
        <xdr:cNvSpPr>
          <a:spLocks noChangeArrowheads="1"/>
        </xdr:cNvSpPr>
      </xdr:nvSpPr>
      <xdr:spPr bwMode="auto">
        <a:xfrm>
          <a:off x="6407150" y="5486400"/>
          <a:ext cx="18034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6" name="AutoShape 1058">
          <a:extLst>
            <a:ext uri="{FF2B5EF4-FFF2-40B4-BE49-F238E27FC236}">
              <a16:creationId xmlns:a16="http://schemas.microsoft.com/office/drawing/2014/main" id="{93FD3E9B-6A65-429B-BD4C-F7CA5D794A43}"/>
            </a:ext>
          </a:extLst>
        </xdr:cNvPr>
        <xdr:cNvSpPr>
          <a:spLocks noChangeArrowheads="1"/>
        </xdr:cNvSpPr>
      </xdr:nvSpPr>
      <xdr:spPr bwMode="auto">
        <a:xfrm>
          <a:off x="6394450" y="3670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7" name="AutoShape 1059">
          <a:extLst>
            <a:ext uri="{FF2B5EF4-FFF2-40B4-BE49-F238E27FC236}">
              <a16:creationId xmlns:a16="http://schemas.microsoft.com/office/drawing/2014/main" id="{5D7B7355-B495-45BD-97EC-E1C1CA3B80BA}"/>
            </a:ext>
          </a:extLst>
        </xdr:cNvPr>
        <xdr:cNvSpPr>
          <a:spLocks noChangeArrowheads="1"/>
        </xdr:cNvSpPr>
      </xdr:nvSpPr>
      <xdr:spPr bwMode="auto">
        <a:xfrm>
          <a:off x="6394450" y="3651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8" name="AutoShape 1060">
          <a:extLst>
            <a:ext uri="{FF2B5EF4-FFF2-40B4-BE49-F238E27FC236}">
              <a16:creationId xmlns:a16="http://schemas.microsoft.com/office/drawing/2014/main" id="{EAB77DD4-A0EA-4374-9F4D-FC6125AE4781}"/>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9" name="AutoShape 1061">
          <a:extLst>
            <a:ext uri="{FF2B5EF4-FFF2-40B4-BE49-F238E27FC236}">
              <a16:creationId xmlns:a16="http://schemas.microsoft.com/office/drawing/2014/main" id="{5A0B0FBC-454C-4542-A449-F1C9EAFAD56D}"/>
            </a:ext>
          </a:extLst>
        </xdr:cNvPr>
        <xdr:cNvSpPr>
          <a:spLocks noChangeArrowheads="1"/>
        </xdr:cNvSpPr>
      </xdr:nvSpPr>
      <xdr:spPr bwMode="auto">
        <a:xfrm>
          <a:off x="6413500" y="3638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10" name="AutoShape 1062">
          <a:extLst>
            <a:ext uri="{FF2B5EF4-FFF2-40B4-BE49-F238E27FC236}">
              <a16:creationId xmlns:a16="http://schemas.microsoft.com/office/drawing/2014/main" id="{11407B0A-C330-45D9-AF16-A18EE8C4602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11" name="AutoShape 1063">
          <a:extLst>
            <a:ext uri="{FF2B5EF4-FFF2-40B4-BE49-F238E27FC236}">
              <a16:creationId xmlns:a16="http://schemas.microsoft.com/office/drawing/2014/main" id="{36C91443-75EB-4430-AF5B-0A6ECAAE4EFB}"/>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12" name="AutoShape 1064">
          <a:extLst>
            <a:ext uri="{FF2B5EF4-FFF2-40B4-BE49-F238E27FC236}">
              <a16:creationId xmlns:a16="http://schemas.microsoft.com/office/drawing/2014/main" id="{14F38982-607C-4438-BCBB-69D3424B2299}"/>
            </a:ext>
          </a:extLst>
        </xdr:cNvPr>
        <xdr:cNvSpPr>
          <a:spLocks noChangeArrowheads="1"/>
        </xdr:cNvSpPr>
      </xdr:nvSpPr>
      <xdr:spPr bwMode="auto">
        <a:xfrm>
          <a:off x="6432550" y="3657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13" name="AutoShape 1065">
          <a:extLst>
            <a:ext uri="{FF2B5EF4-FFF2-40B4-BE49-F238E27FC236}">
              <a16:creationId xmlns:a16="http://schemas.microsoft.com/office/drawing/2014/main" id="{FEAD05CC-96A8-453C-90BB-33DAF74BF859}"/>
            </a:ext>
          </a:extLst>
        </xdr:cNvPr>
        <xdr:cNvSpPr>
          <a:spLocks noChangeArrowheads="1"/>
        </xdr:cNvSpPr>
      </xdr:nvSpPr>
      <xdr:spPr bwMode="auto">
        <a:xfrm>
          <a:off x="6432550" y="3670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14" name="AutoShape 1068">
          <a:extLst>
            <a:ext uri="{FF2B5EF4-FFF2-40B4-BE49-F238E27FC236}">
              <a16:creationId xmlns:a16="http://schemas.microsoft.com/office/drawing/2014/main" id="{51ED85E6-FFA7-478E-A2D8-02EBC00489C4}"/>
            </a:ext>
          </a:extLst>
        </xdr:cNvPr>
        <xdr:cNvSpPr>
          <a:spLocks noChangeArrowheads="1"/>
        </xdr:cNvSpPr>
      </xdr:nvSpPr>
      <xdr:spPr bwMode="auto">
        <a:xfrm>
          <a:off x="6388100" y="3670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15" name="AutoShape 1069">
          <a:extLst>
            <a:ext uri="{FF2B5EF4-FFF2-40B4-BE49-F238E27FC236}">
              <a16:creationId xmlns:a16="http://schemas.microsoft.com/office/drawing/2014/main" id="{328351F0-0FFE-480D-8D23-27FB57F92A0C}"/>
            </a:ext>
          </a:extLst>
        </xdr:cNvPr>
        <xdr:cNvSpPr>
          <a:spLocks noChangeArrowheads="1"/>
        </xdr:cNvSpPr>
      </xdr:nvSpPr>
      <xdr:spPr bwMode="auto">
        <a:xfrm>
          <a:off x="6737350" y="3962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16" name="AutoShape 1072">
          <a:extLst>
            <a:ext uri="{FF2B5EF4-FFF2-40B4-BE49-F238E27FC236}">
              <a16:creationId xmlns:a16="http://schemas.microsoft.com/office/drawing/2014/main" id="{D25995D7-291A-48D0-AF16-C5B13EA66763}"/>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19050</xdr:rowOff>
    </xdr:from>
    <xdr:to>
      <xdr:col>16</xdr:col>
      <xdr:colOff>381000</xdr:colOff>
      <xdr:row>18</xdr:row>
      <xdr:rowOff>203200</xdr:rowOff>
    </xdr:to>
    <xdr:sp macro="" textlink="">
      <xdr:nvSpPr>
        <xdr:cNvPr id="17" name="AutoShape 1075">
          <a:extLst>
            <a:ext uri="{FF2B5EF4-FFF2-40B4-BE49-F238E27FC236}">
              <a16:creationId xmlns:a16="http://schemas.microsoft.com/office/drawing/2014/main" id="{E0C7B04B-7BFC-43C7-B81F-F4C4201DBFC3}"/>
            </a:ext>
          </a:extLst>
        </xdr:cNvPr>
        <xdr:cNvSpPr>
          <a:spLocks noChangeArrowheads="1"/>
        </xdr:cNvSpPr>
      </xdr:nvSpPr>
      <xdr:spPr bwMode="auto">
        <a:xfrm>
          <a:off x="6407150" y="3657600"/>
          <a:ext cx="18351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18" name="AutoShape 1076">
          <a:extLst>
            <a:ext uri="{FF2B5EF4-FFF2-40B4-BE49-F238E27FC236}">
              <a16:creationId xmlns:a16="http://schemas.microsoft.com/office/drawing/2014/main" id="{36A56FAE-2FEC-4CD1-B09A-30670752C23D}"/>
            </a:ext>
          </a:extLst>
        </xdr:cNvPr>
        <xdr:cNvSpPr>
          <a:spLocks noChangeArrowheads="1"/>
        </xdr:cNvSpPr>
      </xdr:nvSpPr>
      <xdr:spPr bwMode="auto">
        <a:xfrm>
          <a:off x="6394450" y="5956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19" name="AutoShape 1077">
          <a:extLst>
            <a:ext uri="{FF2B5EF4-FFF2-40B4-BE49-F238E27FC236}">
              <a16:creationId xmlns:a16="http://schemas.microsoft.com/office/drawing/2014/main" id="{502F2002-C3A8-4F0D-93A7-F464A95BB9A9}"/>
            </a:ext>
          </a:extLst>
        </xdr:cNvPr>
        <xdr:cNvSpPr>
          <a:spLocks noChangeArrowheads="1"/>
        </xdr:cNvSpPr>
      </xdr:nvSpPr>
      <xdr:spPr bwMode="auto">
        <a:xfrm>
          <a:off x="6394450" y="5937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20" name="AutoShape 1078">
          <a:extLst>
            <a:ext uri="{FF2B5EF4-FFF2-40B4-BE49-F238E27FC236}">
              <a16:creationId xmlns:a16="http://schemas.microsoft.com/office/drawing/2014/main" id="{65DA5583-4014-4CE1-A862-46993F096ECF}"/>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21" name="AutoShape 1079">
          <a:extLst>
            <a:ext uri="{FF2B5EF4-FFF2-40B4-BE49-F238E27FC236}">
              <a16:creationId xmlns:a16="http://schemas.microsoft.com/office/drawing/2014/main" id="{1439DA32-ECEA-4F54-8C6C-261A0966E060}"/>
            </a:ext>
          </a:extLst>
        </xdr:cNvPr>
        <xdr:cNvSpPr>
          <a:spLocks noChangeArrowheads="1"/>
        </xdr:cNvSpPr>
      </xdr:nvSpPr>
      <xdr:spPr bwMode="auto">
        <a:xfrm>
          <a:off x="6413500" y="5924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22" name="AutoShape 1081">
          <a:extLst>
            <a:ext uri="{FF2B5EF4-FFF2-40B4-BE49-F238E27FC236}">
              <a16:creationId xmlns:a16="http://schemas.microsoft.com/office/drawing/2014/main" id="{C04B5FC4-B00D-4263-8849-DF902D61CF77}"/>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23" name="AutoShape 1082">
          <a:extLst>
            <a:ext uri="{FF2B5EF4-FFF2-40B4-BE49-F238E27FC236}">
              <a16:creationId xmlns:a16="http://schemas.microsoft.com/office/drawing/2014/main" id="{F6EDBA82-B0C6-4480-B945-3B90222B1F72}"/>
            </a:ext>
          </a:extLst>
        </xdr:cNvPr>
        <xdr:cNvSpPr>
          <a:spLocks noChangeArrowheads="1"/>
        </xdr:cNvSpPr>
      </xdr:nvSpPr>
      <xdr:spPr bwMode="auto">
        <a:xfrm>
          <a:off x="6432550" y="5943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24" name="AutoShape 1083">
          <a:extLst>
            <a:ext uri="{FF2B5EF4-FFF2-40B4-BE49-F238E27FC236}">
              <a16:creationId xmlns:a16="http://schemas.microsoft.com/office/drawing/2014/main" id="{FD0158DF-CFF9-4B5C-964B-28CEFF700920}"/>
            </a:ext>
          </a:extLst>
        </xdr:cNvPr>
        <xdr:cNvSpPr>
          <a:spLocks noChangeArrowheads="1"/>
        </xdr:cNvSpPr>
      </xdr:nvSpPr>
      <xdr:spPr bwMode="auto">
        <a:xfrm>
          <a:off x="6432550" y="5956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25" name="AutoShape 1084">
          <a:extLst>
            <a:ext uri="{FF2B5EF4-FFF2-40B4-BE49-F238E27FC236}">
              <a16:creationId xmlns:a16="http://schemas.microsoft.com/office/drawing/2014/main" id="{F63634EE-EA48-4CC1-B13D-7638D09F5B8C}"/>
            </a:ext>
          </a:extLst>
        </xdr:cNvPr>
        <xdr:cNvSpPr>
          <a:spLocks noChangeArrowheads="1"/>
        </xdr:cNvSpPr>
      </xdr:nvSpPr>
      <xdr:spPr bwMode="auto">
        <a:xfrm>
          <a:off x="6388100" y="5956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26" name="AutoShape 1085">
          <a:extLst>
            <a:ext uri="{FF2B5EF4-FFF2-40B4-BE49-F238E27FC236}">
              <a16:creationId xmlns:a16="http://schemas.microsoft.com/office/drawing/2014/main" id="{2133F2E5-E06F-49D4-ACCB-7423C1BE420D}"/>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27" name="AutoShape 1087">
          <a:extLst>
            <a:ext uri="{FF2B5EF4-FFF2-40B4-BE49-F238E27FC236}">
              <a16:creationId xmlns:a16="http://schemas.microsoft.com/office/drawing/2014/main" id="{1463CCAB-7709-4CA8-8976-E7528EC18022}"/>
            </a:ext>
          </a:extLst>
        </xdr:cNvPr>
        <xdr:cNvSpPr>
          <a:spLocks noChangeArrowheads="1"/>
        </xdr:cNvSpPr>
      </xdr:nvSpPr>
      <xdr:spPr bwMode="auto">
        <a:xfrm>
          <a:off x="6737350" y="6248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82550</xdr:colOff>
      <xdr:row>28</xdr:row>
      <xdr:rowOff>225425</xdr:rowOff>
    </xdr:to>
    <xdr:sp macro="" textlink="">
      <xdr:nvSpPr>
        <xdr:cNvPr id="28" name="AutoShape 1049">
          <a:extLst>
            <a:ext uri="{FF2B5EF4-FFF2-40B4-BE49-F238E27FC236}">
              <a16:creationId xmlns:a16="http://schemas.microsoft.com/office/drawing/2014/main" id="{3AC40BF0-D93A-45E9-A527-9C0B57B69E78}"/>
            </a:ext>
          </a:extLst>
        </xdr:cNvPr>
        <xdr:cNvSpPr>
          <a:spLocks noChangeArrowheads="1"/>
        </xdr:cNvSpPr>
      </xdr:nvSpPr>
      <xdr:spPr bwMode="auto">
        <a:xfrm>
          <a:off x="6407150" y="5956300"/>
          <a:ext cx="18161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31750</xdr:rowOff>
    </xdr:from>
    <xdr:to>
      <xdr:col>17</xdr:col>
      <xdr:colOff>111125</xdr:colOff>
      <xdr:row>18</xdr:row>
      <xdr:rowOff>212725</xdr:rowOff>
    </xdr:to>
    <xdr:sp macro="" textlink="">
      <xdr:nvSpPr>
        <xdr:cNvPr id="29" name="AutoShape 1058">
          <a:extLst>
            <a:ext uri="{FF2B5EF4-FFF2-40B4-BE49-F238E27FC236}">
              <a16:creationId xmlns:a16="http://schemas.microsoft.com/office/drawing/2014/main" id="{8B267F9C-72E6-4CE6-AC2E-74E4BFE22168}"/>
            </a:ext>
          </a:extLst>
        </xdr:cNvPr>
        <xdr:cNvSpPr>
          <a:spLocks noChangeArrowheads="1"/>
        </xdr:cNvSpPr>
      </xdr:nvSpPr>
      <xdr:spPr bwMode="auto">
        <a:xfrm>
          <a:off x="6394450" y="3670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12700</xdr:rowOff>
    </xdr:from>
    <xdr:to>
      <xdr:col>17</xdr:col>
      <xdr:colOff>111125</xdr:colOff>
      <xdr:row>19</xdr:row>
      <xdr:rowOff>28575</xdr:rowOff>
    </xdr:to>
    <xdr:sp macro="" textlink="">
      <xdr:nvSpPr>
        <xdr:cNvPr id="30" name="AutoShape 1059">
          <a:extLst>
            <a:ext uri="{FF2B5EF4-FFF2-40B4-BE49-F238E27FC236}">
              <a16:creationId xmlns:a16="http://schemas.microsoft.com/office/drawing/2014/main" id="{DC2FF3BF-7EF2-4343-8284-E948A47711A7}"/>
            </a:ext>
          </a:extLst>
        </xdr:cNvPr>
        <xdr:cNvSpPr>
          <a:spLocks noChangeArrowheads="1"/>
        </xdr:cNvSpPr>
      </xdr:nvSpPr>
      <xdr:spPr bwMode="auto">
        <a:xfrm>
          <a:off x="6394450" y="3651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12700</xdr:rowOff>
    </xdr:from>
    <xdr:to>
      <xdr:col>17</xdr:col>
      <xdr:colOff>95250</xdr:colOff>
      <xdr:row>18</xdr:row>
      <xdr:rowOff>225425</xdr:rowOff>
    </xdr:to>
    <xdr:sp macro="" textlink="">
      <xdr:nvSpPr>
        <xdr:cNvPr id="31" name="AutoShape 1060">
          <a:extLst>
            <a:ext uri="{FF2B5EF4-FFF2-40B4-BE49-F238E27FC236}">
              <a16:creationId xmlns:a16="http://schemas.microsoft.com/office/drawing/2014/main" id="{248FAA09-F8FA-4807-B3ED-392FC02FA00C}"/>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17</xdr:row>
      <xdr:rowOff>0</xdr:rowOff>
    </xdr:from>
    <xdr:to>
      <xdr:col>17</xdr:col>
      <xdr:colOff>60325</xdr:colOff>
      <xdr:row>18</xdr:row>
      <xdr:rowOff>215900</xdr:rowOff>
    </xdr:to>
    <xdr:sp macro="" textlink="">
      <xdr:nvSpPr>
        <xdr:cNvPr id="32" name="AutoShape 1061">
          <a:extLst>
            <a:ext uri="{FF2B5EF4-FFF2-40B4-BE49-F238E27FC236}">
              <a16:creationId xmlns:a16="http://schemas.microsoft.com/office/drawing/2014/main" id="{CEC83D21-148D-4DC2-9355-3B5E5250D4DF}"/>
            </a:ext>
          </a:extLst>
        </xdr:cNvPr>
        <xdr:cNvSpPr>
          <a:spLocks noChangeArrowheads="1"/>
        </xdr:cNvSpPr>
      </xdr:nvSpPr>
      <xdr:spPr bwMode="auto">
        <a:xfrm>
          <a:off x="6413500" y="3638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0</xdr:rowOff>
    </xdr:from>
    <xdr:to>
      <xdr:col>17</xdr:col>
      <xdr:colOff>95250</xdr:colOff>
      <xdr:row>19</xdr:row>
      <xdr:rowOff>0</xdr:rowOff>
    </xdr:to>
    <xdr:sp macro="" textlink="">
      <xdr:nvSpPr>
        <xdr:cNvPr id="33" name="AutoShape 1062">
          <a:extLst>
            <a:ext uri="{FF2B5EF4-FFF2-40B4-BE49-F238E27FC236}">
              <a16:creationId xmlns:a16="http://schemas.microsoft.com/office/drawing/2014/main" id="{A1EF985E-8843-4213-BCAA-D32373885F1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16</xdr:row>
      <xdr:rowOff>215900</xdr:rowOff>
    </xdr:from>
    <xdr:to>
      <xdr:col>17</xdr:col>
      <xdr:colOff>60325</xdr:colOff>
      <xdr:row>19</xdr:row>
      <xdr:rowOff>3175</xdr:rowOff>
    </xdr:to>
    <xdr:sp macro="" textlink="">
      <xdr:nvSpPr>
        <xdr:cNvPr id="34" name="AutoShape 1063">
          <a:extLst>
            <a:ext uri="{FF2B5EF4-FFF2-40B4-BE49-F238E27FC236}">
              <a16:creationId xmlns:a16="http://schemas.microsoft.com/office/drawing/2014/main" id="{A8F47277-3C7B-46F5-B130-A7E51A4916F6}"/>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19050</xdr:rowOff>
    </xdr:from>
    <xdr:to>
      <xdr:col>17</xdr:col>
      <xdr:colOff>142875</xdr:colOff>
      <xdr:row>18</xdr:row>
      <xdr:rowOff>215900</xdr:rowOff>
    </xdr:to>
    <xdr:sp macro="" textlink="">
      <xdr:nvSpPr>
        <xdr:cNvPr id="35" name="AutoShape 1064">
          <a:extLst>
            <a:ext uri="{FF2B5EF4-FFF2-40B4-BE49-F238E27FC236}">
              <a16:creationId xmlns:a16="http://schemas.microsoft.com/office/drawing/2014/main" id="{184A135A-B9A4-47B0-9254-C32ED445A2DB}"/>
            </a:ext>
          </a:extLst>
        </xdr:cNvPr>
        <xdr:cNvSpPr>
          <a:spLocks noChangeArrowheads="1"/>
        </xdr:cNvSpPr>
      </xdr:nvSpPr>
      <xdr:spPr bwMode="auto">
        <a:xfrm>
          <a:off x="6432550" y="3657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31750</xdr:rowOff>
    </xdr:from>
    <xdr:to>
      <xdr:col>17</xdr:col>
      <xdr:colOff>142875</xdr:colOff>
      <xdr:row>18</xdr:row>
      <xdr:rowOff>225425</xdr:rowOff>
    </xdr:to>
    <xdr:sp macro="" textlink="">
      <xdr:nvSpPr>
        <xdr:cNvPr id="36" name="AutoShape 1065">
          <a:extLst>
            <a:ext uri="{FF2B5EF4-FFF2-40B4-BE49-F238E27FC236}">
              <a16:creationId xmlns:a16="http://schemas.microsoft.com/office/drawing/2014/main" id="{100203F6-697C-4053-AF7A-781477CC8E97}"/>
            </a:ext>
          </a:extLst>
        </xdr:cNvPr>
        <xdr:cNvSpPr>
          <a:spLocks noChangeArrowheads="1"/>
        </xdr:cNvSpPr>
      </xdr:nvSpPr>
      <xdr:spPr bwMode="auto">
        <a:xfrm>
          <a:off x="6432550" y="3670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17</xdr:row>
      <xdr:rowOff>31750</xdr:rowOff>
    </xdr:from>
    <xdr:to>
      <xdr:col>17</xdr:col>
      <xdr:colOff>139700</xdr:colOff>
      <xdr:row>19</xdr:row>
      <xdr:rowOff>15875</xdr:rowOff>
    </xdr:to>
    <xdr:sp macro="" textlink="">
      <xdr:nvSpPr>
        <xdr:cNvPr id="37" name="AutoShape 1068">
          <a:extLst>
            <a:ext uri="{FF2B5EF4-FFF2-40B4-BE49-F238E27FC236}">
              <a16:creationId xmlns:a16="http://schemas.microsoft.com/office/drawing/2014/main" id="{708B615C-2252-4D3C-953F-67492D9B60AD}"/>
            </a:ext>
          </a:extLst>
        </xdr:cNvPr>
        <xdr:cNvSpPr>
          <a:spLocks noChangeArrowheads="1"/>
        </xdr:cNvSpPr>
      </xdr:nvSpPr>
      <xdr:spPr bwMode="auto">
        <a:xfrm>
          <a:off x="6388100" y="3670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18</xdr:row>
      <xdr:rowOff>95250</xdr:rowOff>
    </xdr:from>
    <xdr:to>
      <xdr:col>17</xdr:col>
      <xdr:colOff>187325</xdr:colOff>
      <xdr:row>20</xdr:row>
      <xdr:rowOff>76200</xdr:rowOff>
    </xdr:to>
    <xdr:sp macro="" textlink="">
      <xdr:nvSpPr>
        <xdr:cNvPr id="38" name="AutoShape 1069">
          <a:extLst>
            <a:ext uri="{FF2B5EF4-FFF2-40B4-BE49-F238E27FC236}">
              <a16:creationId xmlns:a16="http://schemas.microsoft.com/office/drawing/2014/main" id="{77B61A82-BEDC-4C7F-B6B9-734665C1D75F}"/>
            </a:ext>
          </a:extLst>
        </xdr:cNvPr>
        <xdr:cNvSpPr>
          <a:spLocks noChangeArrowheads="1"/>
        </xdr:cNvSpPr>
      </xdr:nvSpPr>
      <xdr:spPr bwMode="auto">
        <a:xfrm>
          <a:off x="6737350" y="3962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17</xdr:row>
      <xdr:rowOff>31750</xdr:rowOff>
    </xdr:from>
    <xdr:to>
      <xdr:col>17</xdr:col>
      <xdr:colOff>107950</xdr:colOff>
      <xdr:row>18</xdr:row>
      <xdr:rowOff>212725</xdr:rowOff>
    </xdr:to>
    <xdr:sp macro="" textlink="">
      <xdr:nvSpPr>
        <xdr:cNvPr id="39" name="AutoShape 1072">
          <a:extLst>
            <a:ext uri="{FF2B5EF4-FFF2-40B4-BE49-F238E27FC236}">
              <a16:creationId xmlns:a16="http://schemas.microsoft.com/office/drawing/2014/main" id="{CFB527AD-5C02-4066-9976-38074D5226E1}"/>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31750</xdr:rowOff>
    </xdr:from>
    <xdr:to>
      <xdr:col>17</xdr:col>
      <xdr:colOff>111125</xdr:colOff>
      <xdr:row>28</xdr:row>
      <xdr:rowOff>212725</xdr:rowOff>
    </xdr:to>
    <xdr:sp macro="" textlink="">
      <xdr:nvSpPr>
        <xdr:cNvPr id="40" name="AutoShape 1076">
          <a:extLst>
            <a:ext uri="{FF2B5EF4-FFF2-40B4-BE49-F238E27FC236}">
              <a16:creationId xmlns:a16="http://schemas.microsoft.com/office/drawing/2014/main" id="{7A81A9C6-F3DE-42AD-90C8-2338D4173C3E}"/>
            </a:ext>
          </a:extLst>
        </xdr:cNvPr>
        <xdr:cNvSpPr>
          <a:spLocks noChangeArrowheads="1"/>
        </xdr:cNvSpPr>
      </xdr:nvSpPr>
      <xdr:spPr bwMode="auto">
        <a:xfrm>
          <a:off x="6394450" y="5956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12700</xdr:rowOff>
    </xdr:from>
    <xdr:to>
      <xdr:col>17</xdr:col>
      <xdr:colOff>111125</xdr:colOff>
      <xdr:row>29</xdr:row>
      <xdr:rowOff>28575</xdr:rowOff>
    </xdr:to>
    <xdr:sp macro="" textlink="">
      <xdr:nvSpPr>
        <xdr:cNvPr id="41" name="AutoShape 1077">
          <a:extLst>
            <a:ext uri="{FF2B5EF4-FFF2-40B4-BE49-F238E27FC236}">
              <a16:creationId xmlns:a16="http://schemas.microsoft.com/office/drawing/2014/main" id="{EBEAC1CC-0399-460D-A5B5-49AF7EA59C36}"/>
            </a:ext>
          </a:extLst>
        </xdr:cNvPr>
        <xdr:cNvSpPr>
          <a:spLocks noChangeArrowheads="1"/>
        </xdr:cNvSpPr>
      </xdr:nvSpPr>
      <xdr:spPr bwMode="auto">
        <a:xfrm>
          <a:off x="6394450" y="5937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27</xdr:row>
      <xdr:rowOff>12700</xdr:rowOff>
    </xdr:from>
    <xdr:to>
      <xdr:col>17</xdr:col>
      <xdr:colOff>95250</xdr:colOff>
      <xdr:row>28</xdr:row>
      <xdr:rowOff>225425</xdr:rowOff>
    </xdr:to>
    <xdr:sp macro="" textlink="">
      <xdr:nvSpPr>
        <xdr:cNvPr id="42" name="AutoShape 1078">
          <a:extLst>
            <a:ext uri="{FF2B5EF4-FFF2-40B4-BE49-F238E27FC236}">
              <a16:creationId xmlns:a16="http://schemas.microsoft.com/office/drawing/2014/main" id="{F1F8C38C-567B-47B6-859A-BADD04D5019C}"/>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27</xdr:row>
      <xdr:rowOff>0</xdr:rowOff>
    </xdr:from>
    <xdr:to>
      <xdr:col>17</xdr:col>
      <xdr:colOff>60325</xdr:colOff>
      <xdr:row>28</xdr:row>
      <xdr:rowOff>215900</xdr:rowOff>
    </xdr:to>
    <xdr:sp macro="" textlink="">
      <xdr:nvSpPr>
        <xdr:cNvPr id="43" name="AutoShape 1079">
          <a:extLst>
            <a:ext uri="{FF2B5EF4-FFF2-40B4-BE49-F238E27FC236}">
              <a16:creationId xmlns:a16="http://schemas.microsoft.com/office/drawing/2014/main" id="{C307F060-5A81-4049-90B5-E53D331EEDA2}"/>
            </a:ext>
          </a:extLst>
        </xdr:cNvPr>
        <xdr:cNvSpPr>
          <a:spLocks noChangeArrowheads="1"/>
        </xdr:cNvSpPr>
      </xdr:nvSpPr>
      <xdr:spPr bwMode="auto">
        <a:xfrm>
          <a:off x="6413500" y="5924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26</xdr:row>
      <xdr:rowOff>215900</xdr:rowOff>
    </xdr:from>
    <xdr:to>
      <xdr:col>17</xdr:col>
      <xdr:colOff>60325</xdr:colOff>
      <xdr:row>29</xdr:row>
      <xdr:rowOff>3175</xdr:rowOff>
    </xdr:to>
    <xdr:sp macro="" textlink="">
      <xdr:nvSpPr>
        <xdr:cNvPr id="44" name="AutoShape 1081">
          <a:extLst>
            <a:ext uri="{FF2B5EF4-FFF2-40B4-BE49-F238E27FC236}">
              <a16:creationId xmlns:a16="http://schemas.microsoft.com/office/drawing/2014/main" id="{A5517115-ECE1-4182-9196-4DC526A0D6BA}"/>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19050</xdr:rowOff>
    </xdr:from>
    <xdr:to>
      <xdr:col>17</xdr:col>
      <xdr:colOff>142875</xdr:colOff>
      <xdr:row>28</xdr:row>
      <xdr:rowOff>215900</xdr:rowOff>
    </xdr:to>
    <xdr:sp macro="" textlink="">
      <xdr:nvSpPr>
        <xdr:cNvPr id="45" name="AutoShape 1082">
          <a:extLst>
            <a:ext uri="{FF2B5EF4-FFF2-40B4-BE49-F238E27FC236}">
              <a16:creationId xmlns:a16="http://schemas.microsoft.com/office/drawing/2014/main" id="{331AF51B-03C4-4090-B495-621C21391B1F}"/>
            </a:ext>
          </a:extLst>
        </xdr:cNvPr>
        <xdr:cNvSpPr>
          <a:spLocks noChangeArrowheads="1"/>
        </xdr:cNvSpPr>
      </xdr:nvSpPr>
      <xdr:spPr bwMode="auto">
        <a:xfrm>
          <a:off x="6432550" y="5943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31750</xdr:rowOff>
    </xdr:from>
    <xdr:to>
      <xdr:col>17</xdr:col>
      <xdr:colOff>142875</xdr:colOff>
      <xdr:row>28</xdr:row>
      <xdr:rowOff>225425</xdr:rowOff>
    </xdr:to>
    <xdr:sp macro="" textlink="">
      <xdr:nvSpPr>
        <xdr:cNvPr id="46" name="AutoShape 1083">
          <a:extLst>
            <a:ext uri="{FF2B5EF4-FFF2-40B4-BE49-F238E27FC236}">
              <a16:creationId xmlns:a16="http://schemas.microsoft.com/office/drawing/2014/main" id="{A82E8338-DDFC-4225-8B24-231F6A2DFCC7}"/>
            </a:ext>
          </a:extLst>
        </xdr:cNvPr>
        <xdr:cNvSpPr>
          <a:spLocks noChangeArrowheads="1"/>
        </xdr:cNvSpPr>
      </xdr:nvSpPr>
      <xdr:spPr bwMode="auto">
        <a:xfrm>
          <a:off x="6432550" y="5956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27</xdr:row>
      <xdr:rowOff>31750</xdr:rowOff>
    </xdr:from>
    <xdr:to>
      <xdr:col>17</xdr:col>
      <xdr:colOff>139700</xdr:colOff>
      <xdr:row>29</xdr:row>
      <xdr:rowOff>15875</xdr:rowOff>
    </xdr:to>
    <xdr:sp macro="" textlink="">
      <xdr:nvSpPr>
        <xdr:cNvPr id="47" name="AutoShape 1084">
          <a:extLst>
            <a:ext uri="{FF2B5EF4-FFF2-40B4-BE49-F238E27FC236}">
              <a16:creationId xmlns:a16="http://schemas.microsoft.com/office/drawing/2014/main" id="{F88BEFE3-B523-46D9-BACA-815FF5DD9B22}"/>
            </a:ext>
          </a:extLst>
        </xdr:cNvPr>
        <xdr:cNvSpPr>
          <a:spLocks noChangeArrowheads="1"/>
        </xdr:cNvSpPr>
      </xdr:nvSpPr>
      <xdr:spPr bwMode="auto">
        <a:xfrm>
          <a:off x="6388100" y="5956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107950</xdr:colOff>
      <xdr:row>28</xdr:row>
      <xdr:rowOff>212725</xdr:rowOff>
    </xdr:to>
    <xdr:sp macro="" textlink="">
      <xdr:nvSpPr>
        <xdr:cNvPr id="48" name="AutoShape 1085">
          <a:extLst>
            <a:ext uri="{FF2B5EF4-FFF2-40B4-BE49-F238E27FC236}">
              <a16:creationId xmlns:a16="http://schemas.microsoft.com/office/drawing/2014/main" id="{2B784C1E-D204-4C17-8EFE-9C5ACF0E8180}"/>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28</xdr:row>
      <xdr:rowOff>95250</xdr:rowOff>
    </xdr:from>
    <xdr:to>
      <xdr:col>17</xdr:col>
      <xdr:colOff>187325</xdr:colOff>
      <xdr:row>30</xdr:row>
      <xdr:rowOff>76200</xdr:rowOff>
    </xdr:to>
    <xdr:sp macro="" textlink="">
      <xdr:nvSpPr>
        <xdr:cNvPr id="49" name="AutoShape 1087">
          <a:extLst>
            <a:ext uri="{FF2B5EF4-FFF2-40B4-BE49-F238E27FC236}">
              <a16:creationId xmlns:a16="http://schemas.microsoft.com/office/drawing/2014/main" id="{B0D196A1-631B-4340-83B7-F86BD3DD3CCE}"/>
            </a:ext>
          </a:extLst>
        </xdr:cNvPr>
        <xdr:cNvSpPr>
          <a:spLocks noChangeArrowheads="1"/>
        </xdr:cNvSpPr>
      </xdr:nvSpPr>
      <xdr:spPr bwMode="auto">
        <a:xfrm>
          <a:off x="6737350" y="6248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115</xdr:row>
      <xdr:rowOff>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463550</xdr:colOff>
      <xdr:row>53</xdr:row>
      <xdr:rowOff>149225</xdr:rowOff>
    </xdr:from>
    <xdr:to>
      <xdr:col>13</xdr:col>
      <xdr:colOff>587375</xdr:colOff>
      <xdr:row>58</xdr:row>
      <xdr:rowOff>95251</xdr:rowOff>
    </xdr:to>
    <xdr:pic>
      <xdr:nvPicPr>
        <xdr:cNvPr id="3" name="Picture 1039">
          <a:extLst>
            <a:ext uri="{FF2B5EF4-FFF2-40B4-BE49-F238E27FC236}">
              <a16:creationId xmlns:a16="http://schemas.microsoft.com/office/drawing/2014/main" id="{CD24F922-86B1-490B-BB7C-2C59A5224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54950" y="11379200"/>
          <a:ext cx="733425" cy="774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228599</xdr:colOff>
      <xdr:row>52</xdr:row>
      <xdr:rowOff>196849</xdr:rowOff>
    </xdr:from>
    <xdr:to>
      <xdr:col>10</xdr:col>
      <xdr:colOff>143309</xdr:colOff>
      <xdr:row>57</xdr:row>
      <xdr:rowOff>9524</xdr:rowOff>
    </xdr:to>
    <xdr:pic>
      <xdr:nvPicPr>
        <xdr:cNvPr id="4" name="図 3">
          <a:extLst>
            <a:ext uri="{FF2B5EF4-FFF2-40B4-BE49-F238E27FC236}">
              <a16:creationId xmlns:a16="http://schemas.microsoft.com/office/drawing/2014/main" id="{88A9F03E-8182-B6CD-010B-70548EDB90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3624" y="11217274"/>
          <a:ext cx="762435"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C000"/>
    <pageSetUpPr fitToPage="1"/>
  </sheetPr>
  <dimension ref="B1:O52"/>
  <sheetViews>
    <sheetView tabSelected="1" view="pageBreakPreview" zoomScale="115" zoomScaleNormal="93" zoomScaleSheetLayoutView="115" workbookViewId="0">
      <selection activeCell="R8" sqref="R8"/>
    </sheetView>
  </sheetViews>
  <sheetFormatPr defaultColWidth="9" defaultRowHeight="14.25"/>
  <cols>
    <col min="1" max="1" width="2.625" style="1" customWidth="1"/>
    <col min="2" max="2" width="5.375" style="1" customWidth="1"/>
    <col min="3" max="3" width="3" style="1" customWidth="1"/>
    <col min="4" max="4" width="27" style="1" customWidth="1"/>
    <col min="5" max="5" width="1.625" style="1" customWidth="1"/>
    <col min="6" max="6" width="13.875" style="1" customWidth="1"/>
    <col min="7" max="7" width="2.75" style="1" customWidth="1"/>
    <col min="8" max="8" width="1.625" style="1" customWidth="1"/>
    <col min="9" max="9" width="13.625" style="286" customWidth="1"/>
    <col min="10" max="10" width="1.625" style="1" customWidth="1"/>
    <col min="11" max="11" width="1.625" style="4" customWidth="1"/>
    <col min="12" max="12" width="13.875" style="287" customWidth="1"/>
    <col min="13" max="13" width="2.75" style="287" customWidth="1"/>
    <col min="14" max="16384" width="9" style="1"/>
  </cols>
  <sheetData>
    <row r="1" spans="2:13" ht="24.75" customHeight="1">
      <c r="B1" s="1043" t="s">
        <v>593</v>
      </c>
      <c r="C1" s="1043"/>
      <c r="D1" s="1043"/>
      <c r="E1" s="1043"/>
      <c r="F1" s="1043"/>
      <c r="G1" s="1043"/>
      <c r="H1" s="1043"/>
      <c r="I1" s="1043"/>
      <c r="J1" s="1043"/>
      <c r="K1" s="1043"/>
      <c r="L1" s="1043"/>
      <c r="M1" s="1043"/>
    </row>
    <row r="2" spans="2:13" ht="20.100000000000001" customHeight="1">
      <c r="B2" s="9"/>
      <c r="C2" s="9"/>
      <c r="D2" s="9"/>
      <c r="E2" s="9"/>
      <c r="F2" s="9"/>
      <c r="G2" s="9"/>
      <c r="H2" s="9"/>
      <c r="I2" s="430"/>
      <c r="J2" s="9"/>
      <c r="K2" s="9"/>
      <c r="L2" s="430"/>
      <c r="M2" s="9"/>
    </row>
    <row r="3" spans="2:13" s="5" customFormat="1" ht="24.95" customHeight="1" thickBot="1">
      <c r="B3" s="642" t="s">
        <v>213</v>
      </c>
      <c r="C3" s="1036" t="s">
        <v>214</v>
      </c>
      <c r="D3" s="1036"/>
      <c r="E3" s="1036"/>
      <c r="F3" s="1036"/>
      <c r="G3" s="1036"/>
      <c r="H3" s="1037" t="s">
        <v>215</v>
      </c>
      <c r="I3" s="1038"/>
      <c r="J3" s="1039"/>
      <c r="K3" s="1040" t="s">
        <v>216</v>
      </c>
      <c r="L3" s="1041"/>
      <c r="M3" s="1042"/>
    </row>
    <row r="4" spans="2:13" s="5" customFormat="1" ht="20.100000000000001" customHeight="1" thickTop="1">
      <c r="B4" s="1044">
        <v>1</v>
      </c>
      <c r="C4" s="590">
        <v>-1</v>
      </c>
      <c r="D4" s="643" t="s">
        <v>495</v>
      </c>
      <c r="E4" s="591" t="s">
        <v>217</v>
      </c>
      <c r="F4" s="1012" t="s">
        <v>594</v>
      </c>
      <c r="G4" s="592" t="s">
        <v>0</v>
      </c>
      <c r="H4" s="593"/>
      <c r="I4" s="742">
        <f>'1_1,2'!G32</f>
        <v>1465079</v>
      </c>
      <c r="J4" s="594"/>
      <c r="K4" s="595"/>
      <c r="L4" s="743">
        <f>'1_1,2'!G32 - '1_1,2'!G20</f>
        <v>-1278</v>
      </c>
      <c r="M4" s="596"/>
    </row>
    <row r="5" spans="2:13" s="5" customFormat="1" ht="20.100000000000001" customHeight="1">
      <c r="B5" s="1030"/>
      <c r="C5" s="459">
        <v>-2</v>
      </c>
      <c r="D5" s="11" t="s">
        <v>509</v>
      </c>
      <c r="E5" s="591" t="s">
        <v>217</v>
      </c>
      <c r="F5" s="1013" t="s">
        <v>1</v>
      </c>
      <c r="G5" s="10" t="s">
        <v>0</v>
      </c>
      <c r="H5" s="597"/>
      <c r="I5" s="744">
        <f>'1_1,2'!F32</f>
        <v>656711</v>
      </c>
      <c r="J5" s="598"/>
      <c r="K5" s="599"/>
      <c r="L5" s="600">
        <f>'1_1,2'!F32 - '1_1,2'!F20</f>
        <v>8891</v>
      </c>
      <c r="M5" s="596"/>
    </row>
    <row r="6" spans="2:13" s="5" customFormat="1" ht="20.100000000000001" customHeight="1">
      <c r="B6" s="1032"/>
      <c r="C6" s="459">
        <v>-3</v>
      </c>
      <c r="D6" s="11" t="s">
        <v>510</v>
      </c>
      <c r="E6" s="591" t="s">
        <v>217</v>
      </c>
      <c r="F6" s="1014" t="s">
        <v>554</v>
      </c>
      <c r="G6" s="10" t="s">
        <v>0</v>
      </c>
      <c r="H6" s="597"/>
      <c r="I6" s="745">
        <f>'1_3'!L30</f>
        <v>852</v>
      </c>
      <c r="J6" s="598"/>
      <c r="K6" s="602"/>
      <c r="L6" s="600">
        <f>'1_3'!L30 - '1_3'!L18</f>
        <v>32</v>
      </c>
      <c r="M6" s="596"/>
    </row>
    <row r="7" spans="2:13" s="5" customFormat="1" ht="20.100000000000001" customHeight="1">
      <c r="B7" s="734">
        <v>2</v>
      </c>
      <c r="C7" s="603"/>
      <c r="D7" s="644" t="s">
        <v>218</v>
      </c>
      <c r="E7" s="604" t="s">
        <v>217</v>
      </c>
      <c r="F7" s="1015" t="s">
        <v>526</v>
      </c>
      <c r="G7" s="605" t="s">
        <v>0</v>
      </c>
      <c r="H7" s="606"/>
      <c r="I7" s="746">
        <f>主要指標1!K27</f>
        <v>32482</v>
      </c>
      <c r="J7" s="607"/>
      <c r="K7" s="602"/>
      <c r="L7" s="747">
        <f>主要指標1!K27 - 主要指標1!K15</f>
        <v>118</v>
      </c>
      <c r="M7" s="608"/>
    </row>
    <row r="8" spans="2:13" s="5" customFormat="1" ht="20.100000000000001" customHeight="1">
      <c r="B8" s="734">
        <v>3</v>
      </c>
      <c r="C8" s="603"/>
      <c r="D8" s="644" t="s">
        <v>531</v>
      </c>
      <c r="E8" s="604" t="s">
        <v>217</v>
      </c>
      <c r="F8" s="1015" t="s">
        <v>595</v>
      </c>
      <c r="G8" s="605" t="s">
        <v>0</v>
      </c>
      <c r="H8" s="606"/>
      <c r="I8" s="748">
        <f>主要指標2!C29</f>
        <v>20.5</v>
      </c>
      <c r="J8" s="607"/>
      <c r="K8" s="609"/>
      <c r="L8" s="749">
        <f>I8 - 主要指標2!D29</f>
        <v>-1</v>
      </c>
      <c r="M8" s="610"/>
    </row>
    <row r="9" spans="2:13" s="5" customFormat="1" ht="20.100000000000001" customHeight="1">
      <c r="B9" s="937">
        <v>4</v>
      </c>
      <c r="C9" s="665"/>
      <c r="D9" s="644" t="s">
        <v>517</v>
      </c>
      <c r="E9" s="604" t="s">
        <v>217</v>
      </c>
      <c r="F9" s="1015" t="s">
        <v>595</v>
      </c>
      <c r="G9" s="605" t="s">
        <v>0</v>
      </c>
      <c r="H9" s="606"/>
      <c r="I9" s="750">
        <f>主要指標1!F29</f>
        <v>4.0999999999999996</v>
      </c>
      <c r="J9" s="607"/>
      <c r="K9" s="595"/>
      <c r="L9" s="749">
        <f>主要指標1!F29 - 主要指標1!F17</f>
        <v>0.19999999999999973</v>
      </c>
      <c r="M9" s="611"/>
    </row>
    <row r="10" spans="2:13" s="5" customFormat="1" ht="20.100000000000001" customHeight="1">
      <c r="B10" s="734">
        <v>5</v>
      </c>
      <c r="C10" s="603"/>
      <c r="D10" s="644" t="s">
        <v>422</v>
      </c>
      <c r="E10" s="604" t="s">
        <v>217</v>
      </c>
      <c r="F10" s="1015" t="s">
        <v>554</v>
      </c>
      <c r="G10" s="605" t="s">
        <v>0</v>
      </c>
      <c r="H10" s="606"/>
      <c r="I10" s="751">
        <f>'5'!M20</f>
        <v>0.95</v>
      </c>
      <c r="J10" s="607"/>
      <c r="K10" s="609"/>
      <c r="L10" s="752">
        <f>'5'!M20 - '5'!M8</f>
        <v>-8.0000000000000071E-2</v>
      </c>
      <c r="M10" s="611"/>
    </row>
    <row r="11" spans="2:13" s="5" customFormat="1" ht="20.100000000000001" customHeight="1">
      <c r="B11" s="936">
        <v>6</v>
      </c>
      <c r="C11" s="612"/>
      <c r="D11" s="644" t="s">
        <v>219</v>
      </c>
      <c r="E11" s="604" t="s">
        <v>217</v>
      </c>
      <c r="F11" s="1015" t="s">
        <v>554</v>
      </c>
      <c r="G11" s="605" t="s">
        <v>0</v>
      </c>
      <c r="H11" s="606"/>
      <c r="I11" s="751">
        <f>'6'!H23</f>
        <v>1.03</v>
      </c>
      <c r="J11" s="607"/>
      <c r="K11" s="602"/>
      <c r="L11" s="753">
        <f>'6'!H23 - '6'!H11</f>
        <v>-0.1399999999999999</v>
      </c>
      <c r="M11" s="613"/>
    </row>
    <row r="12" spans="2:13" s="5" customFormat="1" ht="20.100000000000001" customHeight="1">
      <c r="B12" s="1031">
        <v>7</v>
      </c>
      <c r="C12" s="590"/>
      <c r="D12" s="11" t="s">
        <v>220</v>
      </c>
      <c r="E12" s="591"/>
      <c r="F12" s="1013"/>
      <c r="G12" s="10"/>
      <c r="H12" s="614"/>
      <c r="I12" s="615"/>
      <c r="J12" s="598"/>
      <c r="K12" s="595"/>
      <c r="L12" s="600"/>
      <c r="M12" s="596"/>
    </row>
    <row r="13" spans="2:13" s="5" customFormat="1" ht="20.100000000000001" customHeight="1">
      <c r="B13" s="1030"/>
      <c r="C13" s="459">
        <v>-1</v>
      </c>
      <c r="D13" s="11" t="s">
        <v>521</v>
      </c>
      <c r="E13" s="591" t="s">
        <v>217</v>
      </c>
      <c r="F13" s="1013" t="s">
        <v>554</v>
      </c>
      <c r="G13" s="616" t="s">
        <v>0</v>
      </c>
      <c r="H13" s="614"/>
      <c r="I13" s="615">
        <f>主要指標1!I28</f>
        <v>253574</v>
      </c>
      <c r="J13" s="598"/>
      <c r="K13" s="599"/>
      <c r="L13" s="600">
        <f>主要指標1!I28- 主要指標1!I16</f>
        <v>25515</v>
      </c>
      <c r="M13" s="596"/>
    </row>
    <row r="14" spans="2:13" s="5" customFormat="1" ht="20.100000000000001" customHeight="1">
      <c r="B14" s="1032"/>
      <c r="C14" s="612">
        <v>-2</v>
      </c>
      <c r="D14" s="645" t="s">
        <v>221</v>
      </c>
      <c r="E14" s="617" t="s">
        <v>217</v>
      </c>
      <c r="F14" s="1014" t="s">
        <v>425</v>
      </c>
      <c r="G14" s="618" t="s">
        <v>0</v>
      </c>
      <c r="H14" s="619"/>
      <c r="I14" s="754">
        <f>主要指標1!J28</f>
        <v>252148</v>
      </c>
      <c r="J14" s="620"/>
      <c r="K14" s="602"/>
      <c r="L14" s="600">
        <f>主要指標1!J28 - 主要指標1!J16</f>
        <v>3225</v>
      </c>
      <c r="M14" s="621"/>
    </row>
    <row r="15" spans="2:13" s="5" customFormat="1" ht="20.100000000000001" customHeight="1">
      <c r="B15" s="935">
        <v>8</v>
      </c>
      <c r="C15" s="459"/>
      <c r="D15" s="11" t="s">
        <v>222</v>
      </c>
      <c r="E15" s="591" t="s">
        <v>217</v>
      </c>
      <c r="F15" s="1015" t="s">
        <v>595</v>
      </c>
      <c r="G15" s="10" t="s">
        <v>0</v>
      </c>
      <c r="H15" s="597"/>
      <c r="I15" s="755">
        <f>主要指標2!E29</f>
        <v>113.4</v>
      </c>
      <c r="J15" s="598"/>
      <c r="K15" s="599"/>
      <c r="L15" s="756">
        <f>主要指標2!E29 - 主要指標2!E17</f>
        <v>4.2999999999999972</v>
      </c>
      <c r="M15" s="622"/>
    </row>
    <row r="16" spans="2:13" s="5" customFormat="1" ht="20.100000000000001" customHeight="1">
      <c r="B16" s="1031">
        <v>9</v>
      </c>
      <c r="C16" s="590">
        <v>-1</v>
      </c>
      <c r="D16" s="646" t="s">
        <v>223</v>
      </c>
      <c r="E16" s="623" t="s">
        <v>423</v>
      </c>
      <c r="F16" s="1016" t="s">
        <v>554</v>
      </c>
      <c r="G16" s="592" t="s">
        <v>0</v>
      </c>
      <c r="H16" s="593"/>
      <c r="I16" s="757">
        <f>主要指標2!F28</f>
        <v>239691</v>
      </c>
      <c r="J16" s="594"/>
      <c r="K16" s="595"/>
      <c r="L16" s="600">
        <f>主要指標2!F28 - 主要指標2!F16</f>
        <v>16741</v>
      </c>
      <c r="M16" s="596"/>
    </row>
    <row r="17" spans="2:15" s="5" customFormat="1" ht="20.100000000000001" customHeight="1">
      <c r="B17" s="1032"/>
      <c r="C17" s="612">
        <v>-2</v>
      </c>
      <c r="D17" s="645" t="s">
        <v>224</v>
      </c>
      <c r="E17" s="617" t="s">
        <v>217</v>
      </c>
      <c r="F17" s="1014" t="s">
        <v>1</v>
      </c>
      <c r="G17" s="618" t="s">
        <v>0</v>
      </c>
      <c r="H17" s="624"/>
      <c r="I17" s="754">
        <f>主要指標2!I28</f>
        <v>271024</v>
      </c>
      <c r="J17" s="620"/>
      <c r="K17" s="602"/>
      <c r="L17" s="758">
        <f>主要指標2!I28 - 主要指標2!I16</f>
        <v>2210</v>
      </c>
      <c r="M17" s="621"/>
    </row>
    <row r="18" spans="2:15" s="5" customFormat="1" ht="20.100000000000001" customHeight="1">
      <c r="B18" s="935">
        <v>10</v>
      </c>
      <c r="C18" s="459"/>
      <c r="D18" s="11" t="s">
        <v>225</v>
      </c>
      <c r="E18" s="591" t="s">
        <v>217</v>
      </c>
      <c r="F18" s="1013" t="s">
        <v>554</v>
      </c>
      <c r="G18" s="10" t="s">
        <v>0</v>
      </c>
      <c r="H18" s="597"/>
      <c r="I18" s="759">
        <f>'10'!G30</f>
        <v>25583</v>
      </c>
      <c r="J18" s="598"/>
      <c r="K18" s="599"/>
      <c r="L18" s="600">
        <f>'10'!G30 - '10'!G18</f>
        <v>1452</v>
      </c>
      <c r="M18" s="596"/>
    </row>
    <row r="19" spans="2:15" s="5" customFormat="1" ht="20.100000000000001" customHeight="1">
      <c r="B19" s="734">
        <v>11</v>
      </c>
      <c r="C19" s="603"/>
      <c r="D19" s="644" t="s">
        <v>405</v>
      </c>
      <c r="E19" s="604" t="s">
        <v>217</v>
      </c>
      <c r="F19" s="1017" t="s">
        <v>596</v>
      </c>
      <c r="G19" s="625" t="s">
        <v>0</v>
      </c>
      <c r="H19" s="760"/>
      <c r="I19" s="1009">
        <v>124</v>
      </c>
      <c r="J19" s="607"/>
      <c r="K19" s="609"/>
      <c r="L19" s="1010">
        <v>-12</v>
      </c>
      <c r="M19" s="608"/>
      <c r="O19" s="626"/>
    </row>
    <row r="20" spans="2:15" s="5" customFormat="1" ht="20.100000000000001" customHeight="1">
      <c r="B20" s="1031">
        <v>12</v>
      </c>
      <c r="C20" s="590">
        <v>-1</v>
      </c>
      <c r="D20" s="646" t="s">
        <v>226</v>
      </c>
      <c r="E20" s="591" t="s">
        <v>217</v>
      </c>
      <c r="F20" s="1013" t="s">
        <v>595</v>
      </c>
      <c r="G20" s="10" t="s">
        <v>0</v>
      </c>
      <c r="H20" s="597"/>
      <c r="I20" s="762">
        <f>'12'!D25</f>
        <v>452</v>
      </c>
      <c r="J20" s="598"/>
      <c r="K20" s="599"/>
      <c r="L20" s="600">
        <f>'12'!D25- '12'!D13</f>
        <v>74</v>
      </c>
      <c r="M20" s="596"/>
    </row>
    <row r="21" spans="2:15" s="5" customFormat="1" ht="20.100000000000001" customHeight="1">
      <c r="B21" s="1032"/>
      <c r="C21" s="459">
        <v>-2</v>
      </c>
      <c r="D21" s="11" t="s">
        <v>227</v>
      </c>
      <c r="E21" s="591" t="s">
        <v>217</v>
      </c>
      <c r="F21" s="1013" t="s">
        <v>1</v>
      </c>
      <c r="G21" s="10" t="s">
        <v>0</v>
      </c>
      <c r="H21" s="597"/>
      <c r="I21" s="763">
        <f>'12'!D45</f>
        <v>115546</v>
      </c>
      <c r="J21" s="598"/>
      <c r="K21" s="599"/>
      <c r="L21" s="600">
        <f>'12'!D45- '12'!D33</f>
        <v>7408</v>
      </c>
      <c r="M21" s="596"/>
    </row>
    <row r="22" spans="2:15" s="5" customFormat="1" ht="20.100000000000001" customHeight="1">
      <c r="B22" s="734">
        <v>13</v>
      </c>
      <c r="C22" s="603"/>
      <c r="D22" s="644" t="s">
        <v>228</v>
      </c>
      <c r="E22" s="604" t="s">
        <v>217</v>
      </c>
      <c r="F22" s="1015" t="s">
        <v>554</v>
      </c>
      <c r="G22" s="605" t="s">
        <v>0</v>
      </c>
      <c r="H22" s="606"/>
      <c r="I22" s="764">
        <f>主要指標2!J28</f>
        <v>22352</v>
      </c>
      <c r="J22" s="607"/>
      <c r="K22" s="609"/>
      <c r="L22" s="747">
        <f>主要指標2!J28 - 主要指標2!J16</f>
        <v>1691</v>
      </c>
      <c r="M22" s="608"/>
    </row>
    <row r="23" spans="2:15" s="5" customFormat="1" ht="20.100000000000001" customHeight="1">
      <c r="B23" s="734">
        <v>14</v>
      </c>
      <c r="C23" s="603"/>
      <c r="D23" s="644" t="s">
        <v>229</v>
      </c>
      <c r="E23" s="604" t="s">
        <v>217</v>
      </c>
      <c r="F23" s="1015" t="s">
        <v>595</v>
      </c>
      <c r="G23" s="605" t="s">
        <v>0</v>
      </c>
      <c r="H23" s="606"/>
      <c r="I23" s="761">
        <f>'14'!D26</f>
        <v>10</v>
      </c>
      <c r="J23" s="607"/>
      <c r="K23" s="599"/>
      <c r="L23" s="747">
        <f>'14'!D26 - '14'!D14</f>
        <v>7</v>
      </c>
      <c r="M23" s="627"/>
    </row>
    <row r="24" spans="2:15" s="5" customFormat="1" ht="20.100000000000001" customHeight="1">
      <c r="B24" s="734">
        <v>15</v>
      </c>
      <c r="C24" s="603"/>
      <c r="D24" s="644" t="s">
        <v>230</v>
      </c>
      <c r="E24" s="604" t="s">
        <v>217</v>
      </c>
      <c r="F24" s="1016" t="s">
        <v>595</v>
      </c>
      <c r="G24" s="605" t="s">
        <v>0</v>
      </c>
      <c r="H24" s="606"/>
      <c r="I24" s="765">
        <f>'15'!D26</f>
        <v>865800</v>
      </c>
      <c r="J24" s="607"/>
      <c r="K24" s="609"/>
      <c r="L24" s="747">
        <f>'15'!D26 - '15'!D14</f>
        <v>116500</v>
      </c>
      <c r="M24" s="608"/>
    </row>
    <row r="25" spans="2:15" s="5" customFormat="1" ht="20.100000000000001" customHeight="1">
      <c r="B25" s="734">
        <v>16</v>
      </c>
      <c r="C25" s="603"/>
      <c r="D25" s="644" t="s">
        <v>231</v>
      </c>
      <c r="E25" s="604" t="s">
        <v>217</v>
      </c>
      <c r="F25" s="1015" t="s">
        <v>554</v>
      </c>
      <c r="G25" s="605" t="s">
        <v>0</v>
      </c>
      <c r="H25" s="606"/>
      <c r="I25" s="766">
        <f>'16'!E14</f>
        <v>91.1</v>
      </c>
      <c r="J25" s="607"/>
      <c r="K25" s="609"/>
      <c r="L25" s="756">
        <f>'16'!G14</f>
        <v>13.2</v>
      </c>
      <c r="M25" s="628"/>
    </row>
    <row r="26" spans="2:15" s="5" customFormat="1" ht="20.100000000000001" customHeight="1">
      <c r="B26" s="734">
        <v>17</v>
      </c>
      <c r="C26" s="603"/>
      <c r="D26" s="644" t="s">
        <v>232</v>
      </c>
      <c r="E26" s="604" t="s">
        <v>217</v>
      </c>
      <c r="F26" s="1015" t="s">
        <v>595</v>
      </c>
      <c r="G26" s="605" t="s">
        <v>0</v>
      </c>
      <c r="H26" s="606"/>
      <c r="I26" s="765">
        <f>'17'!D34</f>
        <v>1934246</v>
      </c>
      <c r="J26" s="607"/>
      <c r="K26" s="609"/>
      <c r="L26" s="600">
        <f>'17'!D34 -'17'!D22</f>
        <v>156854</v>
      </c>
      <c r="M26" s="596"/>
    </row>
    <row r="27" spans="2:15" s="5" customFormat="1" ht="20.100000000000001" customHeight="1">
      <c r="B27" s="734">
        <v>18</v>
      </c>
      <c r="C27" s="603"/>
      <c r="D27" s="644" t="s">
        <v>233</v>
      </c>
      <c r="E27" s="604" t="s">
        <v>217</v>
      </c>
      <c r="F27" s="1015" t="s">
        <v>597</v>
      </c>
      <c r="G27" s="605" t="s">
        <v>0</v>
      </c>
      <c r="H27" s="606"/>
      <c r="I27" s="767">
        <f>主要指標2!M27</f>
        <v>1240674</v>
      </c>
      <c r="J27" s="607"/>
      <c r="K27" s="609"/>
      <c r="L27" s="747">
        <f>主要指標2!M27 - 主要指標2!M15</f>
        <v>13483</v>
      </c>
      <c r="M27" s="608"/>
    </row>
    <row r="28" spans="2:15" s="5" customFormat="1" ht="20.100000000000001" customHeight="1">
      <c r="B28" s="734">
        <v>19</v>
      </c>
      <c r="C28" s="603"/>
      <c r="D28" s="644" t="s">
        <v>234</v>
      </c>
      <c r="E28" s="604" t="s">
        <v>217</v>
      </c>
      <c r="F28" s="1015" t="s">
        <v>526</v>
      </c>
      <c r="G28" s="605" t="s">
        <v>0</v>
      </c>
      <c r="H28" s="606"/>
      <c r="I28" s="768">
        <f>'19'!D25</f>
        <v>584130</v>
      </c>
      <c r="J28" s="607"/>
      <c r="K28" s="599"/>
      <c r="L28" s="747">
        <f>'19'!D25 - '19'!D13</f>
        <v>8665.7060000000056</v>
      </c>
      <c r="M28" s="608"/>
    </row>
    <row r="29" spans="2:15" s="5" customFormat="1" ht="20.100000000000001" customHeight="1">
      <c r="B29" s="734">
        <v>20</v>
      </c>
      <c r="C29" s="603"/>
      <c r="D29" s="644" t="s">
        <v>235</v>
      </c>
      <c r="E29" s="604" t="s">
        <v>217</v>
      </c>
      <c r="F29" s="1015" t="s">
        <v>595</v>
      </c>
      <c r="G29" s="605" t="s">
        <v>0</v>
      </c>
      <c r="H29" s="606"/>
      <c r="I29" s="761">
        <f>'20'!D27</f>
        <v>212</v>
      </c>
      <c r="J29" s="607"/>
      <c r="K29" s="609"/>
      <c r="L29" s="747">
        <f>'20'!D27 - '20'!D15</f>
        <v>5</v>
      </c>
      <c r="M29" s="608"/>
    </row>
    <row r="30" spans="2:15" s="5" customFormat="1" ht="20.100000000000001" customHeight="1">
      <c r="B30" s="734">
        <v>21</v>
      </c>
      <c r="C30" s="603"/>
      <c r="D30" s="644" t="s">
        <v>236</v>
      </c>
      <c r="E30" s="604" t="s">
        <v>217</v>
      </c>
      <c r="F30" s="1018" t="s">
        <v>598</v>
      </c>
      <c r="G30" s="605" t="s">
        <v>0</v>
      </c>
      <c r="H30" s="606"/>
      <c r="I30" s="769">
        <f>'21'!R24</f>
        <v>79.099999999999994</v>
      </c>
      <c r="J30" s="607"/>
      <c r="K30" s="599"/>
      <c r="L30" s="749">
        <f>'21'!R24 - '21'!R12</f>
        <v>12.299999999999997</v>
      </c>
      <c r="M30" s="613"/>
    </row>
    <row r="31" spans="2:15" s="5" customFormat="1" ht="20.100000000000001" customHeight="1">
      <c r="B31" s="735">
        <v>22</v>
      </c>
      <c r="C31" s="603"/>
      <c r="D31" s="644" t="s">
        <v>237</v>
      </c>
      <c r="E31" s="604" t="s">
        <v>217</v>
      </c>
      <c r="F31" s="1015" t="s">
        <v>554</v>
      </c>
      <c r="G31" s="625" t="s">
        <v>0</v>
      </c>
      <c r="H31" s="606"/>
      <c r="I31" s="770">
        <f>'22'!D27</f>
        <v>189.691</v>
      </c>
      <c r="J31" s="607"/>
      <c r="K31" s="609"/>
      <c r="L31" s="747">
        <f>'22'!D27 - '22'!D14</f>
        <v>-180919.30900000001</v>
      </c>
      <c r="M31" s="608"/>
    </row>
    <row r="32" spans="2:15" s="5" customFormat="1" ht="20.100000000000001" customHeight="1">
      <c r="B32" s="1033">
        <v>23</v>
      </c>
      <c r="C32" s="590">
        <v>-1</v>
      </c>
      <c r="D32" s="11" t="s">
        <v>238</v>
      </c>
      <c r="E32" s="591" t="s">
        <v>217</v>
      </c>
      <c r="F32" s="1013" t="s">
        <v>595</v>
      </c>
      <c r="G32" s="10" t="s">
        <v>0</v>
      </c>
      <c r="H32" s="597"/>
      <c r="I32" s="771">
        <f>主要指標1!G29</f>
        <v>64178</v>
      </c>
      <c r="J32" s="598"/>
      <c r="K32" s="599"/>
      <c r="L32" s="600">
        <f>主要指標1!G29 - 主要指標1!G17</f>
        <v>833</v>
      </c>
      <c r="M32" s="596"/>
    </row>
    <row r="33" spans="2:13" s="5" customFormat="1" ht="20.100000000000001" customHeight="1">
      <c r="B33" s="1034"/>
      <c r="C33" s="612">
        <v>-2</v>
      </c>
      <c r="D33" s="645" t="s">
        <v>239</v>
      </c>
      <c r="E33" s="617" t="s">
        <v>217</v>
      </c>
      <c r="F33" s="1014" t="s">
        <v>1</v>
      </c>
      <c r="G33" s="618" t="s">
        <v>0</v>
      </c>
      <c r="H33" s="597"/>
      <c r="I33" s="771">
        <f>主要指標1!H29</f>
        <v>45173</v>
      </c>
      <c r="J33" s="598"/>
      <c r="K33" s="602"/>
      <c r="L33" s="758">
        <f>主要指標1!H29 - 主要指標1!H17</f>
        <v>997</v>
      </c>
      <c r="M33" s="621"/>
    </row>
    <row r="34" spans="2:13" s="5" customFormat="1" ht="20.100000000000001" customHeight="1">
      <c r="B34" s="1033">
        <v>24</v>
      </c>
      <c r="C34" s="590">
        <v>-1</v>
      </c>
      <c r="D34" s="643" t="s">
        <v>240</v>
      </c>
      <c r="E34" s="623" t="s">
        <v>217</v>
      </c>
      <c r="F34" s="1016" t="s">
        <v>595</v>
      </c>
      <c r="G34" s="592" t="s">
        <v>0</v>
      </c>
      <c r="H34" s="593"/>
      <c r="I34" s="772">
        <f>主要指標2!K29</f>
        <v>1975</v>
      </c>
      <c r="J34" s="594"/>
      <c r="K34" s="595"/>
      <c r="L34" s="743">
        <f>主要指標2!K29 - 主要指標2!K17</f>
        <v>-2285</v>
      </c>
      <c r="M34" s="629"/>
    </row>
    <row r="35" spans="2:13" s="5" customFormat="1" ht="20.100000000000001" customHeight="1">
      <c r="B35" s="1035"/>
      <c r="C35" s="630">
        <v>-2</v>
      </c>
      <c r="D35" s="13" t="s">
        <v>241</v>
      </c>
      <c r="E35" s="631" t="s">
        <v>217</v>
      </c>
      <c r="F35" s="1019" t="s">
        <v>1</v>
      </c>
      <c r="G35" s="632" t="s">
        <v>0</v>
      </c>
      <c r="H35" s="633"/>
      <c r="I35" s="773">
        <f>主要指標2!L29</f>
        <v>21291</v>
      </c>
      <c r="J35" s="774"/>
      <c r="K35" s="775"/>
      <c r="L35" s="776">
        <f>主要指標2!L29 - 主要指標2!L17</f>
        <v>912</v>
      </c>
      <c r="M35" s="634"/>
    </row>
    <row r="36" spans="2:13" s="5" customFormat="1" ht="9.9499999999999993" customHeight="1">
      <c r="B36" s="635"/>
      <c r="C36" s="11"/>
      <c r="D36" s="11"/>
      <c r="E36" s="10"/>
      <c r="F36" s="10"/>
      <c r="G36" s="10"/>
      <c r="H36" s="636"/>
      <c r="I36" s="637"/>
      <c r="J36" s="601"/>
      <c r="K36" s="12"/>
      <c r="L36" s="638"/>
      <c r="M36" s="639"/>
    </row>
    <row r="37" spans="2:13" s="5" customFormat="1" ht="20.100000000000001" customHeight="1">
      <c r="B37" s="1030">
        <v>25</v>
      </c>
      <c r="C37" s="11">
        <v>-1</v>
      </c>
      <c r="D37" s="11" t="s">
        <v>242</v>
      </c>
      <c r="E37" s="591" t="s">
        <v>217</v>
      </c>
      <c r="F37" s="1020">
        <v>45658</v>
      </c>
      <c r="G37" s="10" t="s">
        <v>0</v>
      </c>
      <c r="H37" s="636"/>
      <c r="I37" s="777">
        <v>2282.11</v>
      </c>
      <c r="J37" s="601"/>
      <c r="K37" s="11"/>
      <c r="L37" s="778">
        <f>2282.11 - 2282.11</f>
        <v>0</v>
      </c>
      <c r="M37" s="640"/>
    </row>
    <row r="38" spans="2:13" s="5" customFormat="1" ht="20.100000000000001" customHeight="1">
      <c r="B38" s="1030"/>
      <c r="C38" s="11">
        <v>-2</v>
      </c>
      <c r="D38" s="11" t="s">
        <v>243</v>
      </c>
      <c r="E38" s="591" t="s">
        <v>217</v>
      </c>
      <c r="F38" s="1021" t="s">
        <v>446</v>
      </c>
      <c r="G38" s="10" t="s">
        <v>0</v>
      </c>
      <c r="H38" s="636"/>
      <c r="I38" s="779">
        <v>43739</v>
      </c>
      <c r="J38" s="601"/>
      <c r="K38" s="780"/>
      <c r="L38" s="600">
        <v>1446</v>
      </c>
      <c r="M38" s="641"/>
    </row>
    <row r="39" spans="2:13" s="5" customFormat="1" ht="20.100000000000001" customHeight="1">
      <c r="B39" s="1030"/>
      <c r="C39" s="11">
        <v>-3</v>
      </c>
      <c r="D39" s="11" t="s">
        <v>364</v>
      </c>
      <c r="E39" s="12" t="s">
        <v>217</v>
      </c>
      <c r="F39" s="1021" t="s">
        <v>508</v>
      </c>
      <c r="G39" s="601" t="s">
        <v>0</v>
      </c>
      <c r="H39" s="636"/>
      <c r="I39" s="781">
        <v>2249</v>
      </c>
      <c r="J39" s="601"/>
      <c r="K39" s="636"/>
      <c r="L39" s="782">
        <v>9</v>
      </c>
      <c r="M39" s="641"/>
    </row>
    <row r="40" spans="2:13" s="5" customFormat="1" ht="9.9499999999999993" customHeight="1">
      <c r="B40" s="647"/>
      <c r="C40" s="13"/>
      <c r="D40" s="13"/>
      <c r="E40" s="13"/>
      <c r="F40" s="13"/>
      <c r="G40" s="13"/>
      <c r="H40" s="14"/>
      <c r="I40" s="278"/>
      <c r="J40" s="15"/>
      <c r="K40" s="16"/>
      <c r="L40" s="279"/>
      <c r="M40" s="280"/>
    </row>
    <row r="41" spans="2:13" s="5" customFormat="1" ht="14.1" customHeight="1">
      <c r="B41" s="17" t="s">
        <v>592</v>
      </c>
      <c r="C41" s="18"/>
      <c r="D41" s="18"/>
      <c r="E41" s="18"/>
      <c r="F41" s="18"/>
      <c r="G41" s="18"/>
      <c r="H41" s="18"/>
      <c r="I41" s="18"/>
      <c r="J41" s="18"/>
      <c r="K41" s="18"/>
      <c r="L41" s="18"/>
      <c r="M41" s="18"/>
    </row>
    <row r="42" spans="2:13" s="5" customFormat="1" ht="5.0999999999999996" customHeight="1">
      <c r="B42" s="11"/>
      <c r="C42" s="11"/>
      <c r="D42" s="11"/>
      <c r="E42" s="11"/>
      <c r="F42" s="11"/>
      <c r="G42" s="11"/>
      <c r="H42" s="11"/>
      <c r="I42" s="281"/>
      <c r="J42" s="11"/>
      <c r="K42" s="12"/>
      <c r="L42" s="277"/>
      <c r="M42" s="277"/>
    </row>
    <row r="43" spans="2:13" s="7" customFormat="1" ht="12" customHeight="1">
      <c r="B43" s="10" t="s">
        <v>404</v>
      </c>
      <c r="C43" s="10"/>
      <c r="D43" s="10"/>
      <c r="E43" s="10"/>
      <c r="F43" s="10"/>
      <c r="G43" s="10"/>
      <c r="H43" s="10"/>
      <c r="I43" s="10"/>
      <c r="J43" s="10"/>
      <c r="K43" s="10"/>
      <c r="L43" s="10"/>
      <c r="M43" s="10"/>
    </row>
    <row r="44" spans="2:13" s="7" customFormat="1" ht="12" customHeight="1">
      <c r="B44" s="1008" t="s">
        <v>602</v>
      </c>
      <c r="C44" s="10"/>
      <c r="D44" s="10"/>
      <c r="E44" s="10"/>
      <c r="F44" s="10"/>
      <c r="G44" s="10"/>
      <c r="H44" s="10"/>
      <c r="I44" s="10"/>
      <c r="J44" s="10"/>
      <c r="K44" s="10"/>
      <c r="L44" s="10"/>
      <c r="M44" s="10"/>
    </row>
    <row r="45" spans="2:13" s="7" customFormat="1" ht="12" customHeight="1">
      <c r="B45" s="10" t="s">
        <v>360</v>
      </c>
      <c r="C45" s="10"/>
      <c r="D45" s="10"/>
      <c r="E45" s="10"/>
      <c r="F45" s="10"/>
      <c r="G45" s="10"/>
      <c r="H45" s="10"/>
      <c r="I45" s="10"/>
      <c r="J45" s="10"/>
      <c r="K45" s="10"/>
      <c r="L45" s="10"/>
      <c r="M45" s="10"/>
    </row>
    <row r="46" spans="2:13" s="7" customFormat="1" ht="12" customHeight="1">
      <c r="B46" s="10" t="s">
        <v>361</v>
      </c>
      <c r="C46" s="10"/>
      <c r="D46" s="10"/>
      <c r="E46" s="10"/>
      <c r="F46" s="10"/>
      <c r="G46" s="10"/>
      <c r="H46" s="10"/>
      <c r="I46" s="10"/>
      <c r="J46" s="10"/>
      <c r="K46" s="10"/>
      <c r="L46" s="10"/>
      <c r="M46" s="10"/>
    </row>
    <row r="47" spans="2:13" s="7" customFormat="1" ht="12" customHeight="1">
      <c r="B47" s="10"/>
      <c r="C47" s="10"/>
      <c r="D47" s="10"/>
      <c r="E47" s="10"/>
      <c r="F47" s="10"/>
      <c r="G47" s="10"/>
      <c r="H47" s="10"/>
      <c r="I47" s="10"/>
      <c r="J47" s="10"/>
      <c r="K47" s="10"/>
      <c r="L47" s="10"/>
      <c r="M47" s="10"/>
    </row>
    <row r="48" spans="2:13" s="7" customFormat="1" ht="8.1" customHeight="1">
      <c r="B48" s="8"/>
      <c r="C48" s="8"/>
      <c r="D48" s="8"/>
      <c r="E48" s="8"/>
      <c r="F48" s="8"/>
      <c r="G48" s="8"/>
      <c r="H48" s="8"/>
      <c r="I48" s="8"/>
      <c r="J48" s="8"/>
      <c r="K48" s="8"/>
      <c r="L48" s="8"/>
      <c r="M48" s="8"/>
    </row>
    <row r="49" spans="2:13" s="5" customFormat="1">
      <c r="I49" s="282"/>
      <c r="K49" s="6"/>
      <c r="L49" s="283"/>
      <c r="M49" s="283"/>
    </row>
    <row r="50" spans="2:13" s="2" customFormat="1">
      <c r="B50" s="5"/>
      <c r="C50" s="5"/>
      <c r="D50" s="5"/>
      <c r="E50" s="5"/>
      <c r="F50" s="5"/>
      <c r="G50" s="5"/>
      <c r="H50" s="5"/>
      <c r="I50" s="282"/>
      <c r="J50" s="5"/>
      <c r="K50" s="6"/>
      <c r="L50" s="283"/>
      <c r="M50" s="283"/>
    </row>
    <row r="51" spans="2:13" s="2" customFormat="1">
      <c r="I51" s="284"/>
      <c r="K51" s="3"/>
      <c r="L51" s="285"/>
      <c r="M51" s="285"/>
    </row>
    <row r="52" spans="2:13">
      <c r="B52" s="2"/>
      <c r="C52" s="2"/>
      <c r="D52" s="2"/>
      <c r="E52" s="2"/>
      <c r="F52" s="2"/>
      <c r="G52" s="2"/>
      <c r="H52" s="2"/>
      <c r="I52" s="284"/>
      <c r="J52" s="2"/>
      <c r="K52" s="3"/>
      <c r="L52" s="285"/>
      <c r="M52" s="285"/>
    </row>
  </sheetData>
  <sheetProtection formatCells="0" formatColumns="0" formatRows="0" insertColumns="0" insertRows="0" deleteColumns="0" deleteRows="0"/>
  <mergeCells count="11">
    <mergeCell ref="C3:G3"/>
    <mergeCell ref="H3:J3"/>
    <mergeCell ref="K3:M3"/>
    <mergeCell ref="B1:M1"/>
    <mergeCell ref="B4:B6"/>
    <mergeCell ref="B37:B39"/>
    <mergeCell ref="B12:B14"/>
    <mergeCell ref="B16:B17"/>
    <mergeCell ref="B20:B21"/>
    <mergeCell ref="B32:B33"/>
    <mergeCell ref="B34:B35"/>
  </mergeCells>
  <phoneticPr fontId="3"/>
  <printOptions horizontalCentered="1" verticalCentered="1"/>
  <pageMargins left="0.59055118110236227" right="0.19685039370078741" top="0.19685039370078741" bottom="0.19685039370078741" header="0.31496062992125984" footer="0.118110236220472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zoomScale="130" zoomScaleNormal="90" zoomScaleSheetLayoutView="130" workbookViewId="0">
      <selection activeCell="K1" sqref="K1"/>
    </sheetView>
  </sheetViews>
  <sheetFormatPr defaultColWidth="13.625" defaultRowHeight="13.5"/>
  <cols>
    <col min="1" max="1" width="2.125" style="63" customWidth="1"/>
    <col min="2" max="2" width="14.625" style="63" customWidth="1"/>
    <col min="3" max="3" width="2.125" style="63" customWidth="1"/>
    <col min="4" max="10" width="14" style="63" customWidth="1"/>
    <col min="11" max="11" width="8.125" style="63" customWidth="1"/>
    <col min="12" max="12" width="11.5" style="63" customWidth="1"/>
    <col min="13" max="16384" width="13.625" style="63"/>
  </cols>
  <sheetData>
    <row r="1" spans="1:12" ht="30" customHeight="1">
      <c r="A1" s="1064" t="s">
        <v>123</v>
      </c>
      <c r="B1" s="1064"/>
      <c r="C1" s="1064"/>
      <c r="D1" s="1064"/>
      <c r="E1" s="1064"/>
      <c r="F1" s="1064"/>
      <c r="G1" s="1064"/>
      <c r="H1" s="1064"/>
      <c r="I1" s="1064"/>
      <c r="J1" s="1064"/>
      <c r="K1" s="128"/>
    </row>
    <row r="2" spans="1:12" ht="24.95" customHeight="1" thickBot="1">
      <c r="B2" s="61"/>
      <c r="C2" s="61"/>
      <c r="D2" s="61"/>
      <c r="E2" s="61"/>
      <c r="F2" s="61"/>
      <c r="G2" s="61"/>
      <c r="H2" s="61"/>
      <c r="I2" s="61"/>
      <c r="J2" s="129" t="s">
        <v>381</v>
      </c>
    </row>
    <row r="3" spans="1:12" ht="20.100000000000001" customHeight="1">
      <c r="A3" s="166"/>
      <c r="B3" s="1169" t="s">
        <v>312</v>
      </c>
      <c r="C3" s="167"/>
      <c r="D3" s="1190" t="s">
        <v>382</v>
      </c>
      <c r="E3" s="1190" t="s">
        <v>383</v>
      </c>
      <c r="F3" s="1171" t="s">
        <v>384</v>
      </c>
      <c r="G3" s="1171" t="s">
        <v>385</v>
      </c>
      <c r="H3" s="168"/>
      <c r="I3" s="1171" t="s">
        <v>386</v>
      </c>
      <c r="J3" s="1174" t="s">
        <v>124</v>
      </c>
      <c r="K3" s="61"/>
    </row>
    <row r="4" spans="1:12" ht="20.100000000000001" customHeight="1">
      <c r="A4" s="169"/>
      <c r="B4" s="1185"/>
      <c r="C4" s="61"/>
      <c r="D4" s="1191"/>
      <c r="E4" s="1191"/>
      <c r="F4" s="1192"/>
      <c r="G4" s="1192"/>
      <c r="H4" s="100" t="s">
        <v>387</v>
      </c>
      <c r="I4" s="1192"/>
      <c r="J4" s="1183"/>
      <c r="K4" s="61"/>
    </row>
    <row r="5" spans="1:12" ht="20.100000000000001" customHeight="1">
      <c r="A5" s="170"/>
      <c r="B5" s="1170"/>
      <c r="C5" s="61"/>
      <c r="D5" s="1173"/>
      <c r="E5" s="1173"/>
      <c r="F5" s="1172"/>
      <c r="G5" s="1172"/>
      <c r="H5" s="151"/>
      <c r="I5" s="1172"/>
      <c r="J5" s="1175"/>
      <c r="K5" s="61"/>
    </row>
    <row r="6" spans="1:12" ht="9" customHeight="1">
      <c r="A6" s="169"/>
      <c r="B6" s="160"/>
      <c r="C6" s="160"/>
      <c r="D6" s="139"/>
      <c r="E6" s="160"/>
      <c r="F6" s="160"/>
      <c r="G6" s="160"/>
      <c r="H6" s="160"/>
      <c r="I6" s="160"/>
      <c r="J6" s="171"/>
      <c r="K6" s="61"/>
    </row>
    <row r="7" spans="1:12" ht="18" customHeight="1">
      <c r="A7" s="169"/>
      <c r="B7" s="61"/>
      <c r="C7" s="61"/>
      <c r="D7" s="1184" t="s">
        <v>388</v>
      </c>
      <c r="E7" s="1185"/>
      <c r="F7" s="1185"/>
      <c r="G7" s="1185"/>
      <c r="H7" s="1185"/>
      <c r="I7" s="1185"/>
      <c r="J7" s="1186"/>
      <c r="K7" s="117"/>
    </row>
    <row r="8" spans="1:12" ht="9" customHeight="1">
      <c r="A8" s="169"/>
      <c r="B8" s="61"/>
      <c r="C8" s="61"/>
      <c r="D8" s="100"/>
      <c r="E8" s="117"/>
      <c r="F8" s="117"/>
      <c r="G8" s="117"/>
      <c r="H8" s="117"/>
      <c r="I8" s="117"/>
      <c r="J8" s="172"/>
      <c r="K8" s="117"/>
    </row>
    <row r="9" spans="1:12" ht="15" customHeight="1">
      <c r="A9" s="169"/>
      <c r="B9" s="61" t="s">
        <v>502</v>
      </c>
      <c r="C9" s="117"/>
      <c r="D9" s="173">
        <v>5544</v>
      </c>
      <c r="E9" s="174">
        <v>1645</v>
      </c>
      <c r="F9" s="174">
        <v>19</v>
      </c>
      <c r="G9" s="174">
        <v>2773</v>
      </c>
      <c r="H9" s="174">
        <v>585</v>
      </c>
      <c r="I9" s="174">
        <v>483</v>
      </c>
      <c r="J9" s="175">
        <v>39</v>
      </c>
      <c r="K9" s="176"/>
      <c r="L9" s="177"/>
    </row>
    <row r="10" spans="1:12" ht="15" customHeight="1">
      <c r="A10" s="169"/>
      <c r="B10" s="61" t="s">
        <v>462</v>
      </c>
      <c r="C10" s="117"/>
      <c r="D10" s="173">
        <v>5371</v>
      </c>
      <c r="E10" s="174">
        <v>1829</v>
      </c>
      <c r="F10" s="174">
        <v>16</v>
      </c>
      <c r="G10" s="174">
        <v>2254</v>
      </c>
      <c r="H10" s="174">
        <v>563</v>
      </c>
      <c r="I10" s="174">
        <v>438</v>
      </c>
      <c r="J10" s="175">
        <v>254</v>
      </c>
      <c r="K10" s="176"/>
      <c r="L10" s="177"/>
    </row>
    <row r="11" spans="1:12" ht="15" customHeight="1">
      <c r="A11" s="169"/>
      <c r="B11" s="61" t="s">
        <v>503</v>
      </c>
      <c r="C11" s="117"/>
      <c r="D11" s="173">
        <v>4970</v>
      </c>
      <c r="E11" s="174">
        <v>1598</v>
      </c>
      <c r="F11" s="174">
        <v>25</v>
      </c>
      <c r="G11" s="174">
        <v>2381</v>
      </c>
      <c r="H11" s="174">
        <v>565</v>
      </c>
      <c r="I11" s="174">
        <v>322</v>
      </c>
      <c r="J11" s="175">
        <v>79</v>
      </c>
      <c r="K11" s="176"/>
      <c r="L11" s="177"/>
    </row>
    <row r="12" spans="1:12" ht="9" customHeight="1">
      <c r="A12" s="169"/>
      <c r="B12" s="61"/>
      <c r="C12" s="61"/>
      <c r="D12" s="173" t="s">
        <v>125</v>
      </c>
      <c r="E12" s="174"/>
      <c r="F12" s="174" t="s">
        <v>125</v>
      </c>
      <c r="G12" s="174" t="s">
        <v>125</v>
      </c>
      <c r="H12" s="174" t="s">
        <v>125</v>
      </c>
      <c r="I12" s="174" t="s">
        <v>125</v>
      </c>
      <c r="J12" s="175" t="s">
        <v>125</v>
      </c>
      <c r="K12" s="176"/>
      <c r="L12" s="177"/>
    </row>
    <row r="13" spans="1:12" ht="15" customHeight="1">
      <c r="A13" s="169"/>
      <c r="B13" s="648" t="s">
        <v>565</v>
      </c>
      <c r="C13" s="178"/>
      <c r="D13" s="554">
        <v>378</v>
      </c>
      <c r="E13" s="571">
        <v>112</v>
      </c>
      <c r="F13" s="440">
        <v>6</v>
      </c>
      <c r="G13" s="571">
        <v>172</v>
      </c>
      <c r="H13" s="571">
        <v>53</v>
      </c>
      <c r="I13" s="571">
        <v>33</v>
      </c>
      <c r="J13" s="572">
        <v>2</v>
      </c>
      <c r="K13" s="569"/>
    </row>
    <row r="14" spans="1:12" ht="15" customHeight="1">
      <c r="A14" s="169"/>
      <c r="B14" s="648">
        <v>5</v>
      </c>
      <c r="C14" s="178"/>
      <c r="D14" s="554">
        <v>402</v>
      </c>
      <c r="E14" s="571">
        <v>114</v>
      </c>
      <c r="F14" s="440">
        <v>1</v>
      </c>
      <c r="G14" s="571">
        <v>183</v>
      </c>
      <c r="H14" s="571">
        <v>50</v>
      </c>
      <c r="I14" s="571">
        <v>27</v>
      </c>
      <c r="J14" s="572">
        <v>27</v>
      </c>
      <c r="K14" s="569"/>
    </row>
    <row r="15" spans="1:12" ht="15" customHeight="1">
      <c r="A15" s="169"/>
      <c r="B15" s="648">
        <v>6</v>
      </c>
      <c r="C15" s="178"/>
      <c r="D15" s="554">
        <v>475</v>
      </c>
      <c r="E15" s="571">
        <v>139</v>
      </c>
      <c r="F15" s="727">
        <v>0</v>
      </c>
      <c r="G15" s="571">
        <v>244</v>
      </c>
      <c r="H15" s="571">
        <v>55</v>
      </c>
      <c r="I15" s="571">
        <v>31</v>
      </c>
      <c r="J15" s="572">
        <v>6</v>
      </c>
      <c r="K15" s="569"/>
    </row>
    <row r="16" spans="1:12" ht="15" customHeight="1">
      <c r="A16" s="169"/>
      <c r="B16" s="648">
        <v>7</v>
      </c>
      <c r="C16" s="178"/>
      <c r="D16" s="554">
        <v>415</v>
      </c>
      <c r="E16" s="571">
        <v>110</v>
      </c>
      <c r="F16" s="440">
        <v>1</v>
      </c>
      <c r="G16" s="571">
        <v>230</v>
      </c>
      <c r="H16" s="571">
        <v>47</v>
      </c>
      <c r="I16" s="571">
        <v>19</v>
      </c>
      <c r="J16" s="572">
        <v>8</v>
      </c>
      <c r="K16" s="569"/>
    </row>
    <row r="17" spans="1:12" ht="15" customHeight="1">
      <c r="A17" s="169"/>
      <c r="B17" s="648">
        <v>8</v>
      </c>
      <c r="C17" s="178"/>
      <c r="D17" s="554">
        <v>420</v>
      </c>
      <c r="E17" s="571">
        <v>156</v>
      </c>
      <c r="F17" s="440">
        <v>1</v>
      </c>
      <c r="G17" s="571">
        <v>194</v>
      </c>
      <c r="H17" s="571">
        <v>35</v>
      </c>
      <c r="I17" s="571">
        <v>32</v>
      </c>
      <c r="J17" s="572">
        <v>2</v>
      </c>
      <c r="K17" s="569"/>
    </row>
    <row r="18" spans="1:12" ht="15" customHeight="1">
      <c r="A18" s="169"/>
      <c r="B18" s="648">
        <v>9</v>
      </c>
      <c r="C18" s="178"/>
      <c r="D18" s="554">
        <v>428</v>
      </c>
      <c r="E18" s="571">
        <v>157</v>
      </c>
      <c r="F18" s="440">
        <v>1</v>
      </c>
      <c r="G18" s="571">
        <v>188</v>
      </c>
      <c r="H18" s="571">
        <v>50</v>
      </c>
      <c r="I18" s="571">
        <v>26</v>
      </c>
      <c r="J18" s="572">
        <v>6</v>
      </c>
      <c r="K18" s="569"/>
    </row>
    <row r="19" spans="1:12" ht="15" customHeight="1">
      <c r="A19" s="169"/>
      <c r="B19" s="648">
        <v>10</v>
      </c>
      <c r="C19" s="178"/>
      <c r="D19" s="554">
        <v>432</v>
      </c>
      <c r="E19" s="571">
        <v>139</v>
      </c>
      <c r="F19" s="440">
        <v>6</v>
      </c>
      <c r="G19" s="571">
        <v>189</v>
      </c>
      <c r="H19" s="571">
        <v>57</v>
      </c>
      <c r="I19" s="571">
        <v>36</v>
      </c>
      <c r="J19" s="572">
        <v>5</v>
      </c>
      <c r="K19" s="569"/>
    </row>
    <row r="20" spans="1:12" ht="15" customHeight="1">
      <c r="A20" s="169"/>
      <c r="B20" s="648">
        <v>11</v>
      </c>
      <c r="C20" s="178"/>
      <c r="D20" s="554">
        <v>388</v>
      </c>
      <c r="E20" s="571">
        <v>112</v>
      </c>
      <c r="F20" s="440">
        <v>3</v>
      </c>
      <c r="G20" s="571">
        <v>203</v>
      </c>
      <c r="H20" s="571">
        <v>45</v>
      </c>
      <c r="I20" s="571">
        <v>19</v>
      </c>
      <c r="J20" s="572">
        <v>6</v>
      </c>
      <c r="K20" s="569"/>
    </row>
    <row r="21" spans="1:12" ht="15" customHeight="1">
      <c r="A21" s="169"/>
      <c r="B21" s="648">
        <v>12</v>
      </c>
      <c r="C21" s="178"/>
      <c r="D21" s="554">
        <v>476</v>
      </c>
      <c r="E21" s="571">
        <v>152</v>
      </c>
      <c r="F21" s="727">
        <v>0</v>
      </c>
      <c r="G21" s="571">
        <v>253</v>
      </c>
      <c r="H21" s="571">
        <v>43</v>
      </c>
      <c r="I21" s="571">
        <v>26</v>
      </c>
      <c r="J21" s="572">
        <v>2</v>
      </c>
      <c r="K21" s="569"/>
    </row>
    <row r="22" spans="1:12" ht="15" customHeight="1">
      <c r="A22" s="169"/>
      <c r="B22" s="648" t="s">
        <v>516</v>
      </c>
      <c r="C22" s="178"/>
      <c r="D22" s="554">
        <v>308</v>
      </c>
      <c r="E22" s="571">
        <v>88</v>
      </c>
      <c r="F22" s="727">
        <v>4</v>
      </c>
      <c r="G22" s="571">
        <v>155</v>
      </c>
      <c r="H22" s="571">
        <v>34</v>
      </c>
      <c r="I22" s="571">
        <v>22</v>
      </c>
      <c r="J22" s="572">
        <v>5</v>
      </c>
      <c r="K22" s="569"/>
    </row>
    <row r="23" spans="1:12" ht="15" customHeight="1">
      <c r="A23" s="169"/>
      <c r="B23" s="648" t="s">
        <v>456</v>
      </c>
      <c r="C23" s="178"/>
      <c r="D23" s="554">
        <v>361</v>
      </c>
      <c r="E23" s="571">
        <v>115</v>
      </c>
      <c r="F23" s="727">
        <v>5</v>
      </c>
      <c r="G23" s="571">
        <v>175</v>
      </c>
      <c r="H23" s="571">
        <v>30</v>
      </c>
      <c r="I23" s="571">
        <v>28</v>
      </c>
      <c r="J23" s="572">
        <v>8</v>
      </c>
      <c r="K23" s="569"/>
    </row>
    <row r="24" spans="1:12" ht="15" customHeight="1">
      <c r="A24" s="169"/>
      <c r="B24" s="648" t="s">
        <v>457</v>
      </c>
      <c r="C24" s="178"/>
      <c r="D24" s="554">
        <v>461</v>
      </c>
      <c r="E24" s="571">
        <v>145</v>
      </c>
      <c r="F24" s="727">
        <v>2</v>
      </c>
      <c r="G24" s="571">
        <v>231</v>
      </c>
      <c r="H24" s="571">
        <v>57</v>
      </c>
      <c r="I24" s="571">
        <v>25</v>
      </c>
      <c r="J24" s="572">
        <v>1</v>
      </c>
      <c r="K24" s="569"/>
    </row>
    <row r="25" spans="1:12" ht="15" customHeight="1">
      <c r="A25" s="169"/>
      <c r="B25" s="648" t="s">
        <v>458</v>
      </c>
      <c r="C25" s="178"/>
      <c r="D25" s="554">
        <v>452</v>
      </c>
      <c r="E25" s="571">
        <v>154</v>
      </c>
      <c r="F25" s="727">
        <v>3</v>
      </c>
      <c r="G25" s="571">
        <v>185</v>
      </c>
      <c r="H25" s="571">
        <v>78</v>
      </c>
      <c r="I25" s="571">
        <v>31</v>
      </c>
      <c r="J25" s="572">
        <v>1</v>
      </c>
      <c r="K25" s="569"/>
    </row>
    <row r="26" spans="1:12" ht="9" customHeight="1">
      <c r="A26" s="169"/>
      <c r="B26" s="117"/>
      <c r="C26" s="178"/>
      <c r="D26" s="173"/>
      <c r="E26" s="179"/>
      <c r="F26" s="181"/>
      <c r="G26" s="174"/>
      <c r="H26" s="174"/>
      <c r="I26" s="174"/>
      <c r="J26" s="175"/>
      <c r="K26" s="176"/>
    </row>
    <row r="27" spans="1:12" ht="18" customHeight="1">
      <c r="A27" s="169"/>
      <c r="B27" s="117"/>
      <c r="C27" s="61"/>
      <c r="D27" s="1187" t="s">
        <v>389</v>
      </c>
      <c r="E27" s="1188"/>
      <c r="F27" s="1188"/>
      <c r="G27" s="1188"/>
      <c r="H27" s="1188"/>
      <c r="I27" s="1188"/>
      <c r="J27" s="1189"/>
      <c r="K27" s="176"/>
    </row>
    <row r="28" spans="1:12" ht="9" customHeight="1">
      <c r="A28" s="169"/>
      <c r="B28" s="117"/>
      <c r="C28" s="61"/>
      <c r="D28" s="182"/>
      <c r="E28" s="183"/>
      <c r="F28" s="183"/>
      <c r="G28" s="183"/>
      <c r="H28" s="183"/>
      <c r="I28" s="183"/>
      <c r="J28" s="184"/>
      <c r="K28" s="176"/>
    </row>
    <row r="29" spans="1:12" ht="15" customHeight="1">
      <c r="A29" s="169"/>
      <c r="B29" s="61" t="s">
        <v>502</v>
      </c>
      <c r="C29" s="117"/>
      <c r="D29" s="173">
        <v>1518555</v>
      </c>
      <c r="E29" s="174">
        <v>168927</v>
      </c>
      <c r="F29" s="174">
        <v>11437</v>
      </c>
      <c r="G29" s="174">
        <v>1064405</v>
      </c>
      <c r="H29" s="174">
        <v>224822</v>
      </c>
      <c r="I29" s="174">
        <v>46055</v>
      </c>
      <c r="J29" s="175">
        <v>2917</v>
      </c>
      <c r="K29" s="176"/>
      <c r="L29" s="177"/>
    </row>
    <row r="30" spans="1:12" ht="15" customHeight="1">
      <c r="A30" s="169"/>
      <c r="B30" s="61" t="s">
        <v>462</v>
      </c>
      <c r="C30" s="117"/>
      <c r="D30" s="173">
        <v>1337084</v>
      </c>
      <c r="E30" s="174">
        <v>190572</v>
      </c>
      <c r="F30" s="174">
        <v>10960</v>
      </c>
      <c r="G30" s="174">
        <v>869290</v>
      </c>
      <c r="H30" s="174">
        <v>210858</v>
      </c>
      <c r="I30" s="174">
        <v>43832</v>
      </c>
      <c r="J30" s="175">
        <v>11572</v>
      </c>
      <c r="K30" s="176"/>
      <c r="L30" s="177"/>
    </row>
    <row r="31" spans="1:12" ht="15" customHeight="1">
      <c r="A31" s="169"/>
      <c r="B31" s="61" t="s">
        <v>503</v>
      </c>
      <c r="C31" s="117"/>
      <c r="D31" s="173">
        <v>1205944</v>
      </c>
      <c r="E31" s="174">
        <v>165370</v>
      </c>
      <c r="F31" s="174">
        <v>27254</v>
      </c>
      <c r="G31" s="174">
        <v>813785</v>
      </c>
      <c r="H31" s="174">
        <v>151318</v>
      </c>
      <c r="I31" s="174">
        <v>31163</v>
      </c>
      <c r="J31" s="175">
        <v>17054</v>
      </c>
      <c r="K31" s="176"/>
      <c r="L31" s="177"/>
    </row>
    <row r="32" spans="1:12" ht="9" customHeight="1">
      <c r="A32" s="169"/>
      <c r="B32" s="61"/>
      <c r="C32" s="117"/>
      <c r="D32" s="173"/>
      <c r="E32" s="174"/>
      <c r="F32" s="174"/>
      <c r="G32" s="174"/>
      <c r="H32" s="174"/>
      <c r="I32" s="174"/>
      <c r="J32" s="175"/>
      <c r="K32" s="176"/>
      <c r="L32" s="177"/>
    </row>
    <row r="33" spans="1:11" ht="15" customHeight="1">
      <c r="A33" s="169"/>
      <c r="B33" s="648" t="s">
        <v>570</v>
      </c>
      <c r="C33" s="178"/>
      <c r="D33" s="554">
        <v>108138</v>
      </c>
      <c r="E33" s="571">
        <v>12066</v>
      </c>
      <c r="F33" s="441">
        <v>12940</v>
      </c>
      <c r="G33" s="571">
        <v>68707</v>
      </c>
      <c r="H33" s="571">
        <v>11363</v>
      </c>
      <c r="I33" s="571">
        <v>2705</v>
      </c>
      <c r="J33" s="572">
        <v>357</v>
      </c>
      <c r="K33" s="569"/>
    </row>
    <row r="34" spans="1:11" ht="15" customHeight="1">
      <c r="A34" s="169"/>
      <c r="B34" s="648">
        <v>5</v>
      </c>
      <c r="C34" s="178"/>
      <c r="D34" s="554">
        <v>149989</v>
      </c>
      <c r="E34" s="571">
        <v>11639</v>
      </c>
      <c r="F34" s="441">
        <v>205</v>
      </c>
      <c r="G34" s="571">
        <v>109806</v>
      </c>
      <c r="H34" s="571">
        <v>14191</v>
      </c>
      <c r="I34" s="571">
        <v>2610</v>
      </c>
      <c r="J34" s="572">
        <v>11538</v>
      </c>
      <c r="K34" s="569"/>
    </row>
    <row r="35" spans="1:11" ht="15" customHeight="1">
      <c r="A35" s="169"/>
      <c r="B35" s="648">
        <v>6</v>
      </c>
      <c r="C35" s="178"/>
      <c r="D35" s="554">
        <v>133602</v>
      </c>
      <c r="E35" s="571">
        <v>14072</v>
      </c>
      <c r="F35" s="726">
        <v>0</v>
      </c>
      <c r="G35" s="571">
        <v>91933</v>
      </c>
      <c r="H35" s="571">
        <v>24257</v>
      </c>
      <c r="I35" s="571">
        <v>2919</v>
      </c>
      <c r="J35" s="572">
        <v>421</v>
      </c>
      <c r="K35" s="569"/>
    </row>
    <row r="36" spans="1:11" ht="15" customHeight="1">
      <c r="A36" s="169"/>
      <c r="B36" s="648">
        <v>7</v>
      </c>
      <c r="C36" s="178"/>
      <c r="D36" s="554">
        <v>99196</v>
      </c>
      <c r="E36" s="571">
        <v>11461</v>
      </c>
      <c r="F36" s="441">
        <v>248</v>
      </c>
      <c r="G36" s="571">
        <v>79102</v>
      </c>
      <c r="H36" s="571">
        <v>6059</v>
      </c>
      <c r="I36" s="571">
        <v>1935</v>
      </c>
      <c r="J36" s="572">
        <v>391</v>
      </c>
      <c r="K36" s="569"/>
    </row>
    <row r="37" spans="1:11" ht="15" customHeight="1">
      <c r="A37" s="169"/>
      <c r="B37" s="648">
        <v>8</v>
      </c>
      <c r="C37" s="178"/>
      <c r="D37" s="554">
        <v>96478</v>
      </c>
      <c r="E37" s="571">
        <v>16225</v>
      </c>
      <c r="F37" s="441">
        <v>118</v>
      </c>
      <c r="G37" s="571">
        <v>59393</v>
      </c>
      <c r="H37" s="571">
        <v>17289</v>
      </c>
      <c r="I37" s="571">
        <v>3359</v>
      </c>
      <c r="J37" s="572">
        <v>94</v>
      </c>
      <c r="K37" s="569"/>
    </row>
    <row r="38" spans="1:11" ht="15" customHeight="1">
      <c r="A38" s="169"/>
      <c r="B38" s="648">
        <v>9</v>
      </c>
      <c r="C38" s="178"/>
      <c r="D38" s="554">
        <v>85548</v>
      </c>
      <c r="E38" s="571">
        <v>15407</v>
      </c>
      <c r="F38" s="441">
        <v>7643</v>
      </c>
      <c r="G38" s="571">
        <v>49922</v>
      </c>
      <c r="H38" s="571">
        <v>8585</v>
      </c>
      <c r="I38" s="571">
        <v>2643</v>
      </c>
      <c r="J38" s="572">
        <v>1348</v>
      </c>
      <c r="K38" s="569"/>
    </row>
    <row r="39" spans="1:11" ht="15" customHeight="1">
      <c r="A39" s="169"/>
      <c r="B39" s="648">
        <v>10</v>
      </c>
      <c r="C39" s="178"/>
      <c r="D39" s="554">
        <v>93915</v>
      </c>
      <c r="E39" s="571">
        <v>14058</v>
      </c>
      <c r="F39" s="441">
        <v>1328</v>
      </c>
      <c r="G39" s="571">
        <v>63549</v>
      </c>
      <c r="H39" s="571">
        <v>10517</v>
      </c>
      <c r="I39" s="571">
        <v>3676</v>
      </c>
      <c r="J39" s="572">
        <v>787</v>
      </c>
      <c r="K39" s="569"/>
    </row>
    <row r="40" spans="1:11" ht="15" customHeight="1">
      <c r="A40" s="169"/>
      <c r="B40" s="648">
        <v>11</v>
      </c>
      <c r="C40" s="178"/>
      <c r="D40" s="554">
        <v>74794</v>
      </c>
      <c r="E40" s="571">
        <v>11274</v>
      </c>
      <c r="F40" s="441">
        <v>2273</v>
      </c>
      <c r="G40" s="571">
        <v>46524</v>
      </c>
      <c r="H40" s="571">
        <v>12761</v>
      </c>
      <c r="I40" s="571">
        <v>1459</v>
      </c>
      <c r="J40" s="572">
        <v>503</v>
      </c>
      <c r="K40" s="569"/>
    </row>
    <row r="41" spans="1:11" ht="15" customHeight="1">
      <c r="A41" s="169"/>
      <c r="B41" s="648">
        <v>12</v>
      </c>
      <c r="C41" s="178"/>
      <c r="D41" s="554">
        <v>108015</v>
      </c>
      <c r="E41" s="571">
        <v>16056</v>
      </c>
      <c r="F41" s="726">
        <v>0</v>
      </c>
      <c r="G41" s="571">
        <v>80857</v>
      </c>
      <c r="H41" s="571">
        <v>8361</v>
      </c>
      <c r="I41" s="571">
        <v>2547</v>
      </c>
      <c r="J41" s="572">
        <v>194</v>
      </c>
      <c r="K41" s="569"/>
    </row>
    <row r="42" spans="1:11" ht="15" customHeight="1">
      <c r="A42" s="169"/>
      <c r="B42" s="648" t="s">
        <v>516</v>
      </c>
      <c r="C42" s="178"/>
      <c r="D42" s="554">
        <v>72109</v>
      </c>
      <c r="E42" s="571">
        <v>9217</v>
      </c>
      <c r="F42" s="726">
        <v>864</v>
      </c>
      <c r="G42" s="571">
        <v>52103</v>
      </c>
      <c r="H42" s="571">
        <v>7193</v>
      </c>
      <c r="I42" s="571">
        <v>2186</v>
      </c>
      <c r="J42" s="572">
        <v>546</v>
      </c>
      <c r="K42" s="569"/>
    </row>
    <row r="43" spans="1:11" ht="15" customHeight="1">
      <c r="A43" s="169"/>
      <c r="B43" s="648" t="s">
        <v>456</v>
      </c>
      <c r="C43" s="178"/>
      <c r="D43" s="554">
        <v>63777</v>
      </c>
      <c r="E43" s="571">
        <v>12366</v>
      </c>
      <c r="F43" s="726">
        <v>776</v>
      </c>
      <c r="G43" s="571">
        <v>43080</v>
      </c>
      <c r="H43" s="571">
        <v>4318</v>
      </c>
      <c r="I43" s="571">
        <v>3010</v>
      </c>
      <c r="J43" s="572">
        <v>227</v>
      </c>
      <c r="K43" s="569"/>
    </row>
    <row r="44" spans="1:11" ht="15" customHeight="1">
      <c r="A44" s="169"/>
      <c r="B44" s="648" t="s">
        <v>457</v>
      </c>
      <c r="C44" s="178"/>
      <c r="D44" s="554">
        <v>121174</v>
      </c>
      <c r="E44" s="571">
        <v>15523</v>
      </c>
      <c r="F44" s="726">
        <v>166</v>
      </c>
      <c r="G44" s="571">
        <v>84578</v>
      </c>
      <c r="H44" s="571">
        <v>18143</v>
      </c>
      <c r="I44" s="571">
        <v>2746</v>
      </c>
      <c r="J44" s="572">
        <v>18</v>
      </c>
      <c r="K44" s="569"/>
    </row>
    <row r="45" spans="1:11" ht="15" customHeight="1">
      <c r="A45" s="169"/>
      <c r="B45" s="648" t="s">
        <v>458</v>
      </c>
      <c r="C45" s="178"/>
      <c r="D45" s="554">
        <v>115546</v>
      </c>
      <c r="E45" s="571">
        <v>16913</v>
      </c>
      <c r="F45" s="726">
        <v>281</v>
      </c>
      <c r="G45" s="571">
        <v>78522</v>
      </c>
      <c r="H45" s="571">
        <v>16852</v>
      </c>
      <c r="I45" s="571">
        <v>2964</v>
      </c>
      <c r="J45" s="572">
        <v>14</v>
      </c>
      <c r="K45" s="569"/>
    </row>
    <row r="46" spans="1:11" ht="9" customHeight="1">
      <c r="A46" s="169"/>
      <c r="B46" s="116"/>
      <c r="C46" s="178"/>
      <c r="D46" s="173"/>
      <c r="E46" s="179"/>
      <c r="F46" s="179"/>
      <c r="G46" s="174"/>
      <c r="H46" s="174"/>
      <c r="I46" s="174"/>
      <c r="J46" s="175"/>
      <c r="K46" s="180"/>
    </row>
    <row r="47" spans="1:11" ht="18" customHeight="1">
      <c r="A47" s="169"/>
      <c r="B47" s="61"/>
      <c r="C47" s="61"/>
      <c r="D47" s="1187" t="s">
        <v>390</v>
      </c>
      <c r="E47" s="1188"/>
      <c r="F47" s="1188"/>
      <c r="G47" s="1188"/>
      <c r="H47" s="1188"/>
      <c r="I47" s="1188"/>
      <c r="J47" s="1189"/>
      <c r="K47" s="176"/>
    </row>
    <row r="48" spans="1:11" ht="9" customHeight="1">
      <c r="A48" s="169"/>
      <c r="B48" s="61"/>
      <c r="C48" s="61"/>
      <c r="D48" s="173"/>
      <c r="E48" s="174"/>
      <c r="F48" s="174"/>
      <c r="G48" s="174"/>
      <c r="H48" s="174"/>
      <c r="I48" s="174"/>
      <c r="J48" s="175"/>
      <c r="K48" s="176"/>
    </row>
    <row r="49" spans="1:12" ht="15" customHeight="1">
      <c r="A49" s="169"/>
      <c r="B49" s="61" t="s">
        <v>502</v>
      </c>
      <c r="C49" s="117"/>
      <c r="D49" s="173">
        <v>40539784</v>
      </c>
      <c r="E49" s="174">
        <v>3066670</v>
      </c>
      <c r="F49" s="174">
        <v>364528</v>
      </c>
      <c r="G49" s="174">
        <v>31683508</v>
      </c>
      <c r="H49" s="174">
        <v>4308525</v>
      </c>
      <c r="I49" s="174">
        <v>1054078</v>
      </c>
      <c r="J49" s="175">
        <v>62466</v>
      </c>
      <c r="K49" s="176"/>
    </row>
    <row r="50" spans="1:12" ht="15" customHeight="1">
      <c r="A50" s="169"/>
      <c r="B50" s="61" t="s">
        <v>462</v>
      </c>
      <c r="C50" s="117"/>
      <c r="D50" s="173">
        <v>34996317</v>
      </c>
      <c r="E50" s="174">
        <v>3614328</v>
      </c>
      <c r="F50" s="174">
        <v>325243</v>
      </c>
      <c r="G50" s="174">
        <v>25363043</v>
      </c>
      <c r="H50" s="174">
        <v>4499468</v>
      </c>
      <c r="I50" s="174">
        <v>1068041</v>
      </c>
      <c r="J50" s="175">
        <v>126194</v>
      </c>
      <c r="K50" s="176"/>
    </row>
    <row r="51" spans="1:12" ht="15" customHeight="1">
      <c r="A51" s="169"/>
      <c r="B51" s="61" t="s">
        <v>503</v>
      </c>
      <c r="C51" s="117"/>
      <c r="D51" s="173">
        <v>36048606</v>
      </c>
      <c r="E51" s="174">
        <v>3328093</v>
      </c>
      <c r="F51" s="174">
        <v>1428191</v>
      </c>
      <c r="G51" s="174">
        <v>26012249</v>
      </c>
      <c r="H51" s="174">
        <v>4059344</v>
      </c>
      <c r="I51" s="174">
        <v>829874</v>
      </c>
      <c r="J51" s="175">
        <v>390855</v>
      </c>
      <c r="K51" s="176"/>
    </row>
    <row r="52" spans="1:12" ht="9" customHeight="1">
      <c r="A52" s="169"/>
      <c r="B52" s="61"/>
      <c r="C52" s="61"/>
      <c r="D52" s="185"/>
      <c r="E52" s="174"/>
      <c r="F52" s="174"/>
      <c r="G52" s="174"/>
      <c r="H52" s="174"/>
      <c r="I52" s="174"/>
      <c r="J52" s="175"/>
      <c r="K52" s="176"/>
      <c r="L52" s="177"/>
    </row>
    <row r="53" spans="1:12" ht="15" customHeight="1">
      <c r="A53" s="169"/>
      <c r="B53" s="648" t="s">
        <v>565</v>
      </c>
      <c r="C53" s="178"/>
      <c r="D53" s="554">
        <v>3268151</v>
      </c>
      <c r="E53" s="571">
        <v>249657</v>
      </c>
      <c r="F53" s="441">
        <v>856500</v>
      </c>
      <c r="G53" s="571">
        <v>1683646</v>
      </c>
      <c r="H53" s="571">
        <v>396302</v>
      </c>
      <c r="I53" s="571">
        <v>80046</v>
      </c>
      <c r="J53" s="572">
        <v>2000</v>
      </c>
      <c r="K53" s="568"/>
      <c r="L53" s="177"/>
    </row>
    <row r="54" spans="1:12" ht="15" customHeight="1">
      <c r="A54" s="169"/>
      <c r="B54" s="648">
        <v>5</v>
      </c>
      <c r="C54" s="178"/>
      <c r="D54" s="554">
        <v>5352422</v>
      </c>
      <c r="E54" s="571">
        <v>252016</v>
      </c>
      <c r="F54" s="441">
        <v>6200</v>
      </c>
      <c r="G54" s="571">
        <v>4385665</v>
      </c>
      <c r="H54" s="571">
        <v>404739</v>
      </c>
      <c r="I54" s="571">
        <v>68412</v>
      </c>
      <c r="J54" s="572">
        <v>235390</v>
      </c>
      <c r="K54" s="568"/>
      <c r="L54" s="177"/>
    </row>
    <row r="55" spans="1:12" ht="15" customHeight="1">
      <c r="A55" s="169"/>
      <c r="B55" s="648">
        <v>6</v>
      </c>
      <c r="C55" s="178"/>
      <c r="D55" s="554">
        <v>3954160</v>
      </c>
      <c r="E55" s="571">
        <v>279193</v>
      </c>
      <c r="F55" s="726">
        <v>0</v>
      </c>
      <c r="G55" s="571">
        <v>2878238</v>
      </c>
      <c r="H55" s="571">
        <v>700721</v>
      </c>
      <c r="I55" s="571">
        <v>82878</v>
      </c>
      <c r="J55" s="572">
        <v>13130</v>
      </c>
      <c r="K55" s="568"/>
      <c r="L55" s="177"/>
    </row>
    <row r="56" spans="1:12" ht="15" customHeight="1">
      <c r="A56" s="169"/>
      <c r="B56" s="648">
        <v>7</v>
      </c>
      <c r="C56" s="178"/>
      <c r="D56" s="554">
        <v>2692067</v>
      </c>
      <c r="E56" s="571">
        <v>237057</v>
      </c>
      <c r="F56" s="441">
        <v>8000</v>
      </c>
      <c r="G56" s="571">
        <v>2211505</v>
      </c>
      <c r="H56" s="571">
        <v>176854</v>
      </c>
      <c r="I56" s="571">
        <v>51292</v>
      </c>
      <c r="J56" s="572">
        <v>7359</v>
      </c>
      <c r="K56" s="568"/>
      <c r="L56" s="177"/>
    </row>
    <row r="57" spans="1:12" ht="15" customHeight="1">
      <c r="A57" s="169"/>
      <c r="B57" s="648">
        <v>8</v>
      </c>
      <c r="C57" s="178"/>
      <c r="D57" s="554">
        <v>2519062</v>
      </c>
      <c r="E57" s="571">
        <v>317447</v>
      </c>
      <c r="F57" s="441">
        <v>3569</v>
      </c>
      <c r="G57" s="571">
        <v>1651437</v>
      </c>
      <c r="H57" s="571">
        <v>453618</v>
      </c>
      <c r="I57" s="571">
        <v>91209</v>
      </c>
      <c r="J57" s="572">
        <v>1782</v>
      </c>
      <c r="K57" s="568"/>
      <c r="L57" s="177"/>
    </row>
    <row r="58" spans="1:12" ht="15" customHeight="1">
      <c r="A58" s="169"/>
      <c r="B58" s="648">
        <v>9</v>
      </c>
      <c r="C58" s="178"/>
      <c r="D58" s="554">
        <v>2734048</v>
      </c>
      <c r="E58" s="571">
        <v>322559</v>
      </c>
      <c r="F58" s="441">
        <v>391000</v>
      </c>
      <c r="G58" s="571">
        <v>1715294</v>
      </c>
      <c r="H58" s="571">
        <v>226377</v>
      </c>
      <c r="I58" s="571">
        <v>67215</v>
      </c>
      <c r="J58" s="572">
        <v>11603</v>
      </c>
      <c r="K58" s="568"/>
      <c r="L58" s="177"/>
    </row>
    <row r="59" spans="1:12" ht="15" customHeight="1">
      <c r="A59" s="169"/>
      <c r="B59" s="648">
        <v>10</v>
      </c>
      <c r="C59" s="178"/>
      <c r="D59" s="554">
        <v>2753473</v>
      </c>
      <c r="E59" s="571">
        <v>273203</v>
      </c>
      <c r="F59" s="441">
        <v>65062</v>
      </c>
      <c r="G59" s="571">
        <v>1924105</v>
      </c>
      <c r="H59" s="571">
        <v>330154</v>
      </c>
      <c r="I59" s="571">
        <v>93977</v>
      </c>
      <c r="J59" s="572">
        <v>66972</v>
      </c>
      <c r="K59" s="568"/>
      <c r="L59" s="177"/>
    </row>
    <row r="60" spans="1:12" ht="15" customHeight="1">
      <c r="A60" s="169"/>
      <c r="B60" s="648">
        <v>11</v>
      </c>
      <c r="C60" s="178"/>
      <c r="D60" s="554">
        <v>1934488</v>
      </c>
      <c r="E60" s="571">
        <v>235653</v>
      </c>
      <c r="F60" s="441">
        <v>26000</v>
      </c>
      <c r="G60" s="571">
        <v>1341528</v>
      </c>
      <c r="H60" s="571">
        <v>278455</v>
      </c>
      <c r="I60" s="571">
        <v>44226</v>
      </c>
      <c r="J60" s="572">
        <v>8626</v>
      </c>
      <c r="K60" s="568"/>
      <c r="L60" s="177"/>
    </row>
    <row r="61" spans="1:12" ht="15" customHeight="1">
      <c r="A61" s="169"/>
      <c r="B61" s="648">
        <v>12</v>
      </c>
      <c r="C61" s="178"/>
      <c r="D61" s="554">
        <v>3482280</v>
      </c>
      <c r="E61" s="571">
        <v>337896</v>
      </c>
      <c r="F61" s="726">
        <v>0</v>
      </c>
      <c r="G61" s="571">
        <v>2882243</v>
      </c>
      <c r="H61" s="571">
        <v>191394</v>
      </c>
      <c r="I61" s="571">
        <v>67747</v>
      </c>
      <c r="J61" s="572">
        <v>3000</v>
      </c>
      <c r="K61" s="568"/>
      <c r="L61" s="177"/>
    </row>
    <row r="62" spans="1:12" ht="15" customHeight="1">
      <c r="A62" s="169"/>
      <c r="B62" s="648" t="s">
        <v>515</v>
      </c>
      <c r="C62" s="178"/>
      <c r="D62" s="554">
        <v>2198418</v>
      </c>
      <c r="E62" s="571">
        <v>184415</v>
      </c>
      <c r="F62" s="441">
        <v>23820</v>
      </c>
      <c r="G62" s="571">
        <v>1661019</v>
      </c>
      <c r="H62" s="571">
        <v>255648</v>
      </c>
      <c r="I62" s="571">
        <v>60873</v>
      </c>
      <c r="J62" s="572">
        <v>12643</v>
      </c>
      <c r="K62" s="568"/>
      <c r="L62" s="177"/>
    </row>
    <row r="63" spans="1:12" ht="15" customHeight="1">
      <c r="A63" s="169"/>
      <c r="B63" s="648" t="s">
        <v>456</v>
      </c>
      <c r="C63" s="178"/>
      <c r="D63" s="554">
        <v>1852524</v>
      </c>
      <c r="E63" s="571">
        <v>242724</v>
      </c>
      <c r="F63" s="441">
        <v>15000</v>
      </c>
      <c r="G63" s="571">
        <v>1398909</v>
      </c>
      <c r="H63" s="571">
        <v>111233</v>
      </c>
      <c r="I63" s="571">
        <v>84133</v>
      </c>
      <c r="J63" s="572">
        <v>525</v>
      </c>
      <c r="K63" s="568"/>
      <c r="L63" s="177"/>
    </row>
    <row r="64" spans="1:12" ht="15" customHeight="1">
      <c r="A64" s="169"/>
      <c r="B64" s="648" t="s">
        <v>457</v>
      </c>
      <c r="C64" s="178"/>
      <c r="D64" s="554">
        <v>3261654</v>
      </c>
      <c r="E64" s="571">
        <v>360532</v>
      </c>
      <c r="F64" s="441">
        <v>5590</v>
      </c>
      <c r="G64" s="571">
        <v>2411802</v>
      </c>
      <c r="H64" s="571">
        <v>413860</v>
      </c>
      <c r="I64" s="571">
        <v>69270</v>
      </c>
      <c r="J64" s="572">
        <v>600</v>
      </c>
      <c r="K64" s="568"/>
      <c r="L64" s="177"/>
    </row>
    <row r="65" spans="1:12" ht="15" customHeight="1">
      <c r="A65" s="169"/>
      <c r="B65" s="648" t="s">
        <v>458</v>
      </c>
      <c r="C65" s="178"/>
      <c r="D65" s="554">
        <v>3055730</v>
      </c>
      <c r="E65" s="571">
        <v>337830</v>
      </c>
      <c r="F65" s="441">
        <v>9100</v>
      </c>
      <c r="G65" s="571">
        <v>2366469</v>
      </c>
      <c r="H65" s="571">
        <v>259934</v>
      </c>
      <c r="I65" s="571">
        <v>82332</v>
      </c>
      <c r="J65" s="572">
        <v>65</v>
      </c>
      <c r="K65" s="568"/>
      <c r="L65" s="177"/>
    </row>
    <row r="66" spans="1:12" ht="9" customHeight="1" thickBot="1">
      <c r="A66" s="186"/>
      <c r="B66" s="164"/>
      <c r="C66" s="164"/>
      <c r="D66" s="187"/>
      <c r="E66" s="124"/>
      <c r="F66" s="124"/>
      <c r="G66" s="124"/>
      <c r="H66" s="124"/>
      <c r="I66" s="124"/>
      <c r="J66" s="188"/>
      <c r="L66" s="189"/>
    </row>
    <row r="67" spans="1:12" ht="3" customHeight="1">
      <c r="B67" s="61"/>
      <c r="C67" s="61"/>
      <c r="D67" s="177"/>
      <c r="E67" s="126"/>
      <c r="F67" s="126"/>
      <c r="G67" s="126"/>
      <c r="H67" s="126"/>
      <c r="I67" s="126"/>
      <c r="J67" s="126"/>
      <c r="L67" s="189"/>
    </row>
    <row r="68" spans="1:12" s="37" customFormat="1" ht="19.5" customHeight="1">
      <c r="A68" s="57" t="s">
        <v>126</v>
      </c>
      <c r="C68" s="57"/>
      <c r="D68" s="57"/>
      <c r="E68" s="57"/>
      <c r="F68" s="57"/>
      <c r="G68" s="57"/>
      <c r="H68" s="57"/>
      <c r="I68" s="57"/>
      <c r="J68" s="57"/>
      <c r="L68" s="190"/>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3"/>
  <dataValidations count="1">
    <dataValidation imeMode="off" allowBlank="1" showInputMessage="1" showErrorMessage="1" sqref="D66:J67 D26:J26 D46:J46 D29:J32 D9:J12 D49:J52 F13:F25 F33:F45 F53:F65" xr:uid="{00000000-0002-0000-0900-000000000000}"/>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115" zoomScaleNormal="90" zoomScaleSheetLayoutView="115" workbookViewId="0">
      <selection activeCell="Q1" sqref="Q1"/>
    </sheetView>
  </sheetViews>
  <sheetFormatPr defaultColWidth="9" defaultRowHeight="17.25"/>
  <cols>
    <col min="1" max="1" width="2.125" style="20" customWidth="1"/>
    <col min="2" max="2" width="13.375" style="20" customWidth="1"/>
    <col min="3" max="3" width="2.125" style="20" customWidth="1"/>
    <col min="4" max="4" width="7.125" style="20" customWidth="1"/>
    <col min="5" max="7" width="9.625" style="20" customWidth="1"/>
    <col min="8" max="8" width="7.125" style="20" customWidth="1"/>
    <col min="9" max="11" width="9.625" style="20" customWidth="1"/>
    <col min="12" max="12" width="7.125" style="20" customWidth="1"/>
    <col min="13" max="13" width="9.625" style="20" customWidth="1"/>
    <col min="14" max="14" width="10.875" style="20" customWidth="1"/>
    <col min="15" max="15" width="9.375" style="20" customWidth="1"/>
    <col min="16" max="16" width="0.375" style="20" customWidth="1"/>
    <col min="17" max="17" width="6.75" style="20" bestFit="1" customWidth="1"/>
    <col min="18" max="20" width="7.5" style="20" customWidth="1"/>
    <col min="21" max="16384" width="9" style="20"/>
  </cols>
  <sheetData>
    <row r="1" spans="1:19" ht="30" customHeight="1">
      <c r="A1" s="1193" t="s">
        <v>127</v>
      </c>
      <c r="B1" s="1193"/>
      <c r="C1" s="1193"/>
      <c r="D1" s="1193"/>
      <c r="E1" s="1193"/>
      <c r="F1" s="1193"/>
      <c r="G1" s="1193"/>
      <c r="H1" s="1193"/>
      <c r="I1" s="1193"/>
      <c r="J1" s="1193"/>
      <c r="K1" s="1193"/>
      <c r="L1" s="1193"/>
      <c r="M1" s="1193"/>
      <c r="N1" s="1193"/>
      <c r="O1" s="1193"/>
      <c r="P1" s="1193"/>
    </row>
    <row r="2" spans="1:19" ht="6.75" customHeight="1">
      <c r="B2" s="191"/>
      <c r="C2" s="191"/>
      <c r="D2" s="191"/>
      <c r="E2" s="191"/>
      <c r="F2" s="191"/>
      <c r="G2" s="191"/>
      <c r="H2" s="191"/>
      <c r="I2" s="191"/>
      <c r="J2" s="191"/>
      <c r="K2" s="191"/>
      <c r="L2" s="191"/>
      <c r="M2" s="191"/>
      <c r="N2" s="191"/>
    </row>
    <row r="3" spans="1:19" ht="15" customHeight="1">
      <c r="B3" s="22"/>
      <c r="C3" s="22"/>
      <c r="D3" s="22"/>
      <c r="E3" s="22"/>
      <c r="F3" s="22"/>
      <c r="G3" s="22"/>
      <c r="H3" s="22"/>
      <c r="I3" s="22"/>
      <c r="J3" s="22"/>
      <c r="K3" s="22"/>
      <c r="M3" s="37"/>
      <c r="O3" s="363" t="s">
        <v>363</v>
      </c>
    </row>
    <row r="4" spans="1:19" ht="3" customHeight="1" thickBot="1">
      <c r="B4" s="22"/>
      <c r="C4" s="22"/>
      <c r="D4" s="22"/>
      <c r="E4" s="22"/>
      <c r="F4" s="22"/>
      <c r="G4" s="22"/>
      <c r="H4" s="22"/>
      <c r="I4" s="22"/>
      <c r="J4" s="22"/>
      <c r="K4" s="22"/>
      <c r="M4" s="37"/>
      <c r="P4" s="144"/>
    </row>
    <row r="5" spans="1:19">
      <c r="A5" s="192"/>
      <c r="B5" s="1194" t="s">
        <v>313</v>
      </c>
      <c r="C5" s="1195"/>
      <c r="D5" s="1198" t="s">
        <v>128</v>
      </c>
      <c r="E5" s="1198"/>
      <c r="F5" s="1198"/>
      <c r="G5" s="1198"/>
      <c r="H5" s="1199" t="s">
        <v>129</v>
      </c>
      <c r="I5" s="1200"/>
      <c r="J5" s="1200"/>
      <c r="K5" s="1200"/>
      <c r="L5" s="1199" t="s">
        <v>130</v>
      </c>
      <c r="M5" s="1200"/>
      <c r="N5" s="1200"/>
      <c r="O5" s="1200"/>
      <c r="P5" s="193"/>
    </row>
    <row r="6" spans="1:19" ht="16.5" customHeight="1">
      <c r="A6" s="194"/>
      <c r="B6" s="1196"/>
      <c r="C6" s="1197"/>
      <c r="D6" s="195" t="s">
        <v>131</v>
      </c>
      <c r="E6" s="195" t="s">
        <v>132</v>
      </c>
      <c r="F6" s="195" t="s">
        <v>133</v>
      </c>
      <c r="G6" s="195" t="s">
        <v>132</v>
      </c>
      <c r="H6" s="195" t="s">
        <v>131</v>
      </c>
      <c r="I6" s="195" t="s">
        <v>132</v>
      </c>
      <c r="J6" s="195" t="s">
        <v>133</v>
      </c>
      <c r="K6" s="196" t="s">
        <v>132</v>
      </c>
      <c r="L6" s="195" t="s">
        <v>131</v>
      </c>
      <c r="M6" s="195" t="s">
        <v>132</v>
      </c>
      <c r="N6" s="195" t="s">
        <v>133</v>
      </c>
      <c r="O6" s="196" t="s">
        <v>132</v>
      </c>
      <c r="P6" s="197"/>
    </row>
    <row r="7" spans="1:19" ht="8.1" customHeight="1">
      <c r="A7" s="198"/>
      <c r="B7" s="190"/>
      <c r="C7" s="199"/>
      <c r="D7" s="190"/>
      <c r="E7" s="190"/>
      <c r="F7" s="190"/>
      <c r="G7" s="199"/>
      <c r="H7" s="190"/>
      <c r="I7" s="190"/>
      <c r="J7" s="190"/>
      <c r="K7" s="190"/>
      <c r="L7" s="200"/>
      <c r="M7" s="190"/>
      <c r="N7" s="190"/>
      <c r="O7" s="190"/>
      <c r="P7" s="201"/>
    </row>
    <row r="8" spans="1:19" ht="17.100000000000001" hidden="1" customHeight="1">
      <c r="A8" s="198"/>
      <c r="B8" s="202" t="s">
        <v>134</v>
      </c>
      <c r="C8" s="203"/>
      <c r="D8" s="487">
        <v>61</v>
      </c>
      <c r="E8" s="488">
        <v>-25.6</v>
      </c>
      <c r="F8" s="487">
        <v>10815</v>
      </c>
      <c r="G8" s="489">
        <v>5</v>
      </c>
      <c r="H8" s="487">
        <v>701</v>
      </c>
      <c r="I8" s="488">
        <v>-5.3</v>
      </c>
      <c r="J8" s="487">
        <v>125052</v>
      </c>
      <c r="K8" s="489">
        <v>0.4</v>
      </c>
      <c r="L8" s="490">
        <v>8684</v>
      </c>
      <c r="M8" s="488">
        <v>-9</v>
      </c>
      <c r="N8" s="487">
        <v>2035843</v>
      </c>
      <c r="O8" s="488">
        <v>8.9</v>
      </c>
      <c r="P8" s="201"/>
    </row>
    <row r="9" spans="1:19" ht="17.100000000000001" customHeight="1">
      <c r="A9" s="198"/>
      <c r="B9" s="672" t="s">
        <v>603</v>
      </c>
      <c r="C9" s="203"/>
      <c r="D9" s="487">
        <v>32</v>
      </c>
      <c r="E9" s="493">
        <v>-8.5714285714285747</v>
      </c>
      <c r="F9" s="491">
        <v>3059</v>
      </c>
      <c r="G9" s="492">
        <v>-62.849162011173185</v>
      </c>
      <c r="H9" s="491">
        <v>562</v>
      </c>
      <c r="I9" s="493">
        <v>16.356107660455478</v>
      </c>
      <c r="J9" s="491">
        <v>107595</v>
      </c>
      <c r="K9" s="493">
        <v>-2.9153808673055059</v>
      </c>
      <c r="L9" s="494">
        <v>6880</v>
      </c>
      <c r="M9" s="493">
        <v>15.050167224080258</v>
      </c>
      <c r="N9" s="495">
        <v>2324379</v>
      </c>
      <c r="O9" s="493">
        <v>99.009481375441567</v>
      </c>
      <c r="P9" s="201"/>
    </row>
    <row r="10" spans="1:19" ht="17.100000000000001" customHeight="1">
      <c r="A10" s="198"/>
      <c r="B10" s="672" t="s">
        <v>451</v>
      </c>
      <c r="C10" s="203"/>
      <c r="D10" s="487">
        <v>43</v>
      </c>
      <c r="E10" s="588">
        <v>34.375</v>
      </c>
      <c r="F10" s="487">
        <v>3381</v>
      </c>
      <c r="G10" s="671">
        <v>10.526315789473696</v>
      </c>
      <c r="H10" s="487">
        <v>759</v>
      </c>
      <c r="I10" s="588">
        <v>35.053380782918154</v>
      </c>
      <c r="J10" s="487">
        <v>96354</v>
      </c>
      <c r="K10" s="670">
        <v>-10.447511501463824</v>
      </c>
      <c r="L10" s="487">
        <v>9053</v>
      </c>
      <c r="M10" s="588">
        <v>31.584302325581405</v>
      </c>
      <c r="N10" s="487">
        <v>2463078</v>
      </c>
      <c r="O10" s="588">
        <v>5.9671421915272749</v>
      </c>
      <c r="P10" s="201"/>
    </row>
    <row r="11" spans="1:19" ht="17.100000000000001" customHeight="1">
      <c r="A11" s="198"/>
      <c r="B11" s="672" t="s">
        <v>539</v>
      </c>
      <c r="C11" s="203"/>
      <c r="D11" s="487">
        <v>54</v>
      </c>
      <c r="E11" s="588">
        <v>25.581395348837212</v>
      </c>
      <c r="F11" s="487">
        <v>6113</v>
      </c>
      <c r="G11" s="671">
        <v>80.804495711328016</v>
      </c>
      <c r="H11" s="487">
        <v>908</v>
      </c>
      <c r="I11" s="588">
        <v>25.581395348837212</v>
      </c>
      <c r="J11" s="487">
        <v>129993</v>
      </c>
      <c r="K11" s="1011">
        <v>34.911887415156606</v>
      </c>
      <c r="L11" s="487">
        <v>10144</v>
      </c>
      <c r="M11" s="588">
        <v>12.051253728045941</v>
      </c>
      <c r="N11" s="487">
        <v>2373879</v>
      </c>
      <c r="O11" s="588">
        <v>-3.6214443878756608</v>
      </c>
      <c r="P11" s="201"/>
    </row>
    <row r="12" spans="1:19" ht="10.5" customHeight="1">
      <c r="A12" s="198"/>
      <c r="B12" s="204"/>
      <c r="C12" s="203"/>
      <c r="D12" s="487"/>
      <c r="E12" s="493"/>
      <c r="F12" s="491"/>
      <c r="G12" s="492"/>
      <c r="H12" s="491"/>
      <c r="I12" s="493"/>
      <c r="J12" s="491"/>
      <c r="K12" s="493"/>
      <c r="L12" s="494"/>
      <c r="M12" s="493"/>
      <c r="N12" s="491"/>
      <c r="O12" s="493"/>
      <c r="P12" s="201"/>
    </row>
    <row r="13" spans="1:19" ht="16.5" customHeight="1">
      <c r="A13" s="198"/>
      <c r="B13" s="205"/>
      <c r="C13" s="199"/>
      <c r="D13" s="496"/>
      <c r="E13" s="497" t="s">
        <v>135</v>
      </c>
      <c r="F13" s="498"/>
      <c r="G13" s="499" t="s">
        <v>135</v>
      </c>
      <c r="H13" s="500"/>
      <c r="I13" s="497" t="s">
        <v>135</v>
      </c>
      <c r="J13" s="498"/>
      <c r="K13" s="501" t="s">
        <v>135</v>
      </c>
      <c r="L13" s="502"/>
      <c r="M13" s="503" t="s">
        <v>135</v>
      </c>
      <c r="N13" s="498"/>
      <c r="O13" s="503" t="s">
        <v>135</v>
      </c>
      <c r="P13" s="201"/>
    </row>
    <row r="14" spans="1:19" ht="17.100000000000001" customHeight="1">
      <c r="A14" s="198"/>
      <c r="B14" s="649" t="s">
        <v>565</v>
      </c>
      <c r="C14" s="558"/>
      <c r="D14" s="504">
        <v>3</v>
      </c>
      <c r="E14" s="942">
        <v>0</v>
      </c>
      <c r="F14" s="504">
        <v>188</v>
      </c>
      <c r="G14" s="942">
        <v>-36.054421768707478</v>
      </c>
      <c r="H14" s="494">
        <v>79</v>
      </c>
      <c r="I14" s="942">
        <v>68.085106382978736</v>
      </c>
      <c r="J14" s="491">
        <v>6847</v>
      </c>
      <c r="K14" s="942">
        <v>51.919236742844468</v>
      </c>
      <c r="L14" s="505">
        <v>783</v>
      </c>
      <c r="M14" s="942">
        <v>28.360655737704921</v>
      </c>
      <c r="N14" s="495">
        <v>113423</v>
      </c>
      <c r="O14" s="942">
        <v>-44.362580385654923</v>
      </c>
      <c r="P14" s="559"/>
      <c r="Q14" s="560"/>
      <c r="R14" s="560"/>
      <c r="S14" s="560"/>
    </row>
    <row r="15" spans="1:19" ht="17.100000000000001" customHeight="1">
      <c r="A15" s="198"/>
      <c r="B15" s="649">
        <v>5</v>
      </c>
      <c r="C15" s="558"/>
      <c r="D15" s="504">
        <v>4</v>
      </c>
      <c r="E15" s="942">
        <v>0</v>
      </c>
      <c r="F15" s="504">
        <v>55</v>
      </c>
      <c r="G15" s="942">
        <v>-92.017416545718433</v>
      </c>
      <c r="H15" s="494">
        <v>91</v>
      </c>
      <c r="I15" s="942">
        <v>59.649122807017548</v>
      </c>
      <c r="J15" s="491">
        <v>10223</v>
      </c>
      <c r="K15" s="942">
        <v>56.195569136745618</v>
      </c>
      <c r="L15" s="505">
        <v>1009</v>
      </c>
      <c r="M15" s="942">
        <v>42.917847025495746</v>
      </c>
      <c r="N15" s="495">
        <v>136769</v>
      </c>
      <c r="O15" s="942">
        <v>-50.932071437284286</v>
      </c>
      <c r="P15" s="559"/>
      <c r="Q15" s="560"/>
      <c r="R15" s="560"/>
      <c r="S15" s="560"/>
    </row>
    <row r="16" spans="1:19" ht="17.100000000000001" customHeight="1">
      <c r="A16" s="198"/>
      <c r="B16" s="649">
        <v>6</v>
      </c>
      <c r="C16" s="558"/>
      <c r="D16" s="504">
        <v>8</v>
      </c>
      <c r="E16" s="942">
        <v>60.000000000000007</v>
      </c>
      <c r="F16" s="504">
        <v>1879</v>
      </c>
      <c r="G16" s="942">
        <v>735.11111111111109</v>
      </c>
      <c r="H16" s="494">
        <v>85</v>
      </c>
      <c r="I16" s="942">
        <v>1.1904761904761862</v>
      </c>
      <c r="J16" s="491">
        <v>22208</v>
      </c>
      <c r="K16" s="942">
        <v>35.754019194327277</v>
      </c>
      <c r="L16" s="505">
        <v>820</v>
      </c>
      <c r="M16" s="942">
        <v>6.4935064935064846</v>
      </c>
      <c r="N16" s="495">
        <v>109879</v>
      </c>
      <c r="O16" s="942">
        <v>-27.206900435252113</v>
      </c>
      <c r="P16" s="559"/>
      <c r="Q16" s="560"/>
      <c r="R16" s="560"/>
      <c r="S16" s="560"/>
    </row>
    <row r="17" spans="1:19" ht="17.100000000000001" customHeight="1">
      <c r="A17" s="198"/>
      <c r="B17" s="649">
        <v>7</v>
      </c>
      <c r="C17" s="558"/>
      <c r="D17" s="504">
        <v>4</v>
      </c>
      <c r="E17" s="942">
        <v>33.333333333333329</v>
      </c>
      <c r="F17" s="504">
        <v>1099</v>
      </c>
      <c r="G17" s="942">
        <v>647.61904761904759</v>
      </c>
      <c r="H17" s="494">
        <v>91</v>
      </c>
      <c r="I17" s="942">
        <v>35.820895522388049</v>
      </c>
      <c r="J17" s="491">
        <v>10326</v>
      </c>
      <c r="K17" s="942">
        <v>40.662035145075606</v>
      </c>
      <c r="L17" s="505">
        <v>953</v>
      </c>
      <c r="M17" s="942">
        <v>25.725593667546164</v>
      </c>
      <c r="N17" s="495">
        <v>781206</v>
      </c>
      <c r="O17" s="942">
        <v>381.81846216471251</v>
      </c>
      <c r="P17" s="559"/>
      <c r="Q17" s="560"/>
      <c r="R17" s="560"/>
      <c r="S17" s="560"/>
    </row>
    <row r="18" spans="1:19" ht="17.100000000000001" customHeight="1">
      <c r="A18" s="198"/>
      <c r="B18" s="649">
        <v>8</v>
      </c>
      <c r="C18" s="558"/>
      <c r="D18" s="504">
        <v>4</v>
      </c>
      <c r="E18" s="942">
        <v>300</v>
      </c>
      <c r="F18" s="504">
        <v>201</v>
      </c>
      <c r="G18" s="942">
        <v>905.00000000000011</v>
      </c>
      <c r="H18" s="494">
        <v>53</v>
      </c>
      <c r="I18" s="942">
        <v>-15.873015873015872</v>
      </c>
      <c r="J18" s="491">
        <v>10124</v>
      </c>
      <c r="K18" s="942">
        <v>7.3708770813447844</v>
      </c>
      <c r="L18" s="505">
        <v>723</v>
      </c>
      <c r="M18" s="942">
        <v>-4.868421052631577</v>
      </c>
      <c r="N18" s="495">
        <v>101370</v>
      </c>
      <c r="O18" s="942">
        <v>-6.4653939489005996</v>
      </c>
      <c r="P18" s="559"/>
      <c r="Q18" s="560"/>
      <c r="R18" s="560"/>
      <c r="S18" s="560"/>
    </row>
    <row r="19" spans="1:19" ht="17.100000000000001" customHeight="1">
      <c r="A19" s="198"/>
      <c r="B19" s="649">
        <v>9</v>
      </c>
      <c r="C19" s="558"/>
      <c r="D19" s="504">
        <v>1</v>
      </c>
      <c r="E19" s="942">
        <v>-83.333333333333343</v>
      </c>
      <c r="F19" s="504">
        <v>56</v>
      </c>
      <c r="G19" s="942">
        <v>-92.736705577172501</v>
      </c>
      <c r="H19" s="494">
        <v>65</v>
      </c>
      <c r="I19" s="942">
        <v>6.5573770491803351</v>
      </c>
      <c r="J19" s="491">
        <v>6693</v>
      </c>
      <c r="K19" s="942">
        <v>-16.826146389958996</v>
      </c>
      <c r="L19" s="505">
        <v>807</v>
      </c>
      <c r="M19" s="942">
        <v>12.083333333333336</v>
      </c>
      <c r="N19" s="495">
        <v>132754</v>
      </c>
      <c r="O19" s="942">
        <v>-80.814287902743303</v>
      </c>
      <c r="P19" s="559"/>
      <c r="Q19" s="560"/>
      <c r="R19" s="560"/>
      <c r="S19" s="560"/>
    </row>
    <row r="20" spans="1:19" ht="17.100000000000001" customHeight="1">
      <c r="A20" s="198"/>
      <c r="B20" s="649">
        <v>10</v>
      </c>
      <c r="C20" s="558"/>
      <c r="D20" s="504">
        <v>6</v>
      </c>
      <c r="E20" s="942">
        <v>500</v>
      </c>
      <c r="F20" s="504">
        <v>557</v>
      </c>
      <c r="G20" s="942">
        <v>178.5</v>
      </c>
      <c r="H20" s="494">
        <v>82</v>
      </c>
      <c r="I20" s="942">
        <v>49.090909090909093</v>
      </c>
      <c r="J20" s="491">
        <v>7064</v>
      </c>
      <c r="K20" s="942">
        <v>5.9388122375524821</v>
      </c>
      <c r="L20" s="505">
        <v>909</v>
      </c>
      <c r="M20" s="942">
        <v>14.627994955863798</v>
      </c>
      <c r="N20" s="495">
        <v>252913</v>
      </c>
      <c r="O20" s="942">
        <v>-17.888055582610953</v>
      </c>
      <c r="P20" s="559"/>
      <c r="Q20" s="560"/>
      <c r="R20" s="560"/>
      <c r="S20" s="560"/>
    </row>
    <row r="21" spans="1:19" ht="17.100000000000001" customHeight="1">
      <c r="A21" s="198"/>
      <c r="B21" s="649">
        <v>11</v>
      </c>
      <c r="C21" s="558"/>
      <c r="D21" s="504">
        <v>3</v>
      </c>
      <c r="E21" s="942">
        <v>-25</v>
      </c>
      <c r="F21" s="504">
        <v>267</v>
      </c>
      <c r="G21" s="942">
        <v>11.715481171548126</v>
      </c>
      <c r="H21" s="494">
        <v>77</v>
      </c>
      <c r="I21" s="942">
        <v>13.235294117647056</v>
      </c>
      <c r="J21" s="491">
        <v>15806</v>
      </c>
      <c r="K21" s="942">
        <v>118.98032696037681</v>
      </c>
      <c r="L21" s="505">
        <v>841</v>
      </c>
      <c r="M21" s="942">
        <v>4.2131350681536617</v>
      </c>
      <c r="N21" s="495">
        <v>160223</v>
      </c>
      <c r="O21" s="942">
        <v>68.885117686121163</v>
      </c>
      <c r="P21" s="559"/>
      <c r="Q21" s="560"/>
      <c r="R21" s="560"/>
      <c r="S21" s="560"/>
    </row>
    <row r="22" spans="1:19" ht="17.100000000000001" customHeight="1">
      <c r="A22" s="198"/>
      <c r="B22" s="649">
        <v>12</v>
      </c>
      <c r="C22" s="558"/>
      <c r="D22" s="504">
        <v>7</v>
      </c>
      <c r="E22" s="942">
        <v>250</v>
      </c>
      <c r="F22" s="504">
        <v>491</v>
      </c>
      <c r="G22" s="942">
        <v>346.36363636363637</v>
      </c>
      <c r="H22" s="494">
        <v>64</v>
      </c>
      <c r="I22" s="942">
        <v>6.6666666666666652</v>
      </c>
      <c r="J22" s="491">
        <v>5143</v>
      </c>
      <c r="K22" s="942">
        <v>-20.015552099533441</v>
      </c>
      <c r="L22" s="505">
        <v>842</v>
      </c>
      <c r="M22" s="942">
        <v>3.9506172839506082</v>
      </c>
      <c r="N22" s="495">
        <v>194030</v>
      </c>
      <c r="O22" s="942">
        <v>87.962568295423722</v>
      </c>
      <c r="P22" s="559"/>
      <c r="Q22" s="560"/>
      <c r="R22" s="560"/>
      <c r="S22" s="560"/>
    </row>
    <row r="23" spans="1:19" ht="17.100000000000001" customHeight="1">
      <c r="A23" s="198"/>
      <c r="B23" s="649" t="s">
        <v>515</v>
      </c>
      <c r="C23" s="558"/>
      <c r="D23" s="504">
        <v>7</v>
      </c>
      <c r="E23" s="942">
        <v>75</v>
      </c>
      <c r="F23" s="504">
        <v>906</v>
      </c>
      <c r="G23" s="942">
        <v>117.78846153846155</v>
      </c>
      <c r="H23" s="494">
        <v>67</v>
      </c>
      <c r="I23" s="942">
        <v>19.642857142857139</v>
      </c>
      <c r="J23" s="491">
        <v>6177</v>
      </c>
      <c r="K23" s="942">
        <v>-11.731923406687628</v>
      </c>
      <c r="L23" s="505">
        <v>840</v>
      </c>
      <c r="M23" s="942">
        <v>19.828815977175474</v>
      </c>
      <c r="N23" s="495">
        <v>121449</v>
      </c>
      <c r="O23" s="942">
        <v>53.493927176674291</v>
      </c>
      <c r="P23" s="559"/>
      <c r="Q23" s="560"/>
      <c r="R23" s="560"/>
      <c r="S23" s="560"/>
    </row>
    <row r="24" spans="1:19" ht="17.100000000000001" customHeight="1">
      <c r="A24" s="198"/>
      <c r="B24" s="649" t="s">
        <v>537</v>
      </c>
      <c r="C24" s="558"/>
      <c r="D24" s="504">
        <v>2</v>
      </c>
      <c r="E24" s="942">
        <v>-66.666666666666671</v>
      </c>
      <c r="F24" s="504">
        <v>98</v>
      </c>
      <c r="G24" s="942">
        <v>-37.579617834394909</v>
      </c>
      <c r="H24" s="494">
        <v>73</v>
      </c>
      <c r="I24" s="942">
        <v>14.0625</v>
      </c>
      <c r="J24" s="491">
        <v>16981</v>
      </c>
      <c r="K24" s="942">
        <v>70.406422478675367</v>
      </c>
      <c r="L24" s="505">
        <v>764</v>
      </c>
      <c r="M24" s="942">
        <v>7.3033707865168607</v>
      </c>
      <c r="N24" s="495">
        <v>171277</v>
      </c>
      <c r="O24" s="942">
        <v>22.694776354623336</v>
      </c>
      <c r="P24" s="559"/>
      <c r="Q24" s="560"/>
      <c r="R24" s="560"/>
      <c r="S24" s="560"/>
    </row>
    <row r="25" spans="1:19" ht="17.100000000000001" customHeight="1">
      <c r="A25" s="198"/>
      <c r="B25" s="649" t="s">
        <v>522</v>
      </c>
      <c r="C25" s="558"/>
      <c r="D25" s="504">
        <v>5</v>
      </c>
      <c r="E25" s="942">
        <v>25</v>
      </c>
      <c r="F25" s="504">
        <v>316</v>
      </c>
      <c r="G25" s="942">
        <v>179.64601769911502</v>
      </c>
      <c r="H25" s="494">
        <v>81</v>
      </c>
      <c r="I25" s="942">
        <v>5.1948051948051965</v>
      </c>
      <c r="J25" s="491">
        <v>12401</v>
      </c>
      <c r="K25" s="942">
        <v>81.115817146195425</v>
      </c>
      <c r="L25" s="505">
        <v>853</v>
      </c>
      <c r="M25" s="942">
        <v>-5.8498896247240584</v>
      </c>
      <c r="N25" s="495">
        <v>98586</v>
      </c>
      <c r="O25" s="942">
        <v>-30.696229227005599</v>
      </c>
      <c r="P25" s="559"/>
      <c r="Q25" s="560"/>
      <c r="R25" s="560"/>
      <c r="S25" s="560"/>
    </row>
    <row r="26" spans="1:19" ht="17.100000000000001" customHeight="1">
      <c r="A26" s="198"/>
      <c r="B26" s="649" t="s">
        <v>564</v>
      </c>
      <c r="C26" s="558"/>
      <c r="D26" s="991">
        <v>10</v>
      </c>
      <c r="E26" s="942">
        <f>(D26/D14-1)*100</f>
        <v>233.33333333333334</v>
      </c>
      <c r="F26" s="504">
        <v>535</v>
      </c>
      <c r="G26" s="942">
        <f>(F26/F14-1)*100</f>
        <v>184.57446808510639</v>
      </c>
      <c r="H26" s="494">
        <v>84</v>
      </c>
      <c r="I26" s="942">
        <f>(H26/H14-1)*100</f>
        <v>6.3291139240506222</v>
      </c>
      <c r="J26" s="491">
        <v>19508</v>
      </c>
      <c r="K26" s="942">
        <f>(J26/J14-1)*100</f>
        <v>184.91310062801224</v>
      </c>
      <c r="L26" s="505">
        <v>828</v>
      </c>
      <c r="M26" s="942">
        <f>(L26/L14-1)*100</f>
        <v>5.7471264367816133</v>
      </c>
      <c r="N26" s="495">
        <v>102802</v>
      </c>
      <c r="O26" s="942">
        <f>(N26/N14-1)*100</f>
        <v>-9.3640619627412427</v>
      </c>
      <c r="P26" s="559"/>
      <c r="Q26" s="560"/>
      <c r="R26" s="560"/>
      <c r="S26" s="560"/>
    </row>
    <row r="27" spans="1:19" ht="6" customHeight="1" thickBot="1">
      <c r="A27" s="206"/>
      <c r="B27" s="207"/>
      <c r="C27" s="208"/>
      <c r="D27" s="506"/>
      <c r="E27" s="507"/>
      <c r="F27" s="506"/>
      <c r="G27" s="507"/>
      <c r="H27" s="508"/>
      <c r="I27" s="507"/>
      <c r="J27" s="506"/>
      <c r="K27" s="507"/>
      <c r="L27" s="508"/>
      <c r="M27" s="507"/>
      <c r="N27" s="506"/>
      <c r="O27" s="507"/>
      <c r="P27" s="209"/>
    </row>
    <row r="28" spans="1:19" ht="3" customHeight="1">
      <c r="B28" s="210"/>
      <c r="C28" s="210"/>
      <c r="D28" s="509"/>
      <c r="E28" s="510"/>
      <c r="F28" s="509"/>
      <c r="G28" s="510"/>
      <c r="H28" s="509"/>
      <c r="I28" s="510"/>
      <c r="J28" s="509"/>
      <c r="K28" s="510"/>
      <c r="L28" s="509"/>
      <c r="M28" s="510"/>
      <c r="N28" s="509"/>
      <c r="O28" s="510"/>
    </row>
    <row r="29" spans="1:19">
      <c r="A29" s="211" t="s">
        <v>136</v>
      </c>
      <c r="C29" s="211"/>
      <c r="D29" s="211"/>
      <c r="E29" s="211"/>
      <c r="F29" s="211"/>
      <c r="G29" s="211"/>
      <c r="H29" s="211"/>
      <c r="I29" s="211"/>
      <c r="J29" s="211"/>
      <c r="K29" s="211"/>
      <c r="L29" s="211"/>
      <c r="M29" s="211"/>
      <c r="N29" s="211"/>
    </row>
    <row r="30" spans="1:19">
      <c r="E30" s="63"/>
      <c r="F30" s="212"/>
      <c r="G30" s="63"/>
      <c r="H30" s="212"/>
      <c r="I30" s="63"/>
      <c r="J30" s="212"/>
      <c r="K30" s="63"/>
      <c r="L30" s="212"/>
      <c r="M30" s="212"/>
      <c r="N30" s="212"/>
      <c r="O30" s="212"/>
    </row>
  </sheetData>
  <mergeCells count="5">
    <mergeCell ref="A1:P1"/>
    <mergeCell ref="B5:C6"/>
    <mergeCell ref="D5:G5"/>
    <mergeCell ref="H5:K5"/>
    <mergeCell ref="L5:O5"/>
  </mergeCells>
  <phoneticPr fontId="3"/>
  <dataValidations count="1">
    <dataValidation imeMode="off" allowBlank="1" showInputMessage="1" showErrorMessage="1" sqref="O27:O28 M27:M28 E8:E9 G27:G28 I27:I28 K27:K28 E12:E13 G8:G9 G12:G13 I8:I9 I12:I13 K8:K9 K12:K13 M8:M9 M12:M13 O8:O9 O12:O13 E27:E28 L8:L28 J8:J28 H8:H28 F8:F28 D8:D28 N8:N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115" zoomScaleNormal="90" zoomScaleSheetLayoutView="115" workbookViewId="0">
      <selection activeCell="M1" sqref="M1"/>
    </sheetView>
  </sheetViews>
  <sheetFormatPr defaultColWidth="9" defaultRowHeight="14.25"/>
  <cols>
    <col min="1" max="1" width="2.125" style="213" customWidth="1"/>
    <col min="2" max="2" width="13.875" style="213" customWidth="1"/>
    <col min="3" max="3" width="2.125" style="213" customWidth="1"/>
    <col min="4" max="11" width="13.375" style="213" customWidth="1"/>
    <col min="12" max="12" width="13.125" style="213" customWidth="1"/>
    <col min="13" max="16384" width="9" style="213"/>
  </cols>
  <sheetData>
    <row r="1" spans="1:12" ht="30" customHeight="1">
      <c r="A1" s="1201" t="s">
        <v>137</v>
      </c>
      <c r="B1" s="1201"/>
      <c r="C1" s="1201"/>
      <c r="D1" s="1201"/>
      <c r="E1" s="1201"/>
      <c r="F1" s="1201"/>
      <c r="G1" s="1201"/>
      <c r="H1" s="1201"/>
      <c r="I1" s="1201"/>
      <c r="J1" s="1201"/>
      <c r="K1" s="1201"/>
      <c r="L1" s="1201"/>
    </row>
    <row r="2" spans="1:12" ht="10.5" customHeight="1">
      <c r="B2" s="20"/>
      <c r="C2" s="20"/>
      <c r="D2" s="20"/>
      <c r="E2" s="19"/>
      <c r="F2" s="19"/>
      <c r="G2" s="19"/>
      <c r="H2" s="19"/>
      <c r="I2" s="19"/>
      <c r="J2" s="20"/>
      <c r="K2" s="20"/>
    </row>
    <row r="3" spans="1:12" ht="15" customHeight="1">
      <c r="B3" s="26"/>
      <c r="C3" s="26"/>
      <c r="D3" s="26"/>
      <c r="E3" s="26"/>
      <c r="F3" s="26"/>
      <c r="G3" s="26"/>
      <c r="H3" s="26"/>
      <c r="I3" s="26"/>
      <c r="J3" s="26"/>
      <c r="L3" s="438" t="s">
        <v>391</v>
      </c>
    </row>
    <row r="4" spans="1:12" ht="3" customHeight="1" thickBot="1">
      <c r="B4" s="26"/>
      <c r="C4" s="26"/>
      <c r="D4" s="26"/>
      <c r="E4" s="26"/>
      <c r="F4" s="26"/>
      <c r="G4" s="26"/>
      <c r="H4" s="26"/>
      <c r="I4" s="26"/>
      <c r="J4" s="26"/>
      <c r="K4" s="116"/>
      <c r="L4" s="116"/>
    </row>
    <row r="5" spans="1:12" ht="16.5" customHeight="1">
      <c r="A5" s="214"/>
      <c r="B5" s="1169" t="s">
        <v>306</v>
      </c>
      <c r="C5" s="1164"/>
      <c r="D5" s="1160" t="s">
        <v>314</v>
      </c>
      <c r="E5" s="1162"/>
      <c r="F5" s="1161"/>
      <c r="G5" s="1160" t="s">
        <v>315</v>
      </c>
      <c r="H5" s="1162"/>
      <c r="I5" s="1161"/>
      <c r="J5" s="1160" t="s">
        <v>316</v>
      </c>
      <c r="K5" s="1162"/>
      <c r="L5" s="1202"/>
    </row>
    <row r="6" spans="1:12" ht="16.5" customHeight="1">
      <c r="A6" s="215"/>
      <c r="B6" s="1170"/>
      <c r="C6" s="1166"/>
      <c r="D6" s="99" t="s">
        <v>138</v>
      </c>
      <c r="E6" s="99" t="s">
        <v>139</v>
      </c>
      <c r="F6" s="99" t="s">
        <v>140</v>
      </c>
      <c r="G6" s="99" t="s">
        <v>141</v>
      </c>
      <c r="H6" s="99" t="s">
        <v>139</v>
      </c>
      <c r="I6" s="99" t="s">
        <v>140</v>
      </c>
      <c r="J6" s="99" t="s">
        <v>141</v>
      </c>
      <c r="K6" s="99" t="s">
        <v>139</v>
      </c>
      <c r="L6" s="729" t="s">
        <v>140</v>
      </c>
    </row>
    <row r="7" spans="1:12" ht="5.0999999999999996" customHeight="1">
      <c r="A7" s="216"/>
      <c r="B7" s="160"/>
      <c r="C7" s="156"/>
      <c r="D7" s="160"/>
      <c r="E7" s="160"/>
      <c r="F7" s="160"/>
      <c r="G7" s="160"/>
      <c r="H7" s="160"/>
      <c r="I7" s="160"/>
      <c r="J7" s="160"/>
      <c r="K7" s="160"/>
      <c r="L7" s="171"/>
    </row>
    <row r="8" spans="1:12" ht="15" hidden="1" customHeight="1">
      <c r="A8" s="216"/>
      <c r="B8" s="115" t="s">
        <v>142</v>
      </c>
      <c r="C8" s="217"/>
      <c r="D8" s="218">
        <v>7936300</v>
      </c>
      <c r="E8" s="218">
        <v>6266000</v>
      </c>
      <c r="F8" s="218">
        <v>1670300</v>
      </c>
      <c r="G8" s="218">
        <v>7389800</v>
      </c>
      <c r="H8" s="218">
        <v>6226300</v>
      </c>
      <c r="I8" s="218">
        <v>1163500</v>
      </c>
      <c r="J8" s="218">
        <v>546500</v>
      </c>
      <c r="K8" s="218">
        <v>39700</v>
      </c>
      <c r="L8" s="730">
        <v>506800</v>
      </c>
    </row>
    <row r="9" spans="1:12" ht="15" hidden="1" customHeight="1">
      <c r="A9" s="216"/>
      <c r="B9" s="115" t="s">
        <v>143</v>
      </c>
      <c r="C9" s="217"/>
      <c r="D9" s="218">
        <v>8769200</v>
      </c>
      <c r="E9" s="218">
        <v>6640100</v>
      </c>
      <c r="F9" s="218">
        <v>2129100</v>
      </c>
      <c r="G9" s="218">
        <v>8026500</v>
      </c>
      <c r="H9" s="218">
        <v>6595700</v>
      </c>
      <c r="I9" s="218">
        <v>1430800</v>
      </c>
      <c r="J9" s="218">
        <v>742700</v>
      </c>
      <c r="K9" s="218">
        <v>44400</v>
      </c>
      <c r="L9" s="730">
        <v>698300</v>
      </c>
    </row>
    <row r="10" spans="1:12" ht="15" customHeight="1">
      <c r="A10" s="216"/>
      <c r="B10" s="564" t="s">
        <v>538</v>
      </c>
      <c r="C10" s="217"/>
      <c r="D10" s="218">
        <v>6774600</v>
      </c>
      <c r="E10" s="218">
        <v>6574500</v>
      </c>
      <c r="F10" s="218">
        <v>200100</v>
      </c>
      <c r="G10" s="218">
        <v>6742600</v>
      </c>
      <c r="H10" s="218">
        <v>6555600</v>
      </c>
      <c r="I10" s="218">
        <v>187000</v>
      </c>
      <c r="J10" s="218">
        <v>32000</v>
      </c>
      <c r="K10" s="218">
        <v>18900</v>
      </c>
      <c r="L10" s="730">
        <v>13100</v>
      </c>
    </row>
    <row r="11" spans="1:12" ht="15" customHeight="1">
      <c r="A11" s="216"/>
      <c r="B11" s="564" t="s">
        <v>451</v>
      </c>
      <c r="C11" s="217"/>
      <c r="D11" s="218">
        <v>8532200</v>
      </c>
      <c r="E11" s="218">
        <v>7269100</v>
      </c>
      <c r="F11" s="218">
        <v>1263100</v>
      </c>
      <c r="G11" s="218">
        <v>8163800</v>
      </c>
      <c r="H11" s="218">
        <v>7211700</v>
      </c>
      <c r="I11" s="218">
        <v>952100</v>
      </c>
      <c r="J11" s="218">
        <v>368400</v>
      </c>
      <c r="K11" s="218">
        <v>57400</v>
      </c>
      <c r="L11" s="730">
        <v>311000</v>
      </c>
    </row>
    <row r="12" spans="1:12" ht="15" customHeight="1">
      <c r="A12" s="216"/>
      <c r="B12" s="564" t="s">
        <v>539</v>
      </c>
      <c r="C12" s="217"/>
      <c r="D12" s="218">
        <v>9952400</v>
      </c>
      <c r="E12" s="218">
        <v>7660200</v>
      </c>
      <c r="F12" s="218">
        <v>2292200</v>
      </c>
      <c r="G12" s="218">
        <v>9145600</v>
      </c>
      <c r="H12" s="218">
        <v>7622200</v>
      </c>
      <c r="I12" s="218">
        <v>1523400</v>
      </c>
      <c r="J12" s="218">
        <v>806800</v>
      </c>
      <c r="K12" s="218">
        <v>38000</v>
      </c>
      <c r="L12" s="730">
        <v>768800</v>
      </c>
    </row>
    <row r="13" spans="1:12" ht="9.9499999999999993" customHeight="1">
      <c r="A13" s="216"/>
      <c r="B13" s="219"/>
      <c r="C13" s="217"/>
      <c r="D13" s="220"/>
      <c r="E13" s="221"/>
      <c r="F13" s="221"/>
      <c r="G13" s="221"/>
      <c r="H13" s="221"/>
      <c r="I13" s="221"/>
      <c r="J13" s="221"/>
      <c r="K13" s="221"/>
      <c r="L13" s="731"/>
    </row>
    <row r="14" spans="1:12" ht="15" customHeight="1">
      <c r="A14" s="216"/>
      <c r="B14" s="648" t="s">
        <v>565</v>
      </c>
      <c r="C14" s="561"/>
      <c r="D14" s="452">
        <v>749300</v>
      </c>
      <c r="E14" s="452">
        <v>590400</v>
      </c>
      <c r="F14" s="218">
        <v>158900</v>
      </c>
      <c r="G14" s="452">
        <v>692600</v>
      </c>
      <c r="H14" s="452">
        <v>585100</v>
      </c>
      <c r="I14" s="218">
        <v>107500</v>
      </c>
      <c r="J14" s="452">
        <v>56700</v>
      </c>
      <c r="K14" s="452">
        <v>5300</v>
      </c>
      <c r="L14" s="730">
        <v>51400</v>
      </c>
    </row>
    <row r="15" spans="1:12" ht="15" customHeight="1">
      <c r="A15" s="216"/>
      <c r="B15" s="648">
        <v>5</v>
      </c>
      <c r="C15" s="561"/>
      <c r="D15" s="452">
        <v>707500</v>
      </c>
      <c r="E15" s="452">
        <v>559000</v>
      </c>
      <c r="F15" s="218">
        <v>148500</v>
      </c>
      <c r="G15" s="452">
        <v>668100</v>
      </c>
      <c r="H15" s="452">
        <v>557000</v>
      </c>
      <c r="I15" s="218">
        <v>111100</v>
      </c>
      <c r="J15" s="452">
        <v>39400</v>
      </c>
      <c r="K15" s="452">
        <v>2000</v>
      </c>
      <c r="L15" s="730">
        <v>37400</v>
      </c>
    </row>
    <row r="16" spans="1:12" ht="15" customHeight="1">
      <c r="A16" s="216"/>
      <c r="B16" s="648">
        <v>6</v>
      </c>
      <c r="C16" s="561"/>
      <c r="D16" s="452">
        <v>744500</v>
      </c>
      <c r="E16" s="452">
        <v>577600</v>
      </c>
      <c r="F16" s="218">
        <v>166900</v>
      </c>
      <c r="G16" s="452">
        <v>689700</v>
      </c>
      <c r="H16" s="452">
        <v>572300</v>
      </c>
      <c r="I16" s="218">
        <v>117400</v>
      </c>
      <c r="J16" s="452">
        <v>54800</v>
      </c>
      <c r="K16" s="452">
        <v>5300</v>
      </c>
      <c r="L16" s="730">
        <v>49500</v>
      </c>
    </row>
    <row r="17" spans="1:12" ht="15" customHeight="1">
      <c r="A17" s="216"/>
      <c r="B17" s="648">
        <v>7</v>
      </c>
      <c r="C17" s="561"/>
      <c r="D17" s="452">
        <v>912000</v>
      </c>
      <c r="E17" s="452">
        <v>692300</v>
      </c>
      <c r="F17" s="218">
        <v>219700</v>
      </c>
      <c r="G17" s="452">
        <v>820400</v>
      </c>
      <c r="H17" s="452">
        <v>689700</v>
      </c>
      <c r="I17" s="218">
        <v>130700</v>
      </c>
      <c r="J17" s="452">
        <v>91600</v>
      </c>
      <c r="K17" s="452">
        <v>2600</v>
      </c>
      <c r="L17" s="730">
        <v>89000</v>
      </c>
    </row>
    <row r="18" spans="1:12" ht="15" customHeight="1">
      <c r="A18" s="216"/>
      <c r="B18" s="648">
        <v>8</v>
      </c>
      <c r="C18" s="561"/>
      <c r="D18" s="452">
        <v>1000000</v>
      </c>
      <c r="E18" s="452">
        <v>768500</v>
      </c>
      <c r="F18" s="218">
        <v>231500</v>
      </c>
      <c r="G18" s="452">
        <v>896900</v>
      </c>
      <c r="H18" s="452">
        <v>766100</v>
      </c>
      <c r="I18" s="218">
        <v>130800</v>
      </c>
      <c r="J18" s="452">
        <v>103100</v>
      </c>
      <c r="K18" s="452">
        <v>2400</v>
      </c>
      <c r="L18" s="730">
        <v>100700</v>
      </c>
    </row>
    <row r="19" spans="1:12" ht="15" customHeight="1">
      <c r="A19" s="216"/>
      <c r="B19" s="648">
        <v>9</v>
      </c>
      <c r="C19" s="561"/>
      <c r="D19" s="452">
        <v>831000</v>
      </c>
      <c r="E19" s="452">
        <v>634800</v>
      </c>
      <c r="F19" s="218">
        <v>196200</v>
      </c>
      <c r="G19" s="452">
        <v>758500</v>
      </c>
      <c r="H19" s="452">
        <v>633000</v>
      </c>
      <c r="I19" s="218">
        <v>125500</v>
      </c>
      <c r="J19" s="452">
        <v>72500</v>
      </c>
      <c r="K19" s="452">
        <v>1800</v>
      </c>
      <c r="L19" s="730">
        <v>70700</v>
      </c>
    </row>
    <row r="20" spans="1:12" ht="15" customHeight="1">
      <c r="A20" s="216"/>
      <c r="B20" s="648">
        <v>10</v>
      </c>
      <c r="C20" s="561"/>
      <c r="D20" s="452">
        <v>886700</v>
      </c>
      <c r="E20" s="452">
        <v>694400</v>
      </c>
      <c r="F20" s="218">
        <v>192300</v>
      </c>
      <c r="G20" s="452">
        <v>812600</v>
      </c>
      <c r="H20" s="452">
        <v>688600</v>
      </c>
      <c r="I20" s="218">
        <v>124000</v>
      </c>
      <c r="J20" s="452">
        <v>74100</v>
      </c>
      <c r="K20" s="452">
        <v>5800</v>
      </c>
      <c r="L20" s="730">
        <v>68300</v>
      </c>
    </row>
    <row r="21" spans="1:12" ht="15" customHeight="1">
      <c r="A21" s="216"/>
      <c r="B21" s="648">
        <v>11</v>
      </c>
      <c r="C21" s="561"/>
      <c r="D21" s="452">
        <v>810800</v>
      </c>
      <c r="E21" s="452">
        <v>636800</v>
      </c>
      <c r="F21" s="218">
        <v>174000</v>
      </c>
      <c r="G21" s="452">
        <v>750300</v>
      </c>
      <c r="H21" s="452">
        <v>632400</v>
      </c>
      <c r="I21" s="218">
        <v>117900</v>
      </c>
      <c r="J21" s="452">
        <v>60500</v>
      </c>
      <c r="K21" s="452">
        <v>4400</v>
      </c>
      <c r="L21" s="730">
        <v>56100</v>
      </c>
    </row>
    <row r="22" spans="1:12" ht="15" customHeight="1">
      <c r="A22" s="216"/>
      <c r="B22" s="648">
        <v>12</v>
      </c>
      <c r="C22" s="561"/>
      <c r="D22" s="452">
        <v>809500</v>
      </c>
      <c r="E22" s="452">
        <v>612300</v>
      </c>
      <c r="F22" s="218">
        <v>197200</v>
      </c>
      <c r="G22" s="452">
        <v>741400</v>
      </c>
      <c r="H22" s="452">
        <v>610500</v>
      </c>
      <c r="I22" s="218">
        <v>130900</v>
      </c>
      <c r="J22" s="452">
        <v>68100</v>
      </c>
      <c r="K22" s="452">
        <v>1800</v>
      </c>
      <c r="L22" s="730">
        <v>66300</v>
      </c>
    </row>
    <row r="23" spans="1:12" ht="15" customHeight="1">
      <c r="A23" s="216"/>
      <c r="B23" s="648" t="s">
        <v>516</v>
      </c>
      <c r="C23" s="561"/>
      <c r="D23" s="452">
        <v>783400</v>
      </c>
      <c r="E23" s="452">
        <v>566800</v>
      </c>
      <c r="F23" s="218">
        <v>216600</v>
      </c>
      <c r="G23" s="452">
        <v>713500</v>
      </c>
      <c r="H23" s="452">
        <v>565100</v>
      </c>
      <c r="I23" s="218">
        <v>148400</v>
      </c>
      <c r="J23" s="452">
        <v>69900</v>
      </c>
      <c r="K23" s="452">
        <v>1700</v>
      </c>
      <c r="L23" s="730">
        <v>68200</v>
      </c>
    </row>
    <row r="24" spans="1:12" ht="15" customHeight="1">
      <c r="A24" s="216"/>
      <c r="B24" s="648" t="s">
        <v>456</v>
      </c>
      <c r="C24" s="561"/>
      <c r="D24" s="452">
        <v>781300</v>
      </c>
      <c r="E24" s="452">
        <v>606200</v>
      </c>
      <c r="F24" s="218">
        <v>175100</v>
      </c>
      <c r="G24" s="452">
        <v>734800</v>
      </c>
      <c r="H24" s="452">
        <v>604400</v>
      </c>
      <c r="I24" s="218">
        <v>130400</v>
      </c>
      <c r="J24" s="452">
        <v>46500</v>
      </c>
      <c r="K24" s="452">
        <v>1800</v>
      </c>
      <c r="L24" s="730">
        <v>44700</v>
      </c>
    </row>
    <row r="25" spans="1:12" ht="15" customHeight="1">
      <c r="A25" s="216"/>
      <c r="B25" s="648" t="s">
        <v>457</v>
      </c>
      <c r="C25" s="561"/>
      <c r="D25" s="452">
        <v>912400</v>
      </c>
      <c r="E25" s="452">
        <v>715400</v>
      </c>
      <c r="F25" s="218">
        <v>197000</v>
      </c>
      <c r="G25" s="452">
        <v>850700</v>
      </c>
      <c r="H25" s="452">
        <v>712500</v>
      </c>
      <c r="I25" s="218">
        <v>138200</v>
      </c>
      <c r="J25" s="452">
        <v>61700</v>
      </c>
      <c r="K25" s="452">
        <v>2900</v>
      </c>
      <c r="L25" s="730">
        <v>58800</v>
      </c>
    </row>
    <row r="26" spans="1:12" ht="15" customHeight="1">
      <c r="A26" s="216"/>
      <c r="B26" s="648" t="s">
        <v>458</v>
      </c>
      <c r="C26" s="561"/>
      <c r="D26" s="452">
        <v>865800</v>
      </c>
      <c r="E26" s="452">
        <v>598500</v>
      </c>
      <c r="F26" s="218">
        <v>267300</v>
      </c>
      <c r="G26" s="452">
        <v>765000</v>
      </c>
      <c r="H26" s="452">
        <v>596600</v>
      </c>
      <c r="I26" s="218">
        <v>168400</v>
      </c>
      <c r="J26" s="452">
        <v>100800</v>
      </c>
      <c r="K26" s="452">
        <v>1900</v>
      </c>
      <c r="L26" s="730">
        <v>98900</v>
      </c>
    </row>
    <row r="27" spans="1:12" ht="8.25" customHeight="1" thickBot="1">
      <c r="A27" s="223"/>
      <c r="B27" s="164"/>
      <c r="C27" s="224"/>
      <c r="D27" s="225"/>
      <c r="E27" s="225"/>
      <c r="F27" s="225"/>
      <c r="G27" s="225"/>
      <c r="H27" s="225"/>
      <c r="I27" s="225"/>
      <c r="J27" s="225"/>
      <c r="K27" s="225"/>
      <c r="L27" s="732"/>
    </row>
    <row r="28" spans="1:12" ht="3" customHeight="1">
      <c r="B28" s="61"/>
      <c r="C28" s="61"/>
      <c r="D28" s="226"/>
      <c r="E28" s="226"/>
      <c r="F28" s="226"/>
      <c r="G28" s="226"/>
      <c r="H28" s="226"/>
      <c r="I28" s="226"/>
      <c r="J28" s="226"/>
      <c r="K28" s="226"/>
      <c r="L28" s="733"/>
    </row>
    <row r="29" spans="1:12">
      <c r="A29" s="437" t="s">
        <v>317</v>
      </c>
      <c r="C29" s="61"/>
      <c r="D29" s="63"/>
      <c r="E29" s="63"/>
      <c r="F29" s="61"/>
      <c r="G29" s="177"/>
      <c r="H29" s="177"/>
      <c r="I29" s="63"/>
      <c r="J29" s="177"/>
      <c r="K29" s="177"/>
      <c r="L29" s="63"/>
    </row>
    <row r="30" spans="1:12">
      <c r="A30" s="211" t="s">
        <v>144</v>
      </c>
      <c r="C30" s="63"/>
      <c r="D30" s="61"/>
      <c r="E30" s="61"/>
      <c r="F30" s="61"/>
      <c r="G30" s="61"/>
      <c r="H30" s="61"/>
      <c r="I30" s="61"/>
      <c r="J30" s="61"/>
      <c r="K30" s="61"/>
      <c r="L30" s="61"/>
    </row>
    <row r="31" spans="1:12">
      <c r="D31" s="227"/>
      <c r="E31" s="228"/>
      <c r="F31" s="227"/>
      <c r="G31" s="228"/>
      <c r="H31" s="228"/>
      <c r="J31" s="222"/>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28"/>
      <c r="C74" s="228"/>
    </row>
  </sheetData>
  <mergeCells count="5">
    <mergeCell ref="A1:L1"/>
    <mergeCell ref="B5:C6"/>
    <mergeCell ref="D5:F5"/>
    <mergeCell ref="G5:I5"/>
    <mergeCell ref="J5:L5"/>
  </mergeCells>
  <phoneticPr fontId="3"/>
  <dataValidations count="1">
    <dataValidation imeMode="off" allowBlank="1" showInputMessage="1" showErrorMessage="1" sqref="I10 L10 D14:L28" xr:uid="{00000000-0002-0000-0B00-000000000000}"/>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election activeCell="M1" sqref="M1"/>
    </sheetView>
  </sheetViews>
  <sheetFormatPr defaultRowHeight="13.5"/>
  <cols>
    <col min="1" max="1" width="4.5" customWidth="1"/>
    <col min="2" max="3" width="3.625" customWidth="1"/>
    <col min="4" max="10" width="12.125" customWidth="1"/>
    <col min="11" max="11" width="5" customWidth="1"/>
    <col min="12" max="12" width="3.875" customWidth="1"/>
  </cols>
  <sheetData>
    <row r="1" spans="1:11" ht="16.5" customHeight="1" thickBot="1">
      <c r="F1" s="229"/>
      <c r="G1" s="442"/>
      <c r="I1" s="1203" t="s">
        <v>588</v>
      </c>
      <c r="J1" s="1204"/>
      <c r="K1" s="1205"/>
    </row>
    <row r="2" spans="1:11" ht="16.5" customHeight="1">
      <c r="G2" s="230"/>
      <c r="J2" s="673"/>
      <c r="K2" s="673"/>
    </row>
    <row r="3" spans="1:11" ht="14.25" customHeight="1" thickBot="1">
      <c r="B3" s="231"/>
      <c r="C3" s="231"/>
      <c r="D3" s="231"/>
      <c r="E3" s="231"/>
      <c r="F3" s="231"/>
      <c r="G3" s="231"/>
      <c r="H3" s="231"/>
      <c r="I3" s="231"/>
      <c r="J3" s="231"/>
      <c r="K3" s="231"/>
    </row>
    <row r="4" spans="1:11" ht="12.75" customHeight="1" thickTop="1"/>
    <row r="5" spans="1:11" ht="27" customHeight="1">
      <c r="B5" s="1206" t="s">
        <v>424</v>
      </c>
      <c r="C5" s="1206"/>
      <c r="D5" s="1206"/>
      <c r="E5" s="1206"/>
      <c r="F5" s="1206"/>
      <c r="G5" s="1206"/>
      <c r="H5" s="1206"/>
      <c r="I5" s="1206"/>
      <c r="J5" s="1206"/>
      <c r="K5" s="1206"/>
    </row>
    <row r="6" spans="1:11" ht="18.75">
      <c r="B6" s="1207" t="s">
        <v>587</v>
      </c>
      <c r="C6" s="1207"/>
      <c r="D6" s="1207"/>
      <c r="E6" s="1207"/>
      <c r="F6" s="1207"/>
      <c r="G6" s="1207"/>
      <c r="H6" s="1207"/>
      <c r="I6" s="1207"/>
      <c r="J6" s="1207"/>
      <c r="K6" s="1207"/>
    </row>
    <row r="7" spans="1:11" ht="13.5" customHeight="1" thickBot="1">
      <c r="A7" s="270"/>
      <c r="B7" s="232"/>
      <c r="C7" s="232"/>
      <c r="D7" s="232"/>
      <c r="E7" s="232"/>
      <c r="F7" s="232"/>
      <c r="G7" s="232"/>
      <c r="H7" s="232"/>
      <c r="I7" s="232"/>
      <c r="J7" s="232"/>
      <c r="K7" s="233"/>
    </row>
    <row r="8" spans="1:11" ht="18.75" customHeight="1" thickTop="1">
      <c r="B8" s="943"/>
      <c r="C8" s="943"/>
      <c r="D8" s="943"/>
      <c r="E8" s="943"/>
      <c r="F8" s="943"/>
      <c r="G8" s="943"/>
      <c r="H8" s="943"/>
      <c r="I8" s="943"/>
      <c r="J8" s="943"/>
      <c r="K8" s="943"/>
    </row>
    <row r="9" spans="1:11" ht="16.5" customHeight="1">
      <c r="C9" s="1208" t="s">
        <v>145</v>
      </c>
      <c r="D9" s="1208"/>
      <c r="E9" s="1208"/>
      <c r="F9" s="1208"/>
      <c r="G9" s="1208"/>
      <c r="H9" s="1208"/>
      <c r="I9" s="1208"/>
      <c r="J9" s="1208"/>
    </row>
    <row r="10" spans="1:11" ht="14.25" thickBot="1">
      <c r="J10" s="944" t="s">
        <v>540</v>
      </c>
    </row>
    <row r="11" spans="1:11" ht="18" customHeight="1">
      <c r="C11" s="234"/>
      <c r="D11" s="235"/>
      <c r="E11" s="945" t="s">
        <v>472</v>
      </c>
      <c r="F11" s="946"/>
      <c r="G11" s="946"/>
      <c r="H11" s="947" t="s">
        <v>473</v>
      </c>
      <c r="I11" s="946"/>
      <c r="J11" s="948"/>
    </row>
    <row r="12" spans="1:11" ht="16.5" customHeight="1">
      <c r="C12" s="236" t="s">
        <v>497</v>
      </c>
      <c r="D12" s="237"/>
      <c r="E12" s="238" t="s">
        <v>541</v>
      </c>
      <c r="F12" s="239" t="s">
        <v>542</v>
      </c>
      <c r="G12" s="240" t="s">
        <v>527</v>
      </c>
      <c r="H12" s="241" t="s">
        <v>542</v>
      </c>
      <c r="I12" s="239" t="s">
        <v>543</v>
      </c>
      <c r="J12" s="242" t="s">
        <v>529</v>
      </c>
    </row>
    <row r="13" spans="1:11" ht="16.5" customHeight="1" thickBot="1">
      <c r="C13" s="243"/>
      <c r="D13" s="244"/>
      <c r="E13" s="245" t="s">
        <v>589</v>
      </c>
      <c r="F13" s="246" t="s">
        <v>590</v>
      </c>
      <c r="G13" s="247" t="s">
        <v>146</v>
      </c>
      <c r="H13" s="248" t="s">
        <v>589</v>
      </c>
      <c r="I13" s="246" t="s">
        <v>589</v>
      </c>
      <c r="J13" s="249" t="s">
        <v>147</v>
      </c>
    </row>
    <row r="14" spans="1:11" ht="24.75" customHeight="1">
      <c r="C14" s="250" t="s">
        <v>474</v>
      </c>
      <c r="D14" s="251" t="s">
        <v>475</v>
      </c>
      <c r="E14" s="252">
        <v>91.1</v>
      </c>
      <c r="F14" s="253">
        <v>80.5</v>
      </c>
      <c r="G14" s="254">
        <v>13.2</v>
      </c>
      <c r="H14" s="255">
        <v>120.1</v>
      </c>
      <c r="I14" s="253">
        <v>119.6</v>
      </c>
      <c r="J14" s="256">
        <v>0.4</v>
      </c>
    </row>
    <row r="15" spans="1:11" ht="24.75" customHeight="1">
      <c r="C15" s="250" t="s">
        <v>476</v>
      </c>
      <c r="D15" s="257" t="s">
        <v>477</v>
      </c>
      <c r="E15" s="258">
        <v>85.9</v>
      </c>
      <c r="F15" s="259">
        <v>87.9</v>
      </c>
      <c r="G15" s="986" t="s">
        <v>571</v>
      </c>
      <c r="H15" s="260">
        <v>108.8</v>
      </c>
      <c r="I15" s="259">
        <v>113.4</v>
      </c>
      <c r="J15" s="988" t="s">
        <v>573</v>
      </c>
    </row>
    <row r="16" spans="1:11" ht="24.75" customHeight="1" thickBot="1">
      <c r="C16" s="261" t="s">
        <v>478</v>
      </c>
      <c r="D16" s="262" t="s">
        <v>479</v>
      </c>
      <c r="E16" s="263">
        <v>98.5</v>
      </c>
      <c r="F16" s="264">
        <v>96</v>
      </c>
      <c r="G16" s="265">
        <v>2.6</v>
      </c>
      <c r="H16" s="266">
        <v>94.1</v>
      </c>
      <c r="I16" s="264">
        <v>94.8</v>
      </c>
      <c r="J16" s="989" t="s">
        <v>574</v>
      </c>
    </row>
    <row r="17" spans="1:10" ht="24.75" customHeight="1">
      <c r="C17" s="267" t="s">
        <v>480</v>
      </c>
      <c r="D17" s="251" t="s">
        <v>481</v>
      </c>
      <c r="E17" s="252">
        <v>102.4</v>
      </c>
      <c r="F17" s="253">
        <v>102.2</v>
      </c>
      <c r="G17" s="254">
        <v>0.2</v>
      </c>
      <c r="H17" s="255">
        <v>111.1</v>
      </c>
      <c r="I17" s="253">
        <v>110</v>
      </c>
      <c r="J17" s="990">
        <v>1</v>
      </c>
    </row>
    <row r="18" spans="1:10" ht="24.75" customHeight="1">
      <c r="C18" s="250"/>
      <c r="D18" s="257" t="s">
        <v>482</v>
      </c>
      <c r="E18" s="258">
        <v>99.7</v>
      </c>
      <c r="F18" s="259">
        <v>101.5</v>
      </c>
      <c r="G18" s="986" t="s">
        <v>572</v>
      </c>
      <c r="H18" s="260">
        <v>109.8</v>
      </c>
      <c r="I18" s="259">
        <v>110.1</v>
      </c>
      <c r="J18" s="987" t="s">
        <v>575</v>
      </c>
    </row>
    <row r="19" spans="1:10" ht="24.75" customHeight="1" thickBot="1">
      <c r="C19" s="261" t="s">
        <v>483</v>
      </c>
      <c r="D19" s="262" t="s">
        <v>484</v>
      </c>
      <c r="E19" s="263">
        <v>102.1</v>
      </c>
      <c r="F19" s="264">
        <v>100.9</v>
      </c>
      <c r="G19" s="265">
        <v>1.2</v>
      </c>
      <c r="H19" s="266">
        <v>98.9</v>
      </c>
      <c r="I19" s="264">
        <v>99.6</v>
      </c>
      <c r="J19" s="989" t="s">
        <v>574</v>
      </c>
    </row>
    <row r="20" spans="1:10" ht="14.25" customHeight="1">
      <c r="C20" s="268" t="s">
        <v>544</v>
      </c>
      <c r="G20" s="268"/>
      <c r="H20" s="268"/>
    </row>
    <row r="21" spans="1:10" ht="13.5" customHeight="1">
      <c r="C21" s="268"/>
    </row>
    <row r="22" spans="1:10" ht="19.5" customHeight="1">
      <c r="B22" s="269" t="s">
        <v>545</v>
      </c>
    </row>
    <row r="23" spans="1:10">
      <c r="B23" s="270"/>
    </row>
    <row r="24" spans="1:10" ht="18" customHeight="1">
      <c r="B24" s="271"/>
    </row>
    <row r="25" spans="1:10" ht="18" customHeight="1">
      <c r="B25" s="271" t="s">
        <v>546</v>
      </c>
    </row>
    <row r="26" spans="1:10" ht="8.25" customHeight="1">
      <c r="B26" s="270"/>
      <c r="D26" s="1"/>
      <c r="E26" s="1"/>
      <c r="F26" s="1"/>
      <c r="G26" s="1"/>
      <c r="H26" s="1"/>
      <c r="I26" s="1"/>
      <c r="J26" s="1"/>
    </row>
    <row r="27" spans="1:10" ht="14.25">
      <c r="B27" s="674"/>
      <c r="C27" s="1" t="s">
        <v>579</v>
      </c>
      <c r="D27" s="1"/>
      <c r="E27" s="1"/>
      <c r="F27" s="1"/>
      <c r="G27" s="1"/>
      <c r="H27" s="1"/>
      <c r="I27" s="1"/>
      <c r="J27" s="1"/>
    </row>
    <row r="28" spans="1:10" ht="14.25">
      <c r="A28" t="s">
        <v>444</v>
      </c>
      <c r="B28" s="674"/>
      <c r="C28" s="1" t="s">
        <v>576</v>
      </c>
      <c r="D28" s="1"/>
      <c r="E28" s="1"/>
      <c r="F28" s="1"/>
      <c r="G28" s="1"/>
      <c r="H28" s="1"/>
      <c r="I28" s="1"/>
      <c r="J28" s="1"/>
    </row>
    <row r="29" spans="1:10" ht="16.5" customHeight="1">
      <c r="B29" s="674"/>
      <c r="C29" s="1" t="s">
        <v>577</v>
      </c>
      <c r="D29" s="1"/>
      <c r="E29" s="1"/>
      <c r="F29" s="1"/>
      <c r="G29" s="1"/>
      <c r="H29" s="1"/>
      <c r="I29" s="1"/>
      <c r="J29" s="1"/>
    </row>
    <row r="30" spans="1:10" ht="16.5" customHeight="1">
      <c r="B30" s="1"/>
      <c r="C30" s="1" t="s">
        <v>578</v>
      </c>
    </row>
    <row r="31" spans="1:10" ht="8.25" customHeight="1"/>
    <row r="32" spans="1:10" ht="16.5" customHeight="1">
      <c r="B32" s="270"/>
    </row>
    <row r="33" spans="2:11" ht="16.5" customHeight="1">
      <c r="C33" s="272"/>
    </row>
    <row r="34" spans="2:11" ht="18" customHeight="1">
      <c r="B34" s="273" t="s">
        <v>547</v>
      </c>
    </row>
    <row r="35" spans="2:11" ht="8.25" customHeight="1"/>
    <row r="36" spans="2:11" ht="16.5" customHeight="1">
      <c r="B36" s="674"/>
      <c r="C36" s="1" t="s">
        <v>586</v>
      </c>
    </row>
    <row r="37" spans="2:11" ht="16.5" customHeight="1">
      <c r="B37" s="674"/>
      <c r="C37" s="1" t="s">
        <v>580</v>
      </c>
    </row>
    <row r="38" spans="2:11" ht="16.5" customHeight="1">
      <c r="B38" s="674" t="s">
        <v>548</v>
      </c>
      <c r="C38" s="1" t="s">
        <v>581</v>
      </c>
    </row>
    <row r="39" spans="2:11" ht="16.5" customHeight="1">
      <c r="B39" s="2" t="s">
        <v>444</v>
      </c>
      <c r="C39" t="s">
        <v>582</v>
      </c>
    </row>
    <row r="40" spans="2:11" ht="16.5" customHeight="1">
      <c r="B40" s="1"/>
    </row>
    <row r="41" spans="2:11" ht="16.5" customHeight="1">
      <c r="C41" s="274"/>
    </row>
    <row r="42" spans="2:11" ht="18" customHeight="1">
      <c r="B42" s="273" t="s">
        <v>549</v>
      </c>
      <c r="C42" s="270"/>
    </row>
    <row r="43" spans="2:11" ht="8.25" customHeight="1">
      <c r="C43" s="1"/>
    </row>
    <row r="44" spans="2:11" ht="16.5" customHeight="1">
      <c r="B44" s="1"/>
      <c r="C44" s="1" t="s">
        <v>585</v>
      </c>
    </row>
    <row r="45" spans="2:11" ht="16.5" customHeight="1">
      <c r="B45" s="2"/>
      <c r="C45" s="1" t="s">
        <v>583</v>
      </c>
      <c r="D45" s="270"/>
      <c r="E45" s="270"/>
      <c r="F45" s="270"/>
      <c r="G45" s="270"/>
      <c r="H45" s="270"/>
      <c r="I45" s="270"/>
      <c r="J45" s="270"/>
      <c r="K45" s="270"/>
    </row>
    <row r="46" spans="2:11" ht="16.5" customHeight="1">
      <c r="B46" s="2"/>
      <c r="C46" s="1" t="s">
        <v>584</v>
      </c>
    </row>
    <row r="47" spans="2:11" ht="16.5" customHeight="1">
      <c r="B47" s="2"/>
    </row>
    <row r="48" spans="2:11" ht="16.5" customHeight="1">
      <c r="B48" s="1"/>
    </row>
    <row r="49" spans="2:12" ht="14.25" customHeight="1">
      <c r="B49" s="1"/>
    </row>
    <row r="50" spans="2:12" ht="14.25" customHeight="1" thickBot="1">
      <c r="B50" s="1"/>
    </row>
    <row r="51" spans="2:12" ht="14.25" customHeight="1" thickTop="1">
      <c r="B51" s="1213"/>
      <c r="C51" s="1213"/>
      <c r="D51" s="1213"/>
      <c r="E51" s="1213"/>
      <c r="F51" s="1213"/>
      <c r="G51" s="1213"/>
      <c r="H51" s="1213"/>
      <c r="I51" s="1213"/>
      <c r="J51" s="1213"/>
      <c r="K51" s="511"/>
    </row>
    <row r="52" spans="2:12" ht="17.25">
      <c r="B52" s="1211" t="s">
        <v>318</v>
      </c>
      <c r="C52" s="1211"/>
      <c r="D52" s="1211"/>
      <c r="E52" s="1211"/>
      <c r="F52" s="1211"/>
      <c r="G52" s="1211"/>
      <c r="H52" s="1211"/>
      <c r="I52" s="1211"/>
      <c r="J52" s="1211"/>
      <c r="K52" s="1211"/>
    </row>
    <row r="53" spans="2:12" ht="17.25">
      <c r="B53" s="1211" t="s">
        <v>148</v>
      </c>
      <c r="C53" s="1211"/>
      <c r="D53" s="1211"/>
      <c r="E53" s="1211"/>
      <c r="F53" s="1211"/>
      <c r="G53" s="1211"/>
      <c r="H53" s="1211"/>
      <c r="I53" s="1211"/>
      <c r="J53" s="1211"/>
      <c r="K53" s="1211"/>
    </row>
    <row r="56" spans="2:12" ht="14.25" customHeight="1">
      <c r="B56" s="1212" t="s">
        <v>149</v>
      </c>
      <c r="C56" s="1212"/>
      <c r="D56" s="1212"/>
      <c r="E56" s="1212"/>
      <c r="F56" s="1212"/>
      <c r="G56" s="1212"/>
      <c r="H56" s="1212"/>
      <c r="I56" s="1212"/>
      <c r="J56" s="1212"/>
      <c r="K56" s="1212"/>
    </row>
    <row r="57" spans="2:12">
      <c r="B57" s="1212" t="s">
        <v>150</v>
      </c>
      <c r="C57" s="1212"/>
      <c r="D57" s="1212"/>
      <c r="E57" s="1212"/>
      <c r="F57" s="1212"/>
      <c r="G57" s="1212"/>
      <c r="H57" s="1212"/>
      <c r="I57" s="1212"/>
      <c r="J57" s="1212"/>
      <c r="K57" s="1212"/>
    </row>
    <row r="59" spans="2:12" ht="14.25" customHeight="1">
      <c r="B59" s="1209" t="s">
        <v>151</v>
      </c>
      <c r="C59" s="1210"/>
      <c r="D59" s="1210"/>
      <c r="E59" s="1210"/>
      <c r="F59" s="1210"/>
      <c r="G59" s="1210"/>
      <c r="H59" s="1210"/>
      <c r="I59" s="1210"/>
      <c r="J59" s="1210"/>
      <c r="K59" s="1210"/>
      <c r="L59" s="275"/>
    </row>
  </sheetData>
  <mergeCells count="10">
    <mergeCell ref="I1:K1"/>
    <mergeCell ref="B5:K5"/>
    <mergeCell ref="B6:K6"/>
    <mergeCell ref="C9:J9"/>
    <mergeCell ref="B59:K59"/>
    <mergeCell ref="B52:K52"/>
    <mergeCell ref="B56:K56"/>
    <mergeCell ref="B51:J51"/>
    <mergeCell ref="B53:K53"/>
    <mergeCell ref="B57:K57"/>
  </mergeCells>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120" zoomScaleNormal="120" zoomScaleSheetLayoutView="120" workbookViewId="0">
      <selection activeCell="G1" sqref="G1"/>
    </sheetView>
  </sheetViews>
  <sheetFormatPr defaultColWidth="9" defaultRowHeight="13.5"/>
  <cols>
    <col min="1" max="1" width="2.125" style="290" customWidth="1"/>
    <col min="2" max="2" width="13.375" style="290" customWidth="1"/>
    <col min="3" max="3" width="2.125" style="290" customWidth="1"/>
    <col min="4" max="6" width="12.125" style="290" customWidth="1"/>
    <col min="7" max="16384" width="9" style="290"/>
  </cols>
  <sheetData>
    <row r="1" spans="1:12" ht="30" customHeight="1">
      <c r="A1" s="288"/>
      <c r="B1" s="1214" t="s">
        <v>244</v>
      </c>
      <c r="C1" s="1214"/>
      <c r="D1" s="1214"/>
      <c r="E1" s="1214"/>
      <c r="F1" s="1214"/>
      <c r="G1" s="20"/>
      <c r="H1" s="20"/>
      <c r="I1" s="289"/>
      <c r="J1" s="289"/>
      <c r="K1" s="289"/>
      <c r="L1" s="289"/>
    </row>
    <row r="2" spans="1:12" ht="10.5" customHeight="1">
      <c r="B2" s="20"/>
      <c r="C2" s="20"/>
      <c r="D2" s="20"/>
      <c r="E2" s="20"/>
      <c r="F2" s="20"/>
      <c r="G2" s="20"/>
      <c r="H2" s="20"/>
      <c r="I2" s="289"/>
      <c r="J2" s="289"/>
      <c r="K2" s="289"/>
      <c r="L2" s="289"/>
    </row>
    <row r="3" spans="1:12" ht="15" customHeight="1">
      <c r="B3" s="291"/>
      <c r="C3" s="291"/>
      <c r="D3" s="291"/>
      <c r="F3" s="445" t="s">
        <v>321</v>
      </c>
    </row>
    <row r="4" spans="1:12" ht="3" customHeight="1">
      <c r="B4" s="291"/>
      <c r="C4" s="291"/>
      <c r="D4" s="291"/>
      <c r="E4" s="292"/>
      <c r="F4" s="292"/>
    </row>
    <row r="5" spans="1:12" ht="31.5" customHeight="1">
      <c r="A5" s="443"/>
      <c r="B5" s="1215" t="s">
        <v>319</v>
      </c>
      <c r="C5" s="1216"/>
      <c r="D5" s="293" t="s">
        <v>245</v>
      </c>
      <c r="E5" s="294" t="s">
        <v>246</v>
      </c>
      <c r="F5" s="295" t="s">
        <v>247</v>
      </c>
    </row>
    <row r="6" spans="1:12" ht="24.75" hidden="1" customHeight="1">
      <c r="A6" s="291"/>
      <c r="B6" s="296" t="s">
        <v>248</v>
      </c>
      <c r="C6" s="297"/>
      <c r="D6" s="512">
        <v>7497788</v>
      </c>
      <c r="E6" s="298" t="s">
        <v>249</v>
      </c>
      <c r="F6" s="513">
        <v>31905</v>
      </c>
    </row>
    <row r="7" spans="1:12" ht="24.75" hidden="1" customHeight="1">
      <c r="A7" s="291"/>
      <c r="B7" s="296" t="s">
        <v>250</v>
      </c>
      <c r="C7" s="297"/>
      <c r="D7" s="514">
        <v>11633606</v>
      </c>
      <c r="E7" s="299" t="s">
        <v>249</v>
      </c>
      <c r="F7" s="515">
        <v>32049</v>
      </c>
    </row>
    <row r="8" spans="1:12" ht="24.75" hidden="1" customHeight="1">
      <c r="A8" s="291"/>
      <c r="B8" s="296" t="s">
        <v>251</v>
      </c>
      <c r="C8" s="297"/>
      <c r="D8" s="514">
        <v>13118262</v>
      </c>
      <c r="E8" s="300">
        <f t="shared" ref="E8:E13" si="0">D8/D7*100</f>
        <v>112.76178684407914</v>
      </c>
      <c r="F8" s="515">
        <v>35940</v>
      </c>
    </row>
    <row r="9" spans="1:12" ht="24.75" hidden="1" customHeight="1">
      <c r="A9" s="291"/>
      <c r="B9" s="301" t="s">
        <v>252</v>
      </c>
      <c r="C9" s="302"/>
      <c r="D9" s="514">
        <v>13648474</v>
      </c>
      <c r="E9" s="300">
        <f t="shared" si="0"/>
        <v>104.0417854133421</v>
      </c>
      <c r="F9" s="515">
        <v>37393</v>
      </c>
    </row>
    <row r="10" spans="1:12" ht="24.75" hidden="1" customHeight="1">
      <c r="A10" s="291"/>
      <c r="B10" s="301" t="s">
        <v>253</v>
      </c>
      <c r="C10" s="302"/>
      <c r="D10" s="514">
        <v>13765342</v>
      </c>
      <c r="E10" s="300">
        <f t="shared" si="0"/>
        <v>100.85627155094407</v>
      </c>
      <c r="F10" s="515">
        <v>37713</v>
      </c>
    </row>
    <row r="11" spans="1:12" ht="24.75" hidden="1" customHeight="1">
      <c r="A11" s="291"/>
      <c r="B11" s="301" t="s">
        <v>254</v>
      </c>
      <c r="C11" s="302"/>
      <c r="D11" s="514">
        <v>13703904</v>
      </c>
      <c r="E11" s="300">
        <f t="shared" si="0"/>
        <v>99.553676181819526</v>
      </c>
      <c r="F11" s="515">
        <v>37545</v>
      </c>
    </row>
    <row r="12" spans="1:12" ht="19.5" hidden="1" customHeight="1">
      <c r="A12" s="291"/>
      <c r="B12" s="301" t="s">
        <v>255</v>
      </c>
      <c r="C12" s="302"/>
      <c r="D12" s="514">
        <v>12874161</v>
      </c>
      <c r="E12" s="300">
        <f t="shared" si="0"/>
        <v>93.945207146810134</v>
      </c>
      <c r="F12" s="515">
        <v>35272</v>
      </c>
    </row>
    <row r="13" spans="1:12" ht="19.5" hidden="1" customHeight="1">
      <c r="A13" s="291"/>
      <c r="B13" s="301" t="s">
        <v>256</v>
      </c>
      <c r="C13" s="302"/>
      <c r="D13" s="514">
        <v>12976129</v>
      </c>
      <c r="E13" s="300">
        <f t="shared" si="0"/>
        <v>100.79203607908896</v>
      </c>
      <c r="F13" s="515">
        <v>35551</v>
      </c>
    </row>
    <row r="14" spans="1:12" ht="19.5" hidden="1" customHeight="1">
      <c r="A14" s="291"/>
      <c r="B14" s="301" t="s">
        <v>257</v>
      </c>
      <c r="C14" s="302"/>
      <c r="D14" s="514">
        <v>13391576</v>
      </c>
      <c r="E14" s="300">
        <f>D14/D13*100</f>
        <v>103.20162507632284</v>
      </c>
      <c r="F14" s="515">
        <v>36689</v>
      </c>
    </row>
    <row r="15" spans="1:12" ht="19.5" hidden="1" customHeight="1">
      <c r="A15" s="291"/>
      <c r="B15" s="303" t="s">
        <v>258</v>
      </c>
      <c r="C15" s="304"/>
      <c r="D15" s="516">
        <v>14229789</v>
      </c>
      <c r="E15" s="305">
        <v>106.25925581873261</v>
      </c>
      <c r="F15" s="517">
        <v>39093</v>
      </c>
    </row>
    <row r="16" spans="1:12" ht="19.5" hidden="1" customHeight="1">
      <c r="A16" s="291"/>
      <c r="B16" s="303" t="s">
        <v>259</v>
      </c>
      <c r="C16" s="304"/>
      <c r="D16" s="516">
        <v>14903196</v>
      </c>
      <c r="E16" s="305">
        <v>104.73237516030632</v>
      </c>
      <c r="F16" s="517">
        <v>40831</v>
      </c>
    </row>
    <row r="17" spans="1:9" ht="19.5" customHeight="1">
      <c r="A17" s="306"/>
      <c r="B17" s="705" t="s">
        <v>508</v>
      </c>
      <c r="C17" s="304"/>
      <c r="D17" s="519">
        <v>16908907</v>
      </c>
      <c r="E17" s="305">
        <v>143.5900111958195</v>
      </c>
      <c r="F17" s="518">
        <v>46326</v>
      </c>
    </row>
    <row r="18" spans="1:9" ht="19.5" customHeight="1">
      <c r="A18" s="306"/>
      <c r="B18" s="705" t="s">
        <v>463</v>
      </c>
      <c r="C18" s="304"/>
      <c r="D18" s="519">
        <v>19948279</v>
      </c>
      <c r="E18" s="520">
        <f>D18 / D17 * 100</f>
        <v>117.97497614718679</v>
      </c>
      <c r="F18" s="518">
        <v>54803</v>
      </c>
    </row>
    <row r="19" spans="1:9" ht="19.5" customHeight="1">
      <c r="A19" s="306"/>
      <c r="B19" s="705" t="s">
        <v>550</v>
      </c>
      <c r="C19" s="304"/>
      <c r="D19" s="519">
        <v>22227865</v>
      </c>
      <c r="E19" s="520">
        <f>D19 / D18 * 100</f>
        <v>111.42748203992936</v>
      </c>
      <c r="F19" s="518">
        <v>60898</v>
      </c>
    </row>
    <row r="20" spans="1:9" ht="5.25" customHeight="1">
      <c r="A20" s="308"/>
      <c r="B20" s="308"/>
      <c r="C20" s="309"/>
      <c r="D20" s="310"/>
      <c r="E20" s="311"/>
      <c r="F20" s="312"/>
    </row>
    <row r="21" spans="1:9" ht="6.75" customHeight="1">
      <c r="A21" s="313"/>
      <c r="B21" s="706"/>
      <c r="C21" s="314"/>
      <c r="D21" s="516"/>
      <c r="E21" s="305"/>
      <c r="F21" s="517"/>
    </row>
    <row r="22" spans="1:9" ht="18" customHeight="1">
      <c r="A22" s="306"/>
      <c r="B22" s="707" t="s">
        <v>565</v>
      </c>
      <c r="C22" s="302"/>
      <c r="D22" s="446">
        <v>1777392</v>
      </c>
      <c r="E22" s="520">
        <v>111.78791019693479</v>
      </c>
      <c r="F22" s="521">
        <v>59246</v>
      </c>
      <c r="H22" s="578"/>
      <c r="I22" s="579"/>
    </row>
    <row r="23" spans="1:9" ht="18" customHeight="1">
      <c r="A23" s="306"/>
      <c r="B23" s="707">
        <v>5</v>
      </c>
      <c r="C23" s="302"/>
      <c r="D23" s="446">
        <v>1793639</v>
      </c>
      <c r="E23" s="520">
        <v>111.76950408969282</v>
      </c>
      <c r="F23" s="521">
        <v>57859</v>
      </c>
      <c r="H23" s="578"/>
      <c r="I23" s="579"/>
    </row>
    <row r="24" spans="1:9" ht="18" customHeight="1">
      <c r="A24" s="306"/>
      <c r="B24" s="707">
        <v>6</v>
      </c>
      <c r="C24" s="302"/>
      <c r="D24" s="446">
        <v>1672181</v>
      </c>
      <c r="E24" s="520">
        <v>110.21108542873206</v>
      </c>
      <c r="F24" s="521">
        <v>55739</v>
      </c>
      <c r="H24" s="578"/>
      <c r="I24" s="579"/>
    </row>
    <row r="25" spans="1:9" ht="18" customHeight="1">
      <c r="A25" s="306"/>
      <c r="B25" s="707">
        <v>7</v>
      </c>
      <c r="C25" s="302"/>
      <c r="D25" s="446">
        <v>1832467</v>
      </c>
      <c r="E25" s="520">
        <v>114.18634300512711</v>
      </c>
      <c r="F25" s="521">
        <v>59112</v>
      </c>
      <c r="H25" s="578"/>
      <c r="I25" s="579"/>
    </row>
    <row r="26" spans="1:9" ht="18" customHeight="1">
      <c r="A26" s="306"/>
      <c r="B26" s="707">
        <v>8</v>
      </c>
      <c r="C26" s="302"/>
      <c r="D26" s="446">
        <v>1848050</v>
      </c>
      <c r="E26" s="520">
        <v>121.66107642123349</v>
      </c>
      <c r="F26" s="521">
        <v>59615</v>
      </c>
      <c r="H26" s="578"/>
      <c r="I26" s="579"/>
    </row>
    <row r="27" spans="1:9" ht="18" customHeight="1">
      <c r="A27" s="306"/>
      <c r="B27" s="707">
        <v>9</v>
      </c>
      <c r="C27" s="302"/>
      <c r="D27" s="446">
        <v>1733839</v>
      </c>
      <c r="E27" s="520">
        <v>109.79668628921131</v>
      </c>
      <c r="F27" s="521">
        <v>57795</v>
      </c>
      <c r="H27" s="578"/>
      <c r="I27" s="579"/>
    </row>
    <row r="28" spans="1:9" ht="18" customHeight="1">
      <c r="A28" s="306"/>
      <c r="B28" s="707">
        <v>10</v>
      </c>
      <c r="C28" s="302"/>
      <c r="D28" s="446">
        <v>1978823</v>
      </c>
      <c r="E28" s="520">
        <v>110.95527637007538</v>
      </c>
      <c r="F28" s="521">
        <v>63833</v>
      </c>
      <c r="H28" s="578"/>
      <c r="I28" s="579"/>
    </row>
    <row r="29" spans="1:9" ht="18" customHeight="1">
      <c r="A29" s="306"/>
      <c r="B29" s="707">
        <v>11</v>
      </c>
      <c r="C29" s="302"/>
      <c r="D29" s="446">
        <v>1925260</v>
      </c>
      <c r="E29" s="520">
        <v>111.87173618338211</v>
      </c>
      <c r="F29" s="521">
        <v>64175</v>
      </c>
      <c r="H29" s="578"/>
      <c r="I29" s="579"/>
    </row>
    <row r="30" spans="1:9" ht="18" customHeight="1">
      <c r="A30" s="306"/>
      <c r="B30" s="707">
        <v>12</v>
      </c>
      <c r="C30" s="302"/>
      <c r="D30" s="446">
        <v>1943971</v>
      </c>
      <c r="E30" s="520">
        <v>110.89313085527604</v>
      </c>
      <c r="F30" s="521">
        <v>62709</v>
      </c>
      <c r="H30" s="578"/>
      <c r="I30" s="579"/>
    </row>
    <row r="31" spans="1:9" ht="18" customHeight="1">
      <c r="A31" s="306"/>
      <c r="B31" s="707" t="s">
        <v>518</v>
      </c>
      <c r="C31" s="302"/>
      <c r="D31" s="446">
        <v>1925729</v>
      </c>
      <c r="E31" s="520">
        <v>111.028286216545</v>
      </c>
      <c r="F31" s="521">
        <v>62120</v>
      </c>
      <c r="H31" s="578"/>
      <c r="I31" s="579"/>
    </row>
    <row r="32" spans="1:9" ht="18" customHeight="1">
      <c r="A32" s="306"/>
      <c r="B32" s="707">
        <v>2</v>
      </c>
      <c r="C32" s="302"/>
      <c r="D32" s="446">
        <v>1853219</v>
      </c>
      <c r="E32" s="520">
        <v>106.60885272401464</v>
      </c>
      <c r="F32" s="521">
        <v>66186</v>
      </c>
      <c r="H32" s="578"/>
      <c r="I32" s="579"/>
    </row>
    <row r="33" spans="1:11" ht="18" customHeight="1">
      <c r="A33" s="306"/>
      <c r="B33" s="707">
        <v>3</v>
      </c>
      <c r="C33" s="302"/>
      <c r="D33" s="446">
        <v>1943295</v>
      </c>
      <c r="E33" s="520">
        <v>107.77253077262228</v>
      </c>
      <c r="F33" s="521">
        <v>62687</v>
      </c>
      <c r="H33" s="578"/>
      <c r="I33" s="579"/>
    </row>
    <row r="34" spans="1:11" ht="18" customHeight="1">
      <c r="A34" s="306"/>
      <c r="B34" s="707" t="s">
        <v>561</v>
      </c>
      <c r="C34" s="302"/>
      <c r="D34" s="446">
        <v>1934246</v>
      </c>
      <c r="E34" s="520">
        <f>D34 /D22 * 100</f>
        <v>108.82495251469568</v>
      </c>
      <c r="F34" s="521">
        <v>64475</v>
      </c>
      <c r="H34" s="578"/>
      <c r="I34" s="579"/>
    </row>
    <row r="35" spans="1:11" ht="5.0999999999999996" customHeight="1">
      <c r="A35" s="308"/>
      <c r="B35" s="708"/>
      <c r="C35" s="315"/>
      <c r="D35" s="573"/>
      <c r="E35" s="574"/>
      <c r="F35" s="575"/>
    </row>
    <row r="36" spans="1:11" ht="3" customHeight="1">
      <c r="A36" s="291"/>
      <c r="B36" s="307"/>
      <c r="C36" s="307"/>
      <c r="D36" s="316"/>
      <c r="E36" s="317"/>
      <c r="F36" s="316"/>
    </row>
    <row r="37" spans="1:11">
      <c r="A37" s="291"/>
      <c r="B37" s="444" t="s">
        <v>322</v>
      </c>
      <c r="C37" s="291"/>
      <c r="D37" s="316"/>
      <c r="E37" s="317"/>
      <c r="F37" s="316"/>
    </row>
    <row r="38" spans="1:11">
      <c r="A38" s="291"/>
      <c r="B38" s="444" t="s">
        <v>320</v>
      </c>
      <c r="C38" s="291"/>
      <c r="D38" s="316"/>
      <c r="E38" s="317"/>
      <c r="F38" s="316"/>
    </row>
    <row r="39" spans="1:11" ht="15" customHeight="1">
      <c r="A39" s="291"/>
      <c r="C39" s="291"/>
      <c r="D39" s="318"/>
      <c r="E39" s="318"/>
      <c r="F39" s="318"/>
    </row>
    <row r="40" spans="1:11" ht="27.75" customHeight="1">
      <c r="D40" s="319"/>
      <c r="E40" s="320"/>
      <c r="F40" s="320"/>
    </row>
    <row r="41" spans="1:11" ht="27.75" customHeight="1">
      <c r="G41" s="522"/>
      <c r="H41" s="522"/>
      <c r="I41" s="522"/>
      <c r="J41" s="522"/>
      <c r="K41" s="522"/>
    </row>
    <row r="42" spans="1:11" ht="27.75" customHeight="1">
      <c r="B42" s="522"/>
      <c r="C42" s="523"/>
      <c r="F42" s="522"/>
      <c r="G42" s="522"/>
      <c r="H42" s="522"/>
      <c r="I42" s="522"/>
      <c r="J42" s="522"/>
      <c r="K42" s="522"/>
    </row>
    <row r="43" spans="1:11" ht="27.75" customHeight="1">
      <c r="B43" s="522"/>
      <c r="C43" s="523"/>
      <c r="F43" s="522"/>
      <c r="G43" s="522"/>
      <c r="H43" s="522"/>
      <c r="I43" s="522"/>
      <c r="J43" s="522"/>
      <c r="K43" s="522"/>
    </row>
    <row r="44" spans="1:11" ht="27.75" customHeight="1">
      <c r="B44" s="522"/>
      <c r="C44" s="523"/>
      <c r="F44" s="522"/>
      <c r="G44" s="522"/>
      <c r="H44" s="522"/>
      <c r="I44" s="522"/>
      <c r="J44" s="522"/>
      <c r="K44" s="522"/>
    </row>
    <row r="45" spans="1:11" ht="27.75" customHeight="1">
      <c r="B45" s="522"/>
      <c r="C45" s="523"/>
      <c r="F45" s="522"/>
      <c r="G45" s="522"/>
      <c r="H45" s="522"/>
      <c r="I45" s="522"/>
      <c r="J45" s="522"/>
      <c r="K45" s="522"/>
    </row>
    <row r="46" spans="1:11" ht="27.75" customHeight="1">
      <c r="B46" s="522"/>
      <c r="C46" s="523"/>
      <c r="F46" s="522"/>
      <c r="G46" s="522"/>
      <c r="H46" s="522"/>
      <c r="I46" s="522"/>
      <c r="J46" s="522"/>
      <c r="K46" s="522"/>
    </row>
    <row r="47" spans="1:11" ht="27.75" customHeight="1">
      <c r="B47" s="522"/>
      <c r="C47" s="523"/>
      <c r="F47" s="522"/>
      <c r="G47" s="522"/>
      <c r="H47" s="522"/>
      <c r="I47" s="522"/>
      <c r="J47" s="522"/>
      <c r="K47" s="522"/>
    </row>
    <row r="48" spans="1:11" ht="27.75" customHeight="1">
      <c r="B48" s="522"/>
      <c r="C48" s="523"/>
      <c r="F48" s="522"/>
      <c r="G48" s="522"/>
      <c r="H48" s="522"/>
      <c r="I48" s="522"/>
      <c r="J48" s="522"/>
      <c r="K48" s="522"/>
    </row>
    <row r="49" spans="2:11" ht="27.75" customHeight="1">
      <c r="B49" s="522"/>
      <c r="C49" s="523"/>
      <c r="F49" s="522"/>
      <c r="G49" s="522"/>
      <c r="H49" s="522"/>
      <c r="I49" s="522"/>
      <c r="J49" s="522"/>
      <c r="K49" s="522"/>
    </row>
    <row r="50" spans="2:11" ht="27.75" customHeight="1">
      <c r="B50" s="522"/>
      <c r="C50" s="523"/>
      <c r="F50" s="522"/>
      <c r="G50" s="522"/>
      <c r="H50" s="522"/>
      <c r="I50" s="522"/>
      <c r="J50" s="522"/>
      <c r="K50" s="522"/>
    </row>
    <row r="51" spans="2:11" ht="27.75" customHeight="1">
      <c r="B51" s="522"/>
      <c r="C51" s="523"/>
      <c r="F51" s="522"/>
      <c r="G51" s="522"/>
      <c r="H51" s="522"/>
      <c r="I51" s="522"/>
      <c r="J51" s="522"/>
      <c r="K51" s="522"/>
    </row>
    <row r="52" spans="2:11" ht="27.75" customHeight="1">
      <c r="B52" s="522"/>
      <c r="C52" s="523"/>
      <c r="F52" s="522"/>
      <c r="G52" s="522"/>
      <c r="H52" s="522"/>
      <c r="I52" s="522"/>
      <c r="J52" s="522"/>
      <c r="K52" s="522"/>
    </row>
    <row r="53" spans="2:11" ht="27.75" customHeight="1">
      <c r="B53" s="522"/>
      <c r="C53" s="523"/>
      <c r="F53" s="522"/>
      <c r="G53" s="522"/>
      <c r="H53" s="522"/>
      <c r="I53" s="522"/>
      <c r="J53" s="522"/>
      <c r="K53" s="522"/>
    </row>
    <row r="54" spans="2:11">
      <c r="B54" s="522"/>
      <c r="C54" s="523"/>
      <c r="F54" s="522"/>
    </row>
  </sheetData>
  <mergeCells count="2">
    <mergeCell ref="B1:F1"/>
    <mergeCell ref="B5:C5"/>
  </mergeCells>
  <phoneticPr fontId="3"/>
  <dataValidations count="1">
    <dataValidation imeMode="off" allowBlank="1" showInputMessage="1" showErrorMessage="1" sqref="E18: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activeCell="H1" sqref="H1"/>
    </sheetView>
  </sheetViews>
  <sheetFormatPr defaultColWidth="9" defaultRowHeight="17.25"/>
  <cols>
    <col min="1" max="1" width="2.125" style="20" customWidth="1"/>
    <col min="2" max="2" width="15.375" style="20" customWidth="1"/>
    <col min="3" max="3" width="2.125" style="20" customWidth="1"/>
    <col min="4" max="7" width="22.75" style="20" customWidth="1"/>
    <col min="8" max="8" width="9" style="20"/>
    <col min="9" max="11" width="9.125" style="20" bestFit="1" customWidth="1"/>
    <col min="12" max="12" width="9.375" style="20" bestFit="1" customWidth="1"/>
    <col min="13" max="16384" width="9" style="20"/>
  </cols>
  <sheetData>
    <row r="1" spans="1:7" ht="30" customHeight="1">
      <c r="A1" s="1064" t="s">
        <v>260</v>
      </c>
      <c r="B1" s="1064"/>
      <c r="C1" s="1064"/>
      <c r="D1" s="1064"/>
      <c r="E1" s="1064"/>
      <c r="F1" s="1064"/>
      <c r="G1" s="1064"/>
    </row>
    <row r="2" spans="1:7" ht="10.5" customHeight="1">
      <c r="B2" s="321"/>
      <c r="C2" s="321"/>
      <c r="D2" s="321"/>
      <c r="E2" s="321"/>
      <c r="F2" s="321"/>
      <c r="G2" s="321"/>
    </row>
    <row r="3" spans="1:7" ht="15" customHeight="1">
      <c r="E3" s="19"/>
      <c r="F3" s="19"/>
      <c r="G3" s="322" t="s">
        <v>329</v>
      </c>
    </row>
    <row r="4" spans="1:7" ht="3" customHeight="1" thickBot="1">
      <c r="E4" s="19"/>
      <c r="F4" s="19"/>
      <c r="G4" s="322"/>
    </row>
    <row r="5" spans="1:7" s="22" customFormat="1" ht="27" customHeight="1">
      <c r="A5" s="1217" t="s">
        <v>324</v>
      </c>
      <c r="B5" s="1067"/>
      <c r="C5" s="1068"/>
      <c r="D5" s="1219" t="s">
        <v>325</v>
      </c>
      <c r="E5" s="1220" t="s">
        <v>326</v>
      </c>
      <c r="F5" s="1221"/>
      <c r="G5" s="1222"/>
    </row>
    <row r="6" spans="1:7" s="22" customFormat="1" ht="24.95" customHeight="1">
      <c r="A6" s="1218"/>
      <c r="B6" s="1073"/>
      <c r="C6" s="1074"/>
      <c r="D6" s="1096"/>
      <c r="E6" s="323" t="s">
        <v>261</v>
      </c>
      <c r="F6" s="323" t="s">
        <v>327</v>
      </c>
      <c r="G6" s="324" t="s">
        <v>328</v>
      </c>
    </row>
    <row r="7" spans="1:7" s="22" customFormat="1" ht="9" customHeight="1">
      <c r="A7" s="103"/>
      <c r="B7" s="26"/>
      <c r="C7" s="325"/>
      <c r="D7" s="326"/>
      <c r="G7" s="120"/>
    </row>
    <row r="8" spans="1:7" s="22" customFormat="1" ht="21" hidden="1" customHeight="1">
      <c r="A8" s="103"/>
      <c r="B8" s="327" t="s">
        <v>262</v>
      </c>
      <c r="C8" s="328"/>
      <c r="D8" s="524">
        <v>7648673</v>
      </c>
      <c r="E8" s="43" t="s">
        <v>263</v>
      </c>
      <c r="F8" s="43" t="s">
        <v>263</v>
      </c>
      <c r="G8" s="525" t="s">
        <v>264</v>
      </c>
    </row>
    <row r="9" spans="1:7" s="22" customFormat="1" ht="21" customHeight="1">
      <c r="A9" s="103"/>
      <c r="B9" s="653" t="s">
        <v>452</v>
      </c>
      <c r="C9" s="328"/>
      <c r="D9" s="524">
        <v>7782261</v>
      </c>
      <c r="E9" s="43">
        <v>1307251</v>
      </c>
      <c r="F9" s="43">
        <v>2005036</v>
      </c>
      <c r="G9" s="525">
        <v>4469974</v>
      </c>
    </row>
    <row r="10" spans="1:7" s="22" customFormat="1" ht="21" customHeight="1">
      <c r="A10" s="103"/>
      <c r="B10" s="653" t="s">
        <v>453</v>
      </c>
      <c r="C10" s="328"/>
      <c r="D10" s="524">
        <v>7932978</v>
      </c>
      <c r="E10" s="43">
        <v>1313581</v>
      </c>
      <c r="F10" s="43">
        <v>2212853</v>
      </c>
      <c r="G10" s="525">
        <v>4406544</v>
      </c>
    </row>
    <row r="11" spans="1:7" s="22" customFormat="1" ht="21" customHeight="1">
      <c r="A11" s="103"/>
      <c r="B11" s="653" t="s">
        <v>454</v>
      </c>
      <c r="C11" s="328"/>
      <c r="D11" s="524">
        <v>7712051.9879999999</v>
      </c>
      <c r="E11" s="526">
        <v>1310048</v>
      </c>
      <c r="F11" s="526">
        <v>1954444.9879999999</v>
      </c>
      <c r="G11" s="525">
        <v>4447559</v>
      </c>
    </row>
    <row r="12" spans="1:7" s="22" customFormat="1" ht="9" customHeight="1">
      <c r="A12" s="103"/>
      <c r="B12" s="86"/>
      <c r="C12" s="329"/>
      <c r="D12" s="524"/>
      <c r="E12" s="526"/>
      <c r="F12" s="526"/>
      <c r="G12" s="525"/>
    </row>
    <row r="13" spans="1:7" s="22" customFormat="1" ht="19.5" customHeight="1">
      <c r="A13" s="103"/>
      <c r="B13" s="998" t="s">
        <v>606</v>
      </c>
      <c r="C13" s="993"/>
      <c r="D13" s="999">
        <v>575464.29399999999</v>
      </c>
      <c r="E13" s="1000">
        <v>89804</v>
      </c>
      <c r="F13" s="1000">
        <v>141359.29399999999</v>
      </c>
      <c r="G13" s="1001">
        <v>344301</v>
      </c>
    </row>
    <row r="14" spans="1:7" s="22" customFormat="1" ht="19.5" customHeight="1">
      <c r="A14" s="103"/>
      <c r="B14" s="998" t="s">
        <v>532</v>
      </c>
      <c r="C14" s="993"/>
      <c r="D14" s="527">
        <v>489749.41499999998</v>
      </c>
      <c r="E14" s="528">
        <v>91353</v>
      </c>
      <c r="F14" s="528">
        <v>127768.41499999999</v>
      </c>
      <c r="G14" s="529">
        <v>270628</v>
      </c>
    </row>
    <row r="15" spans="1:7" s="22" customFormat="1" ht="19.5" customHeight="1">
      <c r="A15" s="103"/>
      <c r="B15" s="650">
        <v>3</v>
      </c>
      <c r="C15" s="329"/>
      <c r="D15" s="527">
        <v>527886.12800000003</v>
      </c>
      <c r="E15" s="528">
        <v>98530</v>
      </c>
      <c r="F15" s="528">
        <v>135122.128</v>
      </c>
      <c r="G15" s="529">
        <v>294234</v>
      </c>
    </row>
    <row r="16" spans="1:7" s="22" customFormat="1" ht="19.5" customHeight="1">
      <c r="A16" s="103"/>
      <c r="B16" s="650">
        <v>4</v>
      </c>
      <c r="C16" s="329"/>
      <c r="D16" s="527">
        <v>545303.52399999998</v>
      </c>
      <c r="E16" s="528">
        <v>107213</v>
      </c>
      <c r="F16" s="528">
        <v>143629.524</v>
      </c>
      <c r="G16" s="529">
        <v>294461</v>
      </c>
    </row>
    <row r="17" spans="1:12" s="22" customFormat="1" ht="19.5" customHeight="1">
      <c r="A17" s="103"/>
      <c r="B17" s="650">
        <v>5</v>
      </c>
      <c r="C17" s="329"/>
      <c r="D17" s="527">
        <v>624455.35699999996</v>
      </c>
      <c r="E17" s="528">
        <v>113278</v>
      </c>
      <c r="F17" s="528">
        <v>165929.35699999999</v>
      </c>
      <c r="G17" s="529">
        <v>345248</v>
      </c>
    </row>
    <row r="18" spans="1:12" s="22" customFormat="1" ht="19.5" customHeight="1">
      <c r="A18" s="103"/>
      <c r="B18" s="650">
        <v>6</v>
      </c>
      <c r="C18" s="329"/>
      <c r="D18" s="527">
        <v>668216.745</v>
      </c>
      <c r="E18" s="528">
        <v>122279</v>
      </c>
      <c r="F18" s="528">
        <v>177201.745</v>
      </c>
      <c r="G18" s="529">
        <v>368736</v>
      </c>
    </row>
    <row r="19" spans="1:12" s="22" customFormat="1" ht="19.5" customHeight="1">
      <c r="A19" s="103"/>
      <c r="B19" s="650">
        <v>7</v>
      </c>
      <c r="C19" s="329"/>
      <c r="D19" s="527">
        <v>797011.701</v>
      </c>
      <c r="E19" s="528">
        <v>129899</v>
      </c>
      <c r="F19" s="528">
        <v>199939.701</v>
      </c>
      <c r="G19" s="529">
        <v>467173</v>
      </c>
    </row>
    <row r="20" spans="1:12" s="22" customFormat="1" ht="19.5" customHeight="1">
      <c r="A20" s="103"/>
      <c r="B20" s="650">
        <v>8</v>
      </c>
      <c r="C20" s="329"/>
      <c r="D20" s="527">
        <v>936944.42099999997</v>
      </c>
      <c r="E20" s="528">
        <v>140702</v>
      </c>
      <c r="F20" s="528">
        <v>230272.421</v>
      </c>
      <c r="G20" s="529">
        <v>565970</v>
      </c>
    </row>
    <row r="21" spans="1:12" s="22" customFormat="1" ht="19.5" customHeight="1">
      <c r="A21" s="103"/>
      <c r="B21" s="650">
        <v>9</v>
      </c>
      <c r="C21" s="329"/>
      <c r="D21" s="527">
        <v>885998.05300000007</v>
      </c>
      <c r="E21" s="528">
        <v>131577</v>
      </c>
      <c r="F21" s="528">
        <v>220833.05300000001</v>
      </c>
      <c r="G21" s="529">
        <v>533588</v>
      </c>
    </row>
    <row r="22" spans="1:12" s="22" customFormat="1" ht="19.5" customHeight="1">
      <c r="A22" s="103"/>
      <c r="B22" s="650">
        <v>10</v>
      </c>
      <c r="C22" s="329"/>
      <c r="D22" s="527">
        <v>773640.4</v>
      </c>
      <c r="E22" s="528">
        <v>122897</v>
      </c>
      <c r="F22" s="528">
        <v>204870.39999999999</v>
      </c>
      <c r="G22" s="529">
        <v>445873</v>
      </c>
    </row>
    <row r="23" spans="1:12" s="22" customFormat="1" ht="19.5" customHeight="1">
      <c r="A23" s="103"/>
      <c r="B23" s="650">
        <v>11</v>
      </c>
      <c r="C23" s="329"/>
      <c r="D23" s="527">
        <v>727291</v>
      </c>
      <c r="E23" s="528">
        <v>113404</v>
      </c>
      <c r="F23" s="528">
        <v>193845</v>
      </c>
      <c r="G23" s="529">
        <v>420042</v>
      </c>
    </row>
    <row r="24" spans="1:12" s="22" customFormat="1" ht="19.5" customHeight="1">
      <c r="A24" s="103"/>
      <c r="B24" s="650">
        <v>12</v>
      </c>
      <c r="C24" s="329"/>
      <c r="D24" s="527">
        <v>575278</v>
      </c>
      <c r="E24" s="528">
        <v>101936</v>
      </c>
      <c r="F24" s="528">
        <v>160596</v>
      </c>
      <c r="G24" s="529">
        <v>312746</v>
      </c>
    </row>
    <row r="25" spans="1:12" s="22" customFormat="1" ht="19.5" customHeight="1">
      <c r="A25" s="103"/>
      <c r="B25" s="650" t="s">
        <v>605</v>
      </c>
      <c r="C25" s="329"/>
      <c r="D25" s="527">
        <v>584130</v>
      </c>
      <c r="E25" s="528">
        <v>94274</v>
      </c>
      <c r="F25" s="528">
        <v>141509</v>
      </c>
      <c r="G25" s="529">
        <v>348347</v>
      </c>
    </row>
    <row r="26" spans="1:12" s="22" customFormat="1" ht="9.9499999999999993" customHeight="1">
      <c r="A26" s="97"/>
      <c r="B26" s="330"/>
      <c r="C26" s="329"/>
      <c r="D26" s="524"/>
      <c r="E26" s="530"/>
      <c r="F26" s="530"/>
      <c r="G26" s="531"/>
    </row>
    <row r="27" spans="1:12" s="22" customFormat="1" ht="24.95" customHeight="1">
      <c r="A27" s="562"/>
      <c r="B27" s="331" t="s">
        <v>323</v>
      </c>
      <c r="C27" s="332"/>
      <c r="D27" s="711">
        <f>(D25 / D24 -1) * 100</f>
        <v>1.5387343162784006</v>
      </c>
      <c r="E27" s="711">
        <f>(E25 / E24 -1) * 100</f>
        <v>-7.5164809292104895</v>
      </c>
      <c r="F27" s="711">
        <f>(F25 / F24 -1) * 100</f>
        <v>-11.885102991357199</v>
      </c>
      <c r="G27" s="728">
        <f>(G25 / G24 -1) * 100</f>
        <v>11.383359019779625</v>
      </c>
      <c r="I27" s="563"/>
      <c r="J27" s="563"/>
      <c r="K27" s="563"/>
      <c r="L27" s="563"/>
    </row>
    <row r="28" spans="1:12" s="22" customFormat="1" ht="24.95" customHeight="1" thickBot="1">
      <c r="A28" s="121"/>
      <c r="B28" s="333" t="s">
        <v>265</v>
      </c>
      <c r="C28" s="334"/>
      <c r="D28" s="583">
        <f>(D25 /D13 -1) * 100</f>
        <v>1.5058633681275913</v>
      </c>
      <c r="E28" s="583">
        <f>(E25 /E13 -1) * 100</f>
        <v>4.9775065698632659</v>
      </c>
      <c r="F28" s="583">
        <f>(F25 /F13 -1) * 100</f>
        <v>0.10590460362656096</v>
      </c>
      <c r="G28" s="666">
        <f>(G25 /G13 -1) * 100</f>
        <v>1.175134547968204</v>
      </c>
      <c r="I28" s="563"/>
      <c r="J28" s="563"/>
      <c r="K28" s="563"/>
      <c r="L28" s="563"/>
    </row>
    <row r="29" spans="1:12" s="63" customFormat="1" ht="5.0999999999999996" customHeight="1">
      <c r="B29" s="26" t="s">
        <v>125</v>
      </c>
      <c r="C29" s="26"/>
      <c r="D29" s="26"/>
      <c r="E29" s="26"/>
      <c r="F29" s="26"/>
      <c r="G29" s="26"/>
    </row>
    <row r="30" spans="1:12">
      <c r="A30" s="57" t="s">
        <v>266</v>
      </c>
      <c r="C30" s="61"/>
      <c r="D30" s="61"/>
      <c r="E30" s="61"/>
      <c r="F30" s="63"/>
      <c r="G30" s="335"/>
    </row>
  </sheetData>
  <mergeCells count="4">
    <mergeCell ref="A1:G1"/>
    <mergeCell ref="A5:C6"/>
    <mergeCell ref="D5:D6"/>
    <mergeCell ref="E5:G5"/>
  </mergeCells>
  <phoneticPr fontId="3"/>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130" zoomScaleNormal="100" zoomScaleSheetLayoutView="130" workbookViewId="0">
      <selection activeCell="Q1" sqref="Q1"/>
    </sheetView>
  </sheetViews>
  <sheetFormatPr defaultColWidth="9" defaultRowHeight="14.25"/>
  <cols>
    <col min="1" max="1" width="2.125" style="22" customWidth="1"/>
    <col min="2" max="2" width="14" style="22" customWidth="1"/>
    <col min="3" max="3" width="2.125" style="22" customWidth="1"/>
    <col min="4" max="14" width="8.125" style="22" customWidth="1"/>
    <col min="15" max="15" width="7.875" style="22" customWidth="1"/>
    <col min="16" max="16" width="0.375" style="22" customWidth="1"/>
    <col min="17" max="16384" width="9" style="22"/>
  </cols>
  <sheetData>
    <row r="1" spans="1:16" ht="30" customHeight="1">
      <c r="A1" s="1064" t="s">
        <v>496</v>
      </c>
      <c r="B1" s="1064"/>
      <c r="C1" s="1064"/>
      <c r="D1" s="1064"/>
      <c r="E1" s="1064"/>
      <c r="F1" s="1064"/>
      <c r="G1" s="1064"/>
      <c r="H1" s="1064"/>
      <c r="I1" s="1064"/>
      <c r="J1" s="1064"/>
      <c r="K1" s="1064"/>
      <c r="L1" s="1064"/>
      <c r="M1" s="1064"/>
      <c r="N1" s="1064"/>
      <c r="O1" s="1064"/>
      <c r="P1" s="1064"/>
    </row>
    <row r="2" spans="1:16" ht="12.75" customHeight="1"/>
    <row r="3" spans="1:16">
      <c r="B3" s="61"/>
      <c r="C3" s="61"/>
      <c r="D3" s="61"/>
      <c r="E3" s="61"/>
      <c r="F3" s="61"/>
      <c r="G3" s="61"/>
      <c r="H3" s="61"/>
      <c r="I3" s="61"/>
      <c r="J3" s="61"/>
      <c r="K3" s="61"/>
      <c r="L3" s="61"/>
      <c r="M3" s="61"/>
      <c r="O3" s="447" t="s">
        <v>330</v>
      </c>
    </row>
    <row r="4" spans="1:16" ht="3" customHeight="1" thickBot="1">
      <c r="B4" s="61"/>
      <c r="C4" s="61"/>
      <c r="D4" s="61"/>
      <c r="E4" s="61"/>
      <c r="F4" s="61"/>
      <c r="G4" s="61"/>
      <c r="H4" s="61"/>
      <c r="I4" s="61"/>
      <c r="J4" s="61"/>
      <c r="K4" s="61"/>
      <c r="L4" s="61"/>
      <c r="M4" s="61"/>
      <c r="O4" s="93"/>
    </row>
    <row r="5" spans="1:16" ht="24.95" customHeight="1">
      <c r="A5" s="94"/>
      <c r="B5" s="1169" t="s">
        <v>331</v>
      </c>
      <c r="C5" s="336"/>
      <c r="D5" s="1160" t="s">
        <v>267</v>
      </c>
      <c r="E5" s="1162"/>
      <c r="F5" s="1162"/>
      <c r="G5" s="1161"/>
      <c r="H5" s="1160" t="s">
        <v>332</v>
      </c>
      <c r="I5" s="1162"/>
      <c r="J5" s="1162"/>
      <c r="K5" s="1161"/>
      <c r="L5" s="1160" t="s">
        <v>333</v>
      </c>
      <c r="M5" s="1162"/>
      <c r="N5" s="1162"/>
      <c r="O5" s="1162"/>
      <c r="P5" s="337"/>
    </row>
    <row r="6" spans="1:16" ht="18" customHeight="1">
      <c r="A6" s="103"/>
      <c r="B6" s="1185"/>
      <c r="C6" s="157"/>
      <c r="D6" s="1224" t="s">
        <v>339</v>
      </c>
      <c r="E6" s="1223" t="s">
        <v>334</v>
      </c>
      <c r="F6" s="1223" t="s">
        <v>335</v>
      </c>
      <c r="G6" s="1223" t="s">
        <v>336</v>
      </c>
      <c r="H6" s="1224" t="s">
        <v>339</v>
      </c>
      <c r="I6" s="1223" t="s">
        <v>334</v>
      </c>
      <c r="J6" s="1223" t="s">
        <v>335</v>
      </c>
      <c r="K6" s="1223" t="s">
        <v>336</v>
      </c>
      <c r="L6" s="1224" t="s">
        <v>339</v>
      </c>
      <c r="M6" s="1223" t="s">
        <v>334</v>
      </c>
      <c r="N6" s="1223" t="s">
        <v>335</v>
      </c>
      <c r="O6" s="1223" t="s">
        <v>336</v>
      </c>
      <c r="P6" s="338"/>
    </row>
    <row r="7" spans="1:16" ht="18" customHeight="1">
      <c r="A7" s="103"/>
      <c r="B7" s="1185"/>
      <c r="C7" s="157"/>
      <c r="D7" s="1191"/>
      <c r="E7" s="1192"/>
      <c r="F7" s="1192"/>
      <c r="G7" s="1192"/>
      <c r="H7" s="1191"/>
      <c r="I7" s="1192"/>
      <c r="J7" s="1192"/>
      <c r="K7" s="1192"/>
      <c r="L7" s="1191"/>
      <c r="M7" s="1192"/>
      <c r="N7" s="1192"/>
      <c r="O7" s="1192"/>
      <c r="P7" s="120"/>
    </row>
    <row r="8" spans="1:16" ht="18" customHeight="1">
      <c r="A8" s="97"/>
      <c r="B8" s="1170"/>
      <c r="C8" s="340"/>
      <c r="D8" s="1173"/>
      <c r="E8" s="1172"/>
      <c r="F8" s="1172"/>
      <c r="G8" s="1172"/>
      <c r="H8" s="1173"/>
      <c r="I8" s="1172"/>
      <c r="J8" s="1172"/>
      <c r="K8" s="1172"/>
      <c r="L8" s="1173"/>
      <c r="M8" s="1172"/>
      <c r="N8" s="1172"/>
      <c r="O8" s="1172"/>
      <c r="P8" s="158"/>
    </row>
    <row r="9" spans="1:16" ht="15" customHeight="1">
      <c r="A9" s="103"/>
      <c r="B9" s="160"/>
      <c r="C9" s="160"/>
      <c r="D9" s="139"/>
      <c r="E9" s="160"/>
      <c r="F9" s="160"/>
      <c r="G9" s="160"/>
      <c r="H9" s="160"/>
      <c r="I9" s="160"/>
      <c r="J9" s="160"/>
      <c r="K9" s="160"/>
      <c r="L9" s="160"/>
      <c r="M9" s="160"/>
      <c r="N9" s="160"/>
      <c r="O9" s="160"/>
      <c r="P9" s="120"/>
    </row>
    <row r="10" spans="1:16" ht="15.95" customHeight="1">
      <c r="A10" s="103"/>
      <c r="B10" s="564" t="s">
        <v>504</v>
      </c>
      <c r="C10" s="113"/>
      <c r="D10" s="576">
        <v>2778</v>
      </c>
      <c r="E10" s="176">
        <v>650</v>
      </c>
      <c r="F10" s="176">
        <v>322</v>
      </c>
      <c r="G10" s="176">
        <v>360</v>
      </c>
      <c r="H10" s="176">
        <v>34</v>
      </c>
      <c r="I10" s="176">
        <v>2</v>
      </c>
      <c r="J10" s="176">
        <v>1</v>
      </c>
      <c r="K10" s="176">
        <v>7</v>
      </c>
      <c r="L10" s="577">
        <v>3311</v>
      </c>
      <c r="M10" s="577">
        <v>729</v>
      </c>
      <c r="N10" s="577">
        <v>380</v>
      </c>
      <c r="O10" s="577">
        <v>428</v>
      </c>
      <c r="P10" s="120"/>
    </row>
    <row r="11" spans="1:16" ht="15.95" customHeight="1">
      <c r="A11" s="103"/>
      <c r="B11" s="564" t="s">
        <v>464</v>
      </c>
      <c r="C11" s="113"/>
      <c r="D11" s="576">
        <v>2966</v>
      </c>
      <c r="E11" s="176">
        <v>609</v>
      </c>
      <c r="F11" s="176">
        <v>363</v>
      </c>
      <c r="G11" s="176">
        <v>470</v>
      </c>
      <c r="H11" s="176">
        <v>38</v>
      </c>
      <c r="I11" s="176">
        <v>6</v>
      </c>
      <c r="J11" s="176">
        <v>3</v>
      </c>
      <c r="K11" s="176">
        <v>10</v>
      </c>
      <c r="L11" s="577">
        <v>3574</v>
      </c>
      <c r="M11" s="577">
        <v>691</v>
      </c>
      <c r="N11" s="577">
        <v>418</v>
      </c>
      <c r="O11" s="577">
        <v>569</v>
      </c>
      <c r="P11" s="120"/>
    </row>
    <row r="12" spans="1:16" ht="15.95" customHeight="1">
      <c r="A12" s="103"/>
      <c r="B12" s="564" t="s">
        <v>505</v>
      </c>
      <c r="C12" s="113"/>
      <c r="D12" s="576">
        <v>2875</v>
      </c>
      <c r="E12" s="176">
        <v>484</v>
      </c>
      <c r="F12" s="176">
        <v>327</v>
      </c>
      <c r="G12" s="176">
        <v>467</v>
      </c>
      <c r="H12" s="176">
        <v>44</v>
      </c>
      <c r="I12" s="176">
        <v>5</v>
      </c>
      <c r="J12" s="176">
        <v>3</v>
      </c>
      <c r="K12" s="176">
        <v>7</v>
      </c>
      <c r="L12" s="577">
        <v>3387</v>
      </c>
      <c r="M12" s="577">
        <v>545</v>
      </c>
      <c r="N12" s="577">
        <v>384</v>
      </c>
      <c r="O12" s="577">
        <v>560</v>
      </c>
      <c r="P12" s="120"/>
    </row>
    <row r="13" spans="1:16" ht="2.25" customHeight="1">
      <c r="A13" s="103"/>
      <c r="B13" s="61"/>
      <c r="C13" s="61"/>
      <c r="D13" s="341"/>
      <c r="E13" s="126"/>
      <c r="F13" s="126"/>
      <c r="G13" s="126"/>
      <c r="H13" s="126"/>
      <c r="I13" s="126"/>
      <c r="J13" s="126"/>
      <c r="K13" s="126"/>
      <c r="L13" s="126"/>
      <c r="M13" s="126"/>
      <c r="N13" s="126"/>
      <c r="O13" s="126"/>
      <c r="P13" s="120"/>
    </row>
    <row r="14" spans="1:16" ht="15" customHeight="1">
      <c r="A14" s="103"/>
      <c r="B14" s="61"/>
      <c r="C14" s="61"/>
      <c r="D14" s="341"/>
      <c r="E14" s="126"/>
      <c r="F14" s="126"/>
      <c r="G14" s="126"/>
      <c r="H14" s="126"/>
      <c r="I14" s="126"/>
      <c r="J14" s="126"/>
      <c r="K14" s="126"/>
      <c r="L14" s="126"/>
      <c r="M14" s="126"/>
      <c r="N14" s="126"/>
      <c r="O14" s="126"/>
      <c r="P14" s="120"/>
    </row>
    <row r="15" spans="1:16" ht="15.95" customHeight="1">
      <c r="A15" s="103"/>
      <c r="B15" s="648" t="s">
        <v>599</v>
      </c>
      <c r="C15" s="157"/>
      <c r="D15" s="342">
        <v>207</v>
      </c>
      <c r="E15" s="342">
        <v>38</v>
      </c>
      <c r="F15" s="342">
        <v>23</v>
      </c>
      <c r="G15" s="342">
        <v>31</v>
      </c>
      <c r="H15" s="342">
        <v>2</v>
      </c>
      <c r="I15" s="342">
        <v>0</v>
      </c>
      <c r="J15" s="342">
        <v>0</v>
      </c>
      <c r="K15" s="342">
        <v>0</v>
      </c>
      <c r="L15" s="342">
        <v>247</v>
      </c>
      <c r="M15" s="342">
        <v>43</v>
      </c>
      <c r="N15" s="342">
        <v>31</v>
      </c>
      <c r="O15" s="342">
        <v>36</v>
      </c>
      <c r="P15" s="120"/>
    </row>
    <row r="16" spans="1:16" ht="15.95" customHeight="1">
      <c r="A16" s="103"/>
      <c r="B16" s="648">
        <v>5</v>
      </c>
      <c r="C16" s="157"/>
      <c r="D16" s="342">
        <v>222</v>
      </c>
      <c r="E16" s="342">
        <v>34</v>
      </c>
      <c r="F16" s="342">
        <v>33</v>
      </c>
      <c r="G16" s="342">
        <v>36</v>
      </c>
      <c r="H16" s="342">
        <v>0</v>
      </c>
      <c r="I16" s="342">
        <v>0</v>
      </c>
      <c r="J16" s="342">
        <v>0</v>
      </c>
      <c r="K16" s="342">
        <v>0</v>
      </c>
      <c r="L16" s="342">
        <v>263</v>
      </c>
      <c r="M16" s="342">
        <v>38</v>
      </c>
      <c r="N16" s="342">
        <v>40</v>
      </c>
      <c r="O16" s="342">
        <v>44</v>
      </c>
      <c r="P16" s="120"/>
    </row>
    <row r="17" spans="1:16" ht="15.95" customHeight="1">
      <c r="A17" s="103"/>
      <c r="B17" s="648">
        <v>6</v>
      </c>
      <c r="C17" s="157"/>
      <c r="D17" s="342">
        <v>206</v>
      </c>
      <c r="E17" s="342">
        <v>31</v>
      </c>
      <c r="F17" s="342">
        <v>25</v>
      </c>
      <c r="G17" s="342">
        <v>30</v>
      </c>
      <c r="H17" s="342">
        <v>8</v>
      </c>
      <c r="I17" s="342">
        <v>1</v>
      </c>
      <c r="J17" s="342">
        <v>1</v>
      </c>
      <c r="K17" s="342">
        <v>1</v>
      </c>
      <c r="L17" s="342">
        <v>254</v>
      </c>
      <c r="M17" s="342">
        <v>35</v>
      </c>
      <c r="N17" s="342">
        <v>25</v>
      </c>
      <c r="O17" s="342">
        <v>35</v>
      </c>
      <c r="P17" s="120"/>
    </row>
    <row r="18" spans="1:16" ht="15.95" customHeight="1">
      <c r="A18" s="103"/>
      <c r="B18" s="648">
        <v>7</v>
      </c>
      <c r="C18" s="157"/>
      <c r="D18" s="342">
        <v>255</v>
      </c>
      <c r="E18" s="342">
        <v>30</v>
      </c>
      <c r="F18" s="342">
        <v>29</v>
      </c>
      <c r="G18" s="342">
        <v>37</v>
      </c>
      <c r="H18" s="342">
        <v>2</v>
      </c>
      <c r="I18" s="342">
        <v>2</v>
      </c>
      <c r="J18" s="342">
        <v>0</v>
      </c>
      <c r="K18" s="342">
        <v>0</v>
      </c>
      <c r="L18" s="342">
        <v>293</v>
      </c>
      <c r="M18" s="342">
        <v>34</v>
      </c>
      <c r="N18" s="342">
        <v>32</v>
      </c>
      <c r="O18" s="342">
        <v>41</v>
      </c>
      <c r="P18" s="120"/>
    </row>
    <row r="19" spans="1:16" ht="15.95" customHeight="1">
      <c r="A19" s="103"/>
      <c r="B19" s="648">
        <v>8</v>
      </c>
      <c r="C19" s="157"/>
      <c r="D19" s="342">
        <v>218</v>
      </c>
      <c r="E19" s="342">
        <v>35</v>
      </c>
      <c r="F19" s="342">
        <v>22</v>
      </c>
      <c r="G19" s="342">
        <v>32</v>
      </c>
      <c r="H19" s="342">
        <v>4</v>
      </c>
      <c r="I19" s="342">
        <v>0</v>
      </c>
      <c r="J19" s="342">
        <v>0</v>
      </c>
      <c r="K19" s="342">
        <v>0</v>
      </c>
      <c r="L19" s="342">
        <v>259</v>
      </c>
      <c r="M19" s="342">
        <v>36</v>
      </c>
      <c r="N19" s="342">
        <v>25</v>
      </c>
      <c r="O19" s="342">
        <v>41</v>
      </c>
      <c r="P19" s="120"/>
    </row>
    <row r="20" spans="1:16" ht="15.95" customHeight="1">
      <c r="A20" s="103"/>
      <c r="B20" s="648">
        <v>9</v>
      </c>
      <c r="C20" s="157"/>
      <c r="D20" s="342">
        <v>259</v>
      </c>
      <c r="E20" s="342">
        <v>37</v>
      </c>
      <c r="F20" s="342">
        <v>40</v>
      </c>
      <c r="G20" s="342">
        <v>48</v>
      </c>
      <c r="H20" s="342">
        <v>6</v>
      </c>
      <c r="I20" s="342">
        <v>0</v>
      </c>
      <c r="J20" s="342">
        <v>0</v>
      </c>
      <c r="K20" s="342">
        <v>1</v>
      </c>
      <c r="L20" s="342">
        <v>296</v>
      </c>
      <c r="M20" s="342">
        <v>42</v>
      </c>
      <c r="N20" s="342">
        <v>45</v>
      </c>
      <c r="O20" s="342">
        <v>58</v>
      </c>
      <c r="P20" s="120"/>
    </row>
    <row r="21" spans="1:16" ht="15.95" customHeight="1">
      <c r="A21" s="103"/>
      <c r="B21" s="648">
        <v>10</v>
      </c>
      <c r="C21" s="157"/>
      <c r="D21" s="342">
        <v>257</v>
      </c>
      <c r="E21" s="342">
        <v>50</v>
      </c>
      <c r="F21" s="342">
        <v>24</v>
      </c>
      <c r="G21" s="342">
        <v>33</v>
      </c>
      <c r="H21" s="342">
        <v>5</v>
      </c>
      <c r="I21" s="342">
        <v>1</v>
      </c>
      <c r="J21" s="342">
        <v>0</v>
      </c>
      <c r="K21" s="342">
        <v>1</v>
      </c>
      <c r="L21" s="342">
        <v>322</v>
      </c>
      <c r="M21" s="342">
        <v>54</v>
      </c>
      <c r="N21" s="342">
        <v>33</v>
      </c>
      <c r="O21" s="342">
        <v>47</v>
      </c>
      <c r="P21" s="120"/>
    </row>
    <row r="22" spans="1:16" ht="15.6" customHeight="1">
      <c r="A22" s="103"/>
      <c r="B22" s="648">
        <v>11</v>
      </c>
      <c r="C22" s="157"/>
      <c r="D22" s="342">
        <v>263</v>
      </c>
      <c r="E22" s="342">
        <v>38</v>
      </c>
      <c r="F22" s="342">
        <v>23</v>
      </c>
      <c r="G22" s="342">
        <v>60</v>
      </c>
      <c r="H22" s="342">
        <v>2</v>
      </c>
      <c r="I22" s="342">
        <v>0</v>
      </c>
      <c r="J22" s="342">
        <v>0</v>
      </c>
      <c r="K22" s="342">
        <v>0</v>
      </c>
      <c r="L22" s="342">
        <v>308</v>
      </c>
      <c r="M22" s="342">
        <v>44</v>
      </c>
      <c r="N22" s="342">
        <v>32</v>
      </c>
      <c r="O22" s="342">
        <v>70</v>
      </c>
      <c r="P22" s="120"/>
    </row>
    <row r="23" spans="1:16" ht="15.95" customHeight="1">
      <c r="A23" s="103"/>
      <c r="B23" s="648">
        <v>12</v>
      </c>
      <c r="C23" s="157"/>
      <c r="D23" s="342">
        <v>367</v>
      </c>
      <c r="E23" s="342">
        <v>62</v>
      </c>
      <c r="F23" s="342">
        <v>30</v>
      </c>
      <c r="G23" s="342">
        <v>78</v>
      </c>
      <c r="H23" s="342">
        <v>3</v>
      </c>
      <c r="I23" s="342">
        <v>1</v>
      </c>
      <c r="J23" s="342">
        <v>0</v>
      </c>
      <c r="K23" s="342">
        <v>1</v>
      </c>
      <c r="L23" s="342">
        <v>437</v>
      </c>
      <c r="M23" s="342">
        <v>76</v>
      </c>
      <c r="N23" s="342">
        <v>33</v>
      </c>
      <c r="O23" s="342">
        <v>95</v>
      </c>
      <c r="P23" s="120"/>
    </row>
    <row r="24" spans="1:16" ht="15.95" customHeight="1">
      <c r="A24" s="103"/>
      <c r="B24" s="648" t="s">
        <v>519</v>
      </c>
      <c r="C24" s="157"/>
      <c r="D24" s="342">
        <v>131</v>
      </c>
      <c r="E24" s="342">
        <v>19</v>
      </c>
      <c r="F24" s="342">
        <v>16</v>
      </c>
      <c r="G24" s="342">
        <v>19</v>
      </c>
      <c r="H24" s="342">
        <v>6</v>
      </c>
      <c r="I24" s="342">
        <v>0</v>
      </c>
      <c r="J24" s="342">
        <v>1</v>
      </c>
      <c r="K24" s="342">
        <v>0</v>
      </c>
      <c r="L24" s="342">
        <v>145</v>
      </c>
      <c r="M24" s="342">
        <v>26</v>
      </c>
      <c r="N24" s="342">
        <v>15</v>
      </c>
      <c r="O24" s="342">
        <v>19</v>
      </c>
      <c r="P24" s="120"/>
    </row>
    <row r="25" spans="1:16" ht="15.95" customHeight="1">
      <c r="A25" s="103"/>
      <c r="B25" s="648" t="s">
        <v>530</v>
      </c>
      <c r="C25" s="157"/>
      <c r="D25" s="342">
        <v>181</v>
      </c>
      <c r="E25" s="342">
        <v>31</v>
      </c>
      <c r="F25" s="342">
        <v>16</v>
      </c>
      <c r="G25" s="342">
        <v>29</v>
      </c>
      <c r="H25" s="342">
        <v>0</v>
      </c>
      <c r="I25" s="342">
        <v>0</v>
      </c>
      <c r="J25" s="342">
        <v>0</v>
      </c>
      <c r="K25" s="342">
        <v>0</v>
      </c>
      <c r="L25" s="342">
        <v>223</v>
      </c>
      <c r="M25" s="342">
        <v>35</v>
      </c>
      <c r="N25" s="342">
        <v>19</v>
      </c>
      <c r="O25" s="342">
        <v>33</v>
      </c>
      <c r="P25" s="120"/>
    </row>
    <row r="26" spans="1:16" ht="15.95" customHeight="1">
      <c r="A26" s="103"/>
      <c r="B26" s="648" t="s">
        <v>551</v>
      </c>
      <c r="C26" s="157"/>
      <c r="D26" s="342">
        <v>223</v>
      </c>
      <c r="E26" s="342">
        <v>29</v>
      </c>
      <c r="F26" s="342">
        <v>25</v>
      </c>
      <c r="G26" s="342">
        <v>29</v>
      </c>
      <c r="H26" s="342">
        <v>2</v>
      </c>
      <c r="I26" s="342">
        <v>1</v>
      </c>
      <c r="J26" s="342">
        <v>0</v>
      </c>
      <c r="K26" s="342">
        <v>0</v>
      </c>
      <c r="L26" s="342">
        <v>255</v>
      </c>
      <c r="M26" s="342">
        <v>29</v>
      </c>
      <c r="N26" s="342">
        <v>29</v>
      </c>
      <c r="O26" s="342">
        <v>38</v>
      </c>
      <c r="P26" s="120"/>
    </row>
    <row r="27" spans="1:16" ht="15.95" customHeight="1">
      <c r="A27" s="103"/>
      <c r="B27" s="1002" t="s">
        <v>600</v>
      </c>
      <c r="C27" s="1003"/>
      <c r="D27" s="1004">
        <v>212</v>
      </c>
      <c r="E27" s="1004">
        <v>29</v>
      </c>
      <c r="F27" s="1004">
        <v>27</v>
      </c>
      <c r="G27" s="1004">
        <v>29</v>
      </c>
      <c r="H27" s="1004">
        <v>4</v>
      </c>
      <c r="I27" s="1004">
        <v>0</v>
      </c>
      <c r="J27" s="1004">
        <v>2</v>
      </c>
      <c r="K27" s="1004">
        <v>0</v>
      </c>
      <c r="L27" s="1004">
        <v>241</v>
      </c>
      <c r="M27" s="1004">
        <v>34</v>
      </c>
      <c r="N27" s="1004">
        <v>26</v>
      </c>
      <c r="O27" s="1004">
        <v>34</v>
      </c>
      <c r="P27" s="120"/>
    </row>
    <row r="28" spans="1:16" ht="8.1" customHeight="1">
      <c r="A28" s="103"/>
      <c r="B28" s="116"/>
      <c r="C28" s="157"/>
      <c r="D28" s="342"/>
      <c r="E28" s="342"/>
      <c r="F28" s="342"/>
      <c r="G28" s="342"/>
      <c r="H28" s="342"/>
      <c r="I28" s="342"/>
      <c r="J28" s="342"/>
      <c r="K28" s="342"/>
      <c r="L28" s="342"/>
      <c r="M28" s="342"/>
      <c r="N28" s="342"/>
      <c r="O28" s="342"/>
      <c r="P28" s="120"/>
    </row>
    <row r="29" spans="1:16" ht="15.95" customHeight="1">
      <c r="A29" s="103"/>
      <c r="B29" s="564" t="s">
        <v>520</v>
      </c>
      <c r="C29" s="565"/>
      <c r="D29" s="453">
        <f>SUM(D24:D27)</f>
        <v>747</v>
      </c>
      <c r="E29" s="453">
        <f t="shared" ref="E29:P29" si="0">SUM(E24:E27)</f>
        <v>108</v>
      </c>
      <c r="F29" s="453">
        <f t="shared" si="0"/>
        <v>84</v>
      </c>
      <c r="G29" s="453">
        <f t="shared" si="0"/>
        <v>106</v>
      </c>
      <c r="H29" s="453">
        <f t="shared" si="0"/>
        <v>12</v>
      </c>
      <c r="I29" s="453">
        <f t="shared" si="0"/>
        <v>1</v>
      </c>
      <c r="J29" s="453">
        <f t="shared" si="0"/>
        <v>3</v>
      </c>
      <c r="K29" s="453">
        <f t="shared" si="0"/>
        <v>0</v>
      </c>
      <c r="L29" s="453">
        <f t="shared" si="0"/>
        <v>864</v>
      </c>
      <c r="M29" s="453">
        <f t="shared" si="0"/>
        <v>124</v>
      </c>
      <c r="N29" s="453">
        <f t="shared" si="0"/>
        <v>89</v>
      </c>
      <c r="O29" s="453">
        <f t="shared" si="0"/>
        <v>124</v>
      </c>
      <c r="P29" s="453">
        <f t="shared" si="0"/>
        <v>0</v>
      </c>
    </row>
    <row r="30" spans="1:16" ht="0.95" customHeight="1" thickBot="1">
      <c r="A30" s="121"/>
      <c r="B30" s="343"/>
      <c r="C30" s="122"/>
      <c r="D30" s="721"/>
      <c r="E30" s="722"/>
      <c r="F30" s="722"/>
      <c r="G30" s="722"/>
      <c r="H30" s="722"/>
      <c r="I30" s="722"/>
      <c r="J30" s="722"/>
      <c r="K30" s="722"/>
      <c r="L30" s="722"/>
      <c r="M30" s="722"/>
      <c r="N30" s="722"/>
      <c r="O30" s="722"/>
      <c r="P30" s="344"/>
    </row>
    <row r="31" spans="1:16" ht="3" customHeight="1">
      <c r="B31" s="219"/>
      <c r="C31" s="113"/>
      <c r="D31" s="737"/>
      <c r="E31" s="342"/>
      <c r="F31" s="342"/>
      <c r="G31" s="342"/>
      <c r="H31" s="342"/>
      <c r="I31" s="342"/>
      <c r="J31" s="342"/>
      <c r="K31" s="342"/>
      <c r="L31" s="342"/>
      <c r="M31" s="342"/>
      <c r="N31" s="342"/>
      <c r="O31" s="342"/>
    </row>
    <row r="32" spans="1:16" ht="14.45" customHeight="1">
      <c r="A32" s="211" t="s">
        <v>337</v>
      </c>
      <c r="B32" s="115"/>
      <c r="C32" s="113"/>
      <c r="D32" s="342"/>
      <c r="E32" s="342"/>
      <c r="F32" s="342"/>
      <c r="G32" s="342"/>
      <c r="H32" s="342"/>
      <c r="I32" s="342"/>
      <c r="J32" s="342"/>
      <c r="K32" s="342"/>
      <c r="L32" s="342"/>
      <c r="M32" s="342"/>
      <c r="N32" s="342"/>
      <c r="O32" s="342"/>
    </row>
    <row r="33" spans="1:15" ht="15" customHeight="1">
      <c r="A33" s="437" t="s">
        <v>338</v>
      </c>
      <c r="C33" s="63"/>
      <c r="D33" s="63"/>
      <c r="E33" s="63"/>
      <c r="F33" s="63"/>
      <c r="G33" s="63"/>
      <c r="H33" s="63"/>
      <c r="I33" s="63"/>
      <c r="J33" s="63"/>
      <c r="K33" s="63"/>
      <c r="L33" s="63"/>
      <c r="M33" s="63"/>
      <c r="N33" s="63"/>
      <c r="O33" s="63"/>
    </row>
    <row r="34" spans="1:15">
      <c r="B34" s="61"/>
      <c r="C34" s="63"/>
      <c r="D34" s="63"/>
      <c r="E34" s="63"/>
      <c r="F34" s="63"/>
      <c r="G34" s="63"/>
      <c r="H34" s="63"/>
      <c r="I34" s="63"/>
      <c r="J34" s="63"/>
      <c r="K34" s="63"/>
      <c r="L34" s="63"/>
      <c r="M34" s="63"/>
      <c r="N34" s="63"/>
      <c r="O34" s="63"/>
    </row>
  </sheetData>
  <mergeCells count="17">
    <mergeCell ref="A1:P1"/>
    <mergeCell ref="B5:B8"/>
    <mergeCell ref="D5:G5"/>
    <mergeCell ref="H5:K5"/>
    <mergeCell ref="L5:O5"/>
    <mergeCell ref="D6:D8"/>
    <mergeCell ref="E6:E8"/>
    <mergeCell ref="F6:F8"/>
    <mergeCell ref="G6:G8"/>
    <mergeCell ref="H6:H8"/>
    <mergeCell ref="O6:O8"/>
    <mergeCell ref="I6:I8"/>
    <mergeCell ref="J6:J8"/>
    <mergeCell ref="K6:K8"/>
    <mergeCell ref="L6:L8"/>
    <mergeCell ref="M6:M8"/>
    <mergeCell ref="N6:N8"/>
  </mergeCells>
  <phoneticPr fontId="3"/>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115" zoomScaleNormal="100" zoomScaleSheetLayoutView="115" workbookViewId="0">
      <selection activeCell="R1" sqref="R1"/>
    </sheetView>
  </sheetViews>
  <sheetFormatPr defaultColWidth="9" defaultRowHeight="13.5"/>
  <cols>
    <col min="1" max="1" width="12.75" style="63" customWidth="1"/>
    <col min="2" max="2" width="5.875" style="63" customWidth="1"/>
    <col min="3" max="3" width="3.375" style="63" customWidth="1"/>
    <col min="4" max="4" width="12.375" style="63" customWidth="1"/>
    <col min="5" max="5" width="11.5" style="63" customWidth="1"/>
    <col min="6" max="12" width="10.875" style="63" customWidth="1"/>
    <col min="13" max="13" width="10" style="63" customWidth="1"/>
    <col min="14" max="14" width="11.625" style="389" customWidth="1"/>
    <col min="15" max="16" width="9" style="389" customWidth="1"/>
    <col min="17" max="17" width="0.625" style="63" customWidth="1"/>
    <col min="18" max="16384" width="9" style="63"/>
  </cols>
  <sheetData>
    <row r="1" spans="1:17" ht="30" customHeight="1">
      <c r="A1" s="1193" t="s">
        <v>280</v>
      </c>
      <c r="B1" s="1193"/>
      <c r="C1" s="1193"/>
      <c r="D1" s="1193"/>
      <c r="E1" s="1193"/>
      <c r="F1" s="1193"/>
      <c r="G1" s="1193"/>
      <c r="H1" s="1193"/>
      <c r="I1" s="1193"/>
      <c r="J1" s="1193"/>
      <c r="K1" s="1193"/>
      <c r="L1" s="1193"/>
      <c r="M1" s="1193"/>
      <c r="N1" s="1193"/>
      <c r="O1" s="1193"/>
      <c r="P1" s="1193"/>
      <c r="Q1" s="1193"/>
    </row>
    <row r="2" spans="1:17" ht="9" customHeight="1">
      <c r="A2" s="276"/>
      <c r="B2" s="276"/>
      <c r="C2" s="276"/>
      <c r="D2" s="276"/>
      <c r="E2" s="276"/>
      <c r="F2" s="276"/>
      <c r="G2" s="276"/>
      <c r="H2" s="276"/>
      <c r="I2" s="276"/>
      <c r="J2" s="276"/>
      <c r="K2" s="276"/>
      <c r="L2" s="276"/>
      <c r="M2" s="276"/>
      <c r="N2" s="276"/>
      <c r="O2" s="276"/>
    </row>
    <row r="3" spans="1:17" s="37" customFormat="1" ht="15" customHeight="1">
      <c r="L3" s="362"/>
      <c r="M3" s="362"/>
      <c r="N3" s="362"/>
      <c r="O3" s="362"/>
      <c r="P3" s="322" t="s">
        <v>349</v>
      </c>
    </row>
    <row r="4" spans="1:17" s="37" customFormat="1" ht="3" customHeight="1" thickBot="1">
      <c r="L4" s="362"/>
      <c r="M4" s="362"/>
      <c r="N4" s="362"/>
      <c r="O4" s="362"/>
      <c r="P4" s="362"/>
      <c r="Q4" s="363"/>
    </row>
    <row r="5" spans="1:17" ht="14.25" customHeight="1">
      <c r="A5" s="1241" t="s">
        <v>348</v>
      </c>
      <c r="B5" s="1242"/>
      <c r="C5" s="1243"/>
      <c r="D5" s="364"/>
      <c r="E5" s="365"/>
      <c r="F5" s="365"/>
      <c r="G5" s="365"/>
      <c r="H5" s="365"/>
      <c r="I5" s="365"/>
      <c r="J5" s="365"/>
      <c r="K5" s="365"/>
      <c r="L5" s="365"/>
      <c r="M5" s="1250" t="s">
        <v>394</v>
      </c>
      <c r="N5" s="1253" t="s">
        <v>281</v>
      </c>
      <c r="O5" s="1253" t="s">
        <v>282</v>
      </c>
      <c r="P5" s="1256" t="s">
        <v>395</v>
      </c>
      <c r="Q5" s="366"/>
    </row>
    <row r="6" spans="1:17" ht="14.25" customHeight="1">
      <c r="A6" s="1244"/>
      <c r="B6" s="1245"/>
      <c r="C6" s="1246"/>
      <c r="D6" s="1235" t="s">
        <v>347</v>
      </c>
      <c r="E6" s="1233" t="s">
        <v>283</v>
      </c>
      <c r="F6" s="1233" t="s">
        <v>284</v>
      </c>
      <c r="G6" s="1233" t="s">
        <v>285</v>
      </c>
      <c r="H6" s="1233" t="s">
        <v>286</v>
      </c>
      <c r="I6" s="1233" t="s">
        <v>287</v>
      </c>
      <c r="J6" s="1237" t="s">
        <v>288</v>
      </c>
      <c r="K6" s="369"/>
      <c r="L6" s="369"/>
      <c r="M6" s="1251"/>
      <c r="N6" s="1254"/>
      <c r="O6" s="1254"/>
      <c r="P6" s="1257"/>
      <c r="Q6" s="152"/>
    </row>
    <row r="7" spans="1:17" ht="29.1" customHeight="1">
      <c r="A7" s="1247"/>
      <c r="B7" s="1248"/>
      <c r="C7" s="1249"/>
      <c r="D7" s="1236"/>
      <c r="E7" s="1234"/>
      <c r="F7" s="1234"/>
      <c r="G7" s="1234"/>
      <c r="H7" s="1234"/>
      <c r="I7" s="1234"/>
      <c r="J7" s="1238"/>
      <c r="K7" s="370" t="s">
        <v>289</v>
      </c>
      <c r="L7" s="370" t="s">
        <v>396</v>
      </c>
      <c r="M7" s="1252"/>
      <c r="N7" s="1255"/>
      <c r="O7" s="1255"/>
      <c r="P7" s="1258"/>
      <c r="Q7" s="371"/>
    </row>
    <row r="8" spans="1:17" ht="5.0999999999999996" customHeight="1">
      <c r="A8" s="372"/>
      <c r="B8" s="373"/>
      <c r="C8" s="374"/>
      <c r="D8" s="375"/>
      <c r="E8" s="376"/>
      <c r="F8" s="376"/>
      <c r="G8" s="376"/>
      <c r="H8" s="376"/>
      <c r="I8" s="376"/>
      <c r="J8" s="376"/>
      <c r="K8" s="377"/>
      <c r="L8" s="377"/>
      <c r="M8" s="376"/>
      <c r="N8" s="378"/>
      <c r="O8" s="379"/>
      <c r="P8" s="380"/>
      <c r="Q8" s="381"/>
    </row>
    <row r="9" spans="1:17" ht="20.100000000000001" hidden="1" customHeight="1">
      <c r="A9" s="1239" t="s">
        <v>290</v>
      </c>
      <c r="B9" s="1240"/>
      <c r="C9" s="382"/>
      <c r="D9" s="383">
        <v>1992846</v>
      </c>
      <c r="E9" s="383">
        <v>593628</v>
      </c>
      <c r="F9" s="384">
        <v>0</v>
      </c>
      <c r="G9" s="383">
        <v>522500</v>
      </c>
      <c r="H9" s="383">
        <v>50622</v>
      </c>
      <c r="I9" s="383">
        <v>244784</v>
      </c>
      <c r="J9" s="383">
        <v>581312</v>
      </c>
      <c r="K9" s="383">
        <v>243159</v>
      </c>
      <c r="L9" s="383">
        <v>338153</v>
      </c>
      <c r="M9" s="383">
        <v>7092</v>
      </c>
      <c r="N9" s="385">
        <v>2502</v>
      </c>
      <c r="O9" s="385">
        <v>121</v>
      </c>
      <c r="P9" s="386">
        <v>2</v>
      </c>
      <c r="Q9" s="387"/>
    </row>
    <row r="10" spans="1:17" ht="20.100000000000001" customHeight="1">
      <c r="A10" s="1225" t="s">
        <v>490</v>
      </c>
      <c r="B10" s="1226"/>
      <c r="C10" s="382"/>
      <c r="D10" s="538">
        <v>2014262</v>
      </c>
      <c r="E10" s="539">
        <v>671464</v>
      </c>
      <c r="F10" s="384">
        <v>0</v>
      </c>
      <c r="G10" s="539">
        <v>463834</v>
      </c>
      <c r="H10" s="539">
        <v>57091</v>
      </c>
      <c r="I10" s="539">
        <v>269925</v>
      </c>
      <c r="J10" s="539">
        <v>551948</v>
      </c>
      <c r="K10" s="539">
        <v>230021</v>
      </c>
      <c r="L10" s="539">
        <v>321927</v>
      </c>
      <c r="M10" s="539">
        <v>7043</v>
      </c>
      <c r="N10" s="540">
        <v>1457</v>
      </c>
      <c r="O10" s="540">
        <v>95</v>
      </c>
      <c r="P10" s="386">
        <v>0</v>
      </c>
      <c r="Q10" s="387"/>
    </row>
    <row r="11" spans="1:17" ht="20.100000000000001" customHeight="1">
      <c r="A11" s="1225" t="s">
        <v>467</v>
      </c>
      <c r="B11" s="1226"/>
      <c r="C11" s="382"/>
      <c r="D11" s="538">
        <v>2230508</v>
      </c>
      <c r="E11" s="539">
        <v>702294</v>
      </c>
      <c r="F11" s="384">
        <v>0</v>
      </c>
      <c r="G11" s="539">
        <v>608331</v>
      </c>
      <c r="H11" s="539">
        <v>55618</v>
      </c>
      <c r="I11" s="539">
        <v>283897</v>
      </c>
      <c r="J11" s="539">
        <v>580368</v>
      </c>
      <c r="K11" s="539">
        <v>233761</v>
      </c>
      <c r="L11" s="539">
        <v>346607</v>
      </c>
      <c r="M11" s="539">
        <v>6797</v>
      </c>
      <c r="N11" s="540">
        <v>849</v>
      </c>
      <c r="O11" s="540">
        <v>91</v>
      </c>
      <c r="P11" s="386">
        <v>0</v>
      </c>
      <c r="Q11" s="387"/>
    </row>
    <row r="12" spans="1:17" ht="20.100000000000001" customHeight="1">
      <c r="A12" s="1225" t="s">
        <v>491</v>
      </c>
      <c r="B12" s="1226"/>
      <c r="C12" s="382"/>
      <c r="D12" s="538">
        <v>2208334</v>
      </c>
      <c r="E12" s="539">
        <v>698818</v>
      </c>
      <c r="F12" s="384">
        <v>0</v>
      </c>
      <c r="G12" s="539">
        <v>626070</v>
      </c>
      <c r="H12" s="539">
        <v>48503</v>
      </c>
      <c r="I12" s="539">
        <v>279572</v>
      </c>
      <c r="J12" s="539">
        <v>555371</v>
      </c>
      <c r="K12" s="539">
        <v>227629</v>
      </c>
      <c r="L12" s="539">
        <v>327742</v>
      </c>
      <c r="M12" s="539">
        <v>6743</v>
      </c>
      <c r="N12" s="540">
        <v>1096</v>
      </c>
      <c r="O12" s="540">
        <v>90</v>
      </c>
      <c r="P12" s="386">
        <v>0</v>
      </c>
      <c r="Q12" s="387"/>
    </row>
    <row r="13" spans="1:17" ht="9.9499999999999993" customHeight="1">
      <c r="A13" s="388"/>
      <c r="B13" s="389"/>
      <c r="C13" s="368"/>
      <c r="D13" s="390"/>
      <c r="E13" s="390"/>
      <c r="F13" s="384"/>
      <c r="G13" s="390"/>
      <c r="H13" s="390"/>
      <c r="I13" s="390"/>
      <c r="J13" s="390"/>
      <c r="K13" s="390"/>
      <c r="L13" s="390"/>
      <c r="M13" s="390"/>
      <c r="N13" s="391"/>
      <c r="O13" s="391"/>
      <c r="P13" s="386"/>
      <c r="Q13" s="152"/>
    </row>
    <row r="14" spans="1:17" ht="20.100000000000001" customHeight="1">
      <c r="A14" s="392" t="s">
        <v>435</v>
      </c>
      <c r="B14" s="393" t="s">
        <v>522</v>
      </c>
      <c r="C14" s="368"/>
      <c r="D14" s="455">
        <v>181109</v>
      </c>
      <c r="E14" s="456">
        <v>55333</v>
      </c>
      <c r="F14" s="456" t="s">
        <v>362</v>
      </c>
      <c r="G14" s="456">
        <v>51194</v>
      </c>
      <c r="H14" s="456">
        <v>5863</v>
      </c>
      <c r="I14" s="456">
        <v>23485</v>
      </c>
      <c r="J14" s="456">
        <v>45234</v>
      </c>
      <c r="K14" s="553">
        <v>19989</v>
      </c>
      <c r="L14" s="553">
        <v>25245</v>
      </c>
      <c r="M14" s="456">
        <v>578</v>
      </c>
      <c r="N14" s="457">
        <v>132</v>
      </c>
      <c r="O14" s="457">
        <v>9</v>
      </c>
      <c r="P14" s="458">
        <v>0</v>
      </c>
      <c r="Q14" s="387"/>
    </row>
    <row r="15" spans="1:17" ht="20.100000000000001" customHeight="1">
      <c r="A15" s="392"/>
      <c r="B15" s="393" t="s">
        <v>563</v>
      </c>
      <c r="C15" s="368"/>
      <c r="D15" s="455">
        <v>178308</v>
      </c>
      <c r="E15" s="456">
        <v>54628</v>
      </c>
      <c r="F15" s="456" t="s">
        <v>362</v>
      </c>
      <c r="G15" s="456">
        <v>49609</v>
      </c>
      <c r="H15" s="456">
        <v>2823</v>
      </c>
      <c r="I15" s="456">
        <v>23089</v>
      </c>
      <c r="J15" s="456">
        <v>48159</v>
      </c>
      <c r="K15" s="553">
        <v>18084</v>
      </c>
      <c r="L15" s="553">
        <v>30075</v>
      </c>
      <c r="M15" s="456">
        <v>472</v>
      </c>
      <c r="N15" s="457">
        <v>73</v>
      </c>
      <c r="O15" s="457">
        <v>6</v>
      </c>
      <c r="P15" s="458">
        <v>0</v>
      </c>
      <c r="Q15" s="387"/>
    </row>
    <row r="16" spans="1:17" ht="20.100000000000001" customHeight="1">
      <c r="A16" s="392"/>
      <c r="B16" s="393" t="s">
        <v>566</v>
      </c>
      <c r="C16" s="368"/>
      <c r="D16" s="455">
        <v>165292</v>
      </c>
      <c r="E16" s="456">
        <v>51834</v>
      </c>
      <c r="F16" s="456" t="s">
        <v>362</v>
      </c>
      <c r="G16" s="456">
        <v>52725</v>
      </c>
      <c r="H16" s="456">
        <v>2187</v>
      </c>
      <c r="I16" s="456">
        <v>18808</v>
      </c>
      <c r="J16" s="456">
        <v>39738</v>
      </c>
      <c r="K16" s="553">
        <v>18096</v>
      </c>
      <c r="L16" s="553">
        <v>21642</v>
      </c>
      <c r="M16" s="456">
        <v>479</v>
      </c>
      <c r="N16" s="457">
        <v>28</v>
      </c>
      <c r="O16" s="457">
        <v>6</v>
      </c>
      <c r="P16" s="458">
        <v>0</v>
      </c>
      <c r="Q16" s="387"/>
    </row>
    <row r="17" spans="1:17" ht="20.100000000000001" customHeight="1">
      <c r="A17" s="392"/>
      <c r="B17" s="393" t="s">
        <v>567</v>
      </c>
      <c r="C17" s="368"/>
      <c r="D17" s="455">
        <v>185278</v>
      </c>
      <c r="E17" s="456">
        <v>54754</v>
      </c>
      <c r="F17" s="456" t="s">
        <v>362</v>
      </c>
      <c r="G17" s="456">
        <v>54512</v>
      </c>
      <c r="H17" s="456">
        <v>1812</v>
      </c>
      <c r="I17" s="456">
        <v>23274</v>
      </c>
      <c r="J17" s="456">
        <v>50926</v>
      </c>
      <c r="K17" s="553">
        <v>18117</v>
      </c>
      <c r="L17" s="553">
        <v>32809</v>
      </c>
      <c r="M17" s="456">
        <v>419</v>
      </c>
      <c r="N17" s="457">
        <v>44</v>
      </c>
      <c r="O17" s="457">
        <v>6</v>
      </c>
      <c r="P17" s="458">
        <v>0</v>
      </c>
      <c r="Q17" s="387"/>
    </row>
    <row r="18" spans="1:17" ht="20.100000000000001" customHeight="1">
      <c r="A18" s="392"/>
      <c r="B18" s="393" t="s">
        <v>489</v>
      </c>
      <c r="C18" s="368"/>
      <c r="D18" s="455">
        <v>193294</v>
      </c>
      <c r="E18" s="456">
        <v>63992</v>
      </c>
      <c r="F18" s="456" t="s">
        <v>362</v>
      </c>
      <c r="G18" s="456">
        <v>56442</v>
      </c>
      <c r="H18" s="456">
        <v>1442</v>
      </c>
      <c r="I18" s="456">
        <v>23965</v>
      </c>
      <c r="J18" s="456">
        <v>47453</v>
      </c>
      <c r="K18" s="553">
        <v>19545</v>
      </c>
      <c r="L18" s="553">
        <v>27908</v>
      </c>
      <c r="M18" s="456">
        <v>554</v>
      </c>
      <c r="N18" s="457">
        <v>68</v>
      </c>
      <c r="O18" s="457">
        <v>7</v>
      </c>
      <c r="P18" s="458">
        <v>0</v>
      </c>
      <c r="Q18" s="387"/>
    </row>
    <row r="19" spans="1:17" ht="20.100000000000001" customHeight="1">
      <c r="A19" s="392"/>
      <c r="B19" s="393" t="s">
        <v>568</v>
      </c>
      <c r="C19" s="368"/>
      <c r="D19" s="455">
        <v>196176</v>
      </c>
      <c r="E19" s="456">
        <v>65872</v>
      </c>
      <c r="F19" s="456" t="s">
        <v>362</v>
      </c>
      <c r="G19" s="456">
        <v>57695</v>
      </c>
      <c r="H19" s="456">
        <v>1486</v>
      </c>
      <c r="I19" s="456">
        <v>24341</v>
      </c>
      <c r="J19" s="456">
        <v>46782</v>
      </c>
      <c r="K19" s="553">
        <v>19244</v>
      </c>
      <c r="L19" s="553">
        <v>27538</v>
      </c>
      <c r="M19" s="456">
        <v>475</v>
      </c>
      <c r="N19" s="457">
        <v>39</v>
      </c>
      <c r="O19" s="457">
        <v>8</v>
      </c>
      <c r="P19" s="712">
        <v>0</v>
      </c>
      <c r="Q19" s="387"/>
    </row>
    <row r="20" spans="1:17" ht="20.100000000000001" customHeight="1">
      <c r="A20" s="392"/>
      <c r="B20" s="393" t="s">
        <v>488</v>
      </c>
      <c r="C20" s="368"/>
      <c r="D20" s="455">
        <v>187169</v>
      </c>
      <c r="E20" s="456">
        <v>56957</v>
      </c>
      <c r="F20" s="456" t="s">
        <v>362</v>
      </c>
      <c r="G20" s="456">
        <v>51038</v>
      </c>
      <c r="H20" s="456">
        <v>1666</v>
      </c>
      <c r="I20" s="456">
        <v>23339</v>
      </c>
      <c r="J20" s="456">
        <v>54169</v>
      </c>
      <c r="K20" s="553">
        <v>17553</v>
      </c>
      <c r="L20" s="553">
        <v>36616</v>
      </c>
      <c r="M20" s="456">
        <v>585</v>
      </c>
      <c r="N20" s="457">
        <v>45</v>
      </c>
      <c r="O20" s="457">
        <v>6</v>
      </c>
      <c r="P20" s="712">
        <v>0</v>
      </c>
      <c r="Q20" s="387"/>
    </row>
    <row r="21" spans="1:17" ht="20.100000000000001" customHeight="1">
      <c r="A21" s="392"/>
      <c r="B21" s="393" t="s">
        <v>569</v>
      </c>
      <c r="C21" s="368"/>
      <c r="D21" s="455">
        <v>193161</v>
      </c>
      <c r="E21" s="456">
        <v>56043</v>
      </c>
      <c r="F21" s="456" t="s">
        <v>362</v>
      </c>
      <c r="G21" s="456">
        <v>49536</v>
      </c>
      <c r="H21" s="456">
        <v>1949</v>
      </c>
      <c r="I21" s="456">
        <v>25781</v>
      </c>
      <c r="J21" s="456">
        <v>59852</v>
      </c>
      <c r="K21" s="553">
        <v>18434</v>
      </c>
      <c r="L21" s="553">
        <v>41418</v>
      </c>
      <c r="M21" s="456">
        <v>601</v>
      </c>
      <c r="N21" s="457">
        <v>129</v>
      </c>
      <c r="O21" s="457">
        <v>7</v>
      </c>
      <c r="P21" s="712">
        <v>0</v>
      </c>
      <c r="Q21" s="387"/>
    </row>
    <row r="22" spans="1:17" ht="20.100000000000001" customHeight="1">
      <c r="A22" s="392"/>
      <c r="B22" s="393" t="s">
        <v>447</v>
      </c>
      <c r="C22" s="368"/>
      <c r="D22" s="455">
        <v>193161</v>
      </c>
      <c r="E22" s="456">
        <v>56043</v>
      </c>
      <c r="F22" s="456" t="s">
        <v>362</v>
      </c>
      <c r="G22" s="456">
        <v>49536</v>
      </c>
      <c r="H22" s="456">
        <v>1949</v>
      </c>
      <c r="I22" s="456">
        <v>25781</v>
      </c>
      <c r="J22" s="456">
        <v>59852</v>
      </c>
      <c r="K22" s="553">
        <v>18434</v>
      </c>
      <c r="L22" s="553">
        <v>41418</v>
      </c>
      <c r="M22" s="456">
        <v>601</v>
      </c>
      <c r="N22" s="457">
        <v>129</v>
      </c>
      <c r="O22" s="457">
        <v>7</v>
      </c>
      <c r="P22" s="712">
        <v>0</v>
      </c>
      <c r="Q22" s="387"/>
    </row>
    <row r="23" spans="1:17" ht="20.100000000000001" customHeight="1">
      <c r="A23" s="392"/>
      <c r="B23" s="393" t="s">
        <v>450</v>
      </c>
      <c r="C23" s="368"/>
      <c r="D23" s="455">
        <v>190945</v>
      </c>
      <c r="E23" s="456">
        <v>54379</v>
      </c>
      <c r="F23" s="456" t="s">
        <v>362</v>
      </c>
      <c r="G23" s="456">
        <v>49597</v>
      </c>
      <c r="H23" s="456">
        <v>5643</v>
      </c>
      <c r="I23" s="456">
        <v>25249</v>
      </c>
      <c r="J23" s="456">
        <v>56077</v>
      </c>
      <c r="K23" s="553">
        <v>20992</v>
      </c>
      <c r="L23" s="553">
        <v>35085</v>
      </c>
      <c r="M23" s="456">
        <v>659</v>
      </c>
      <c r="N23" s="457">
        <v>186</v>
      </c>
      <c r="O23" s="457">
        <v>9</v>
      </c>
      <c r="P23" s="712">
        <v>0</v>
      </c>
      <c r="Q23" s="387"/>
    </row>
    <row r="24" spans="1:17" ht="20.100000000000001" customHeight="1">
      <c r="A24" s="392"/>
      <c r="B24" s="393" t="s">
        <v>455</v>
      </c>
      <c r="C24" s="368"/>
      <c r="D24" s="455">
        <v>178440</v>
      </c>
      <c r="E24" s="456">
        <v>48319</v>
      </c>
      <c r="F24" s="456" t="s">
        <v>362</v>
      </c>
      <c r="G24" s="456">
        <v>47843</v>
      </c>
      <c r="H24" s="456">
        <v>5313</v>
      </c>
      <c r="I24" s="456">
        <v>21139</v>
      </c>
      <c r="J24" s="456">
        <v>55826</v>
      </c>
      <c r="K24" s="553">
        <v>17068</v>
      </c>
      <c r="L24" s="553">
        <v>38758</v>
      </c>
      <c r="M24" s="456">
        <v>498</v>
      </c>
      <c r="N24" s="457">
        <v>86</v>
      </c>
      <c r="O24" s="457">
        <v>6</v>
      </c>
      <c r="P24" s="712">
        <v>0</v>
      </c>
      <c r="Q24" s="387"/>
    </row>
    <row r="25" spans="1:17" ht="20.100000000000001" customHeight="1">
      <c r="A25" s="392"/>
      <c r="B25" s="393" t="s">
        <v>532</v>
      </c>
      <c r="C25" s="368"/>
      <c r="D25" s="455">
        <v>162986</v>
      </c>
      <c r="E25" s="456">
        <v>47283</v>
      </c>
      <c r="F25" s="456" t="s">
        <v>362</v>
      </c>
      <c r="G25" s="456">
        <v>43384</v>
      </c>
      <c r="H25" s="456">
        <v>5554</v>
      </c>
      <c r="I25" s="456">
        <v>21917</v>
      </c>
      <c r="J25" s="456">
        <v>44848</v>
      </c>
      <c r="K25" s="553">
        <v>17875</v>
      </c>
      <c r="L25" s="553">
        <v>26973</v>
      </c>
      <c r="M25" s="456">
        <v>507</v>
      </c>
      <c r="N25" s="457">
        <v>112</v>
      </c>
      <c r="O25" s="457">
        <v>7</v>
      </c>
      <c r="P25" s="458">
        <v>0</v>
      </c>
      <c r="Q25" s="387"/>
    </row>
    <row r="26" spans="1:17" ht="6.75" customHeight="1">
      <c r="A26" s="392"/>
      <c r="B26" s="393"/>
      <c r="C26" s="368"/>
      <c r="D26" s="390"/>
      <c r="E26" s="390"/>
      <c r="F26" s="384"/>
      <c r="G26" s="390"/>
      <c r="H26" s="390"/>
      <c r="I26" s="390"/>
      <c r="J26" s="396"/>
      <c r="K26" s="390"/>
      <c r="L26" s="390"/>
      <c r="M26" s="390"/>
      <c r="N26" s="391"/>
      <c r="O26" s="391"/>
      <c r="P26" s="384"/>
      <c r="Q26" s="397"/>
    </row>
    <row r="27" spans="1:17" ht="24.95" customHeight="1">
      <c r="A27" s="1227" t="s">
        <v>601</v>
      </c>
      <c r="B27" s="1229" t="s">
        <v>397</v>
      </c>
      <c r="C27" s="1230"/>
      <c r="D27" s="1028">
        <v>189.691</v>
      </c>
      <c r="E27" s="456">
        <v>51174</v>
      </c>
      <c r="F27" s="458">
        <v>0</v>
      </c>
      <c r="G27" s="456">
        <v>52038</v>
      </c>
      <c r="H27" s="456">
        <v>4339</v>
      </c>
      <c r="I27" s="456">
        <v>24585</v>
      </c>
      <c r="J27" s="456">
        <v>57555</v>
      </c>
      <c r="K27" s="553">
        <v>19835</v>
      </c>
      <c r="L27" s="553">
        <v>37720</v>
      </c>
      <c r="M27" s="456">
        <v>516</v>
      </c>
      <c r="N27" s="457">
        <v>202</v>
      </c>
      <c r="O27" s="457">
        <v>6</v>
      </c>
      <c r="P27" s="458">
        <v>0</v>
      </c>
      <c r="Q27" s="566"/>
    </row>
    <row r="28" spans="1:17" ht="24.95" customHeight="1" thickBot="1">
      <c r="A28" s="1228"/>
      <c r="B28" s="1231" t="s">
        <v>291</v>
      </c>
      <c r="C28" s="1232"/>
      <c r="D28" s="1005">
        <v>1146518</v>
      </c>
      <c r="E28" s="1005">
        <v>383136</v>
      </c>
      <c r="F28" s="1007">
        <v>140774</v>
      </c>
      <c r="G28" s="1005">
        <v>64414</v>
      </c>
      <c r="H28" s="1005">
        <v>74354</v>
      </c>
      <c r="I28" s="1005">
        <v>282658</v>
      </c>
      <c r="J28" s="1029">
        <v>201.18199999999999</v>
      </c>
      <c r="K28" s="1006">
        <v>152442</v>
      </c>
      <c r="L28" s="1006">
        <v>48740</v>
      </c>
      <c r="M28" s="1006">
        <v>9094</v>
      </c>
      <c r="N28" s="1006">
        <v>5633</v>
      </c>
      <c r="O28" s="1006">
        <v>114</v>
      </c>
      <c r="P28" s="1007">
        <v>246</v>
      </c>
      <c r="Q28" s="567"/>
    </row>
    <row r="29" spans="1:17" ht="2.1" customHeight="1">
      <c r="A29" s="367"/>
      <c r="B29" s="367"/>
      <c r="C29" s="367"/>
      <c r="D29" s="394"/>
      <c r="E29" s="394"/>
      <c r="F29" s="394"/>
      <c r="G29" s="394"/>
      <c r="H29" s="394"/>
      <c r="I29" s="394"/>
      <c r="J29" s="394">
        <v>182</v>
      </c>
      <c r="K29" s="394"/>
      <c r="L29" s="394"/>
      <c r="M29" s="394"/>
      <c r="N29" s="395"/>
      <c r="O29" s="395"/>
      <c r="P29" s="394"/>
      <c r="Q29" s="398"/>
    </row>
    <row r="30" spans="1:17" ht="15" customHeight="1">
      <c r="A30" s="541" t="s">
        <v>398</v>
      </c>
      <c r="B30" s="399"/>
      <c r="N30" s="63"/>
      <c r="O30" s="63"/>
      <c r="P30" s="63"/>
    </row>
    <row r="31" spans="1:17" ht="15" customHeight="1">
      <c r="A31" s="541" t="s">
        <v>399</v>
      </c>
      <c r="B31" s="399"/>
      <c r="N31" s="63"/>
      <c r="O31" s="63"/>
      <c r="P31" s="63"/>
    </row>
    <row r="32" spans="1:17" ht="18" customHeight="1">
      <c r="A32" s="211" t="s">
        <v>292</v>
      </c>
      <c r="B32" s="37"/>
      <c r="K32" s="552"/>
      <c r="L32" s="552"/>
      <c r="M32" s="552"/>
      <c r="N32" s="552"/>
      <c r="O32" s="63"/>
      <c r="P32" s="63"/>
    </row>
    <row r="33" spans="12:16">
      <c r="L33" s="552"/>
      <c r="M33" s="552"/>
      <c r="N33" s="552"/>
      <c r="O33" s="552"/>
      <c r="P33" s="552"/>
    </row>
    <row r="34" spans="12:16">
      <c r="N34" s="63"/>
      <c r="O34" s="63"/>
      <c r="P34" s="63"/>
    </row>
    <row r="35" spans="12:16">
      <c r="N35" s="63"/>
      <c r="O35" s="63"/>
      <c r="P35" s="63"/>
    </row>
    <row r="36" spans="12:16">
      <c r="N36" s="63"/>
      <c r="O36" s="63"/>
      <c r="P36" s="63"/>
    </row>
    <row r="37" spans="12:16">
      <c r="N37" s="63"/>
      <c r="O37" s="63"/>
      <c r="P37" s="63"/>
    </row>
    <row r="38" spans="12:16">
      <c r="N38" s="63"/>
      <c r="O38" s="63"/>
      <c r="P38" s="63"/>
    </row>
    <row r="39" spans="12:16">
      <c r="N39" s="63"/>
      <c r="O39" s="63"/>
      <c r="P39" s="63"/>
    </row>
    <row r="40" spans="12:16">
      <c r="N40" s="63"/>
      <c r="O40" s="63"/>
      <c r="P40" s="63"/>
    </row>
    <row r="41" spans="12:16" ht="12.75" customHeight="1">
      <c r="N41" s="63"/>
      <c r="O41" s="63"/>
      <c r="P41" s="63"/>
    </row>
    <row r="42" spans="12:16">
      <c r="N42" s="63"/>
      <c r="O42" s="63"/>
      <c r="P42" s="63"/>
    </row>
    <row r="43" spans="12:16">
      <c r="N43" s="63"/>
      <c r="O43" s="63"/>
      <c r="P43" s="63"/>
    </row>
    <row r="44" spans="12:16">
      <c r="N44" s="63"/>
      <c r="O44" s="63"/>
      <c r="P44" s="63"/>
    </row>
    <row r="45" spans="12:16">
      <c r="N45" s="63"/>
      <c r="O45" s="63"/>
      <c r="P45" s="63"/>
    </row>
    <row r="46" spans="12:16">
      <c r="N46" s="63"/>
      <c r="O46" s="63"/>
      <c r="P46" s="63"/>
    </row>
    <row r="47" spans="12:16">
      <c r="N47" s="63"/>
      <c r="O47" s="63"/>
      <c r="P47" s="63"/>
    </row>
    <row r="48" spans="12:16">
      <c r="N48" s="63"/>
      <c r="O48" s="63"/>
      <c r="P48" s="63"/>
    </row>
    <row r="49" s="63" customFormat="1"/>
    <row r="50" s="63" customFormat="1"/>
    <row r="51" s="63" customFormat="1"/>
    <row r="52" s="63" customFormat="1"/>
    <row r="53" s="63" customFormat="1"/>
    <row r="54" s="63" customFormat="1"/>
    <row r="55" s="63" customFormat="1"/>
  </sheetData>
  <mergeCells count="20">
    <mergeCell ref="J6:J7"/>
    <mergeCell ref="A9:B9"/>
    <mergeCell ref="A10:B10"/>
    <mergeCell ref="A11:B11"/>
    <mergeCell ref="A1:Q1"/>
    <mergeCell ref="A5:C7"/>
    <mergeCell ref="M5:M7"/>
    <mergeCell ref="N5:N7"/>
    <mergeCell ref="O5:O7"/>
    <mergeCell ref="P5:P7"/>
    <mergeCell ref="I6:I7"/>
    <mergeCell ref="A12:B12"/>
    <mergeCell ref="A27:A28"/>
    <mergeCell ref="B27:C27"/>
    <mergeCell ref="B28:C28"/>
    <mergeCell ref="H6:H7"/>
    <mergeCell ref="D6:D7"/>
    <mergeCell ref="E6:E7"/>
    <mergeCell ref="F6:F7"/>
    <mergeCell ref="G6:G7"/>
  </mergeCells>
  <phoneticPr fontId="3"/>
  <dataValidations count="1">
    <dataValidation imeMode="off" allowBlank="1" showInputMessage="1" showErrorMessage="1" sqref="J27 P27:P29 M27:O27 J29:O29 D27:I29 M14:P25 D14:J25" xr:uid="{00000000-0002-0000-1100-000000000000}"/>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activeCell="T1" sqref="T1"/>
    </sheetView>
  </sheetViews>
  <sheetFormatPr defaultColWidth="9" defaultRowHeight="17.25"/>
  <cols>
    <col min="1" max="1" width="2.125" style="20" customWidth="1"/>
    <col min="2" max="2" width="14.75" style="20" customWidth="1"/>
    <col min="3" max="3" width="2.125" style="20" customWidth="1"/>
    <col min="4" max="7" width="7.625" style="20" customWidth="1"/>
    <col min="8" max="8" width="8.625" style="20" customWidth="1"/>
    <col min="9" max="14" width="7.625" style="20" customWidth="1"/>
    <col min="15" max="15" width="8.875" style="20" customWidth="1"/>
    <col min="16" max="16" width="9.125" style="20" customWidth="1"/>
    <col min="17" max="17" width="8.375" style="20" customWidth="1"/>
    <col min="18" max="18" width="8.125" style="20" customWidth="1"/>
    <col min="19" max="19" width="0.375" style="20" customWidth="1"/>
    <col min="20" max="16384" width="9" style="20"/>
  </cols>
  <sheetData>
    <row r="1" spans="1:24" ht="30" customHeight="1">
      <c r="A1" s="1064" t="s">
        <v>268</v>
      </c>
      <c r="B1" s="1064"/>
      <c r="C1" s="1064"/>
      <c r="D1" s="1064"/>
      <c r="E1" s="1064"/>
      <c r="F1" s="1064"/>
      <c r="G1" s="1064"/>
      <c r="H1" s="1064"/>
      <c r="I1" s="1064"/>
      <c r="J1" s="1064"/>
      <c r="K1" s="1064"/>
      <c r="L1" s="1064"/>
      <c r="M1" s="1064"/>
      <c r="N1" s="1064"/>
      <c r="O1" s="1064"/>
      <c r="P1" s="1064"/>
      <c r="Q1" s="1064"/>
      <c r="R1" s="1064"/>
      <c r="S1" s="1064"/>
    </row>
    <row r="2" spans="1:24" ht="24.95" customHeight="1" thickBot="1">
      <c r="B2" s="26"/>
      <c r="C2" s="26"/>
      <c r="D2" s="26"/>
      <c r="E2" s="26"/>
      <c r="F2" s="26"/>
      <c r="G2" s="26"/>
      <c r="H2" s="26"/>
      <c r="I2" s="26"/>
      <c r="J2" s="26"/>
      <c r="K2" s="26"/>
      <c r="L2" s="26"/>
      <c r="M2" s="26"/>
      <c r="N2" s="26"/>
      <c r="O2" s="26"/>
      <c r="P2" s="26"/>
      <c r="Q2" s="26"/>
      <c r="R2" s="129" t="s">
        <v>340</v>
      </c>
    </row>
    <row r="3" spans="1:24" ht="21" customHeight="1">
      <c r="A3" s="1163" t="s">
        <v>306</v>
      </c>
      <c r="B3" s="1169"/>
      <c r="C3" s="1164"/>
      <c r="D3" s="1160" t="s">
        <v>343</v>
      </c>
      <c r="E3" s="1162"/>
      <c r="F3" s="1162"/>
      <c r="G3" s="1162"/>
      <c r="H3" s="1162"/>
      <c r="I3" s="1162"/>
      <c r="J3" s="1162"/>
      <c r="K3" s="1161"/>
      <c r="L3" s="1171" t="s">
        <v>344</v>
      </c>
      <c r="M3" s="1190" t="s">
        <v>272</v>
      </c>
      <c r="N3" s="1171" t="s">
        <v>346</v>
      </c>
      <c r="O3" s="1162" t="s">
        <v>342</v>
      </c>
      <c r="P3" s="1162"/>
      <c r="Q3" s="1162"/>
      <c r="R3" s="1162"/>
      <c r="S3" s="345"/>
    </row>
    <row r="4" spans="1:24" ht="21" customHeight="1">
      <c r="A4" s="1262"/>
      <c r="B4" s="1185"/>
      <c r="C4" s="1263"/>
      <c r="D4" s="346"/>
      <c r="E4" s="99"/>
      <c r="F4" s="1223" t="s">
        <v>269</v>
      </c>
      <c r="G4" s="1223" t="s">
        <v>270</v>
      </c>
      <c r="H4" s="99"/>
      <c r="I4" s="1259" t="s">
        <v>271</v>
      </c>
      <c r="J4" s="99"/>
      <c r="K4" s="1223" t="s">
        <v>345</v>
      </c>
      <c r="L4" s="1192"/>
      <c r="M4" s="1191"/>
      <c r="N4" s="1191"/>
      <c r="O4" s="347"/>
      <c r="P4" s="348"/>
      <c r="Q4" s="99"/>
      <c r="R4" s="139"/>
      <c r="S4" s="349"/>
    </row>
    <row r="5" spans="1:24" ht="21" customHeight="1">
      <c r="A5" s="1262"/>
      <c r="B5" s="1185"/>
      <c r="C5" s="1263"/>
      <c r="D5" s="117" t="s">
        <v>273</v>
      </c>
      <c r="E5" s="100" t="s">
        <v>274</v>
      </c>
      <c r="F5" s="1192"/>
      <c r="G5" s="1192"/>
      <c r="H5" s="100" t="s">
        <v>275</v>
      </c>
      <c r="I5" s="1260"/>
      <c r="J5" s="100" t="s">
        <v>276</v>
      </c>
      <c r="K5" s="1191"/>
      <c r="L5" s="1192"/>
      <c r="M5" s="1191"/>
      <c r="N5" s="1191"/>
      <c r="O5" s="350" t="s">
        <v>277</v>
      </c>
      <c r="P5" s="339" t="s">
        <v>278</v>
      </c>
      <c r="Q5" s="100" t="s">
        <v>275</v>
      </c>
      <c r="R5" s="100" t="s">
        <v>279</v>
      </c>
      <c r="S5" s="201"/>
    </row>
    <row r="6" spans="1:24" ht="21" customHeight="1">
      <c r="A6" s="1165"/>
      <c r="B6" s="1170"/>
      <c r="C6" s="1166"/>
      <c r="D6" s="117"/>
      <c r="E6" s="100"/>
      <c r="F6" s="1172"/>
      <c r="G6" s="1172"/>
      <c r="H6" s="100"/>
      <c r="I6" s="1261"/>
      <c r="J6" s="100"/>
      <c r="K6" s="1173"/>
      <c r="L6" s="1172"/>
      <c r="M6" s="1173"/>
      <c r="N6" s="1173"/>
      <c r="O6" s="351"/>
      <c r="P6" s="352"/>
      <c r="Q6" s="100"/>
      <c r="R6" s="154"/>
      <c r="S6" s="353"/>
    </row>
    <row r="7" spans="1:24" ht="5.0999999999999996" customHeight="1">
      <c r="A7" s="198"/>
      <c r="B7" s="354"/>
      <c r="C7" s="355"/>
      <c r="D7" s="354"/>
      <c r="E7" s="354"/>
      <c r="F7" s="354"/>
      <c r="G7" s="354"/>
      <c r="H7" s="354"/>
      <c r="I7" s="354"/>
      <c r="J7" s="354"/>
      <c r="K7" s="354"/>
      <c r="L7" s="354"/>
      <c r="M7" s="354"/>
      <c r="N7" s="355"/>
      <c r="O7" s="354"/>
      <c r="P7" s="354"/>
      <c r="Q7" s="354"/>
      <c r="R7" s="354"/>
      <c r="S7" s="201"/>
    </row>
    <row r="8" spans="1:24" ht="19.5" customHeight="1">
      <c r="A8" s="198"/>
      <c r="B8" s="49" t="s">
        <v>553</v>
      </c>
      <c r="C8" s="329"/>
      <c r="D8" s="532">
        <v>17.8</v>
      </c>
      <c r="E8" s="533">
        <v>14.9</v>
      </c>
      <c r="F8" s="533">
        <v>15.8</v>
      </c>
      <c r="G8" s="534">
        <v>24</v>
      </c>
      <c r="H8" s="534">
        <v>364.9</v>
      </c>
      <c r="I8" s="533">
        <v>1.8</v>
      </c>
      <c r="J8" s="533">
        <v>11.2</v>
      </c>
      <c r="K8" s="533">
        <v>448.3</v>
      </c>
      <c r="L8" s="533">
        <v>421.9</v>
      </c>
      <c r="M8" s="533">
        <v>421.9</v>
      </c>
      <c r="N8" s="535">
        <v>18.100000000000001</v>
      </c>
      <c r="O8" s="533">
        <v>74.2</v>
      </c>
      <c r="P8" s="533">
        <v>73.099999999999994</v>
      </c>
      <c r="Q8" s="533">
        <v>95.4</v>
      </c>
      <c r="R8" s="533">
        <v>94</v>
      </c>
      <c r="S8" s="201"/>
    </row>
    <row r="9" spans="1:24" ht="19.5" customHeight="1">
      <c r="A9" s="198"/>
      <c r="B9" s="49" t="s">
        <v>465</v>
      </c>
      <c r="C9" s="329"/>
      <c r="D9" s="533">
        <v>16.7</v>
      </c>
      <c r="E9" s="533">
        <v>8.4</v>
      </c>
      <c r="F9" s="533">
        <v>10.199999999999999</v>
      </c>
      <c r="G9" s="533">
        <v>20.3</v>
      </c>
      <c r="H9" s="533">
        <v>385.4</v>
      </c>
      <c r="I9" s="533">
        <v>0.8</v>
      </c>
      <c r="J9" s="533">
        <v>9.6</v>
      </c>
      <c r="K9" s="533">
        <v>449.7</v>
      </c>
      <c r="L9" s="533">
        <v>426.2</v>
      </c>
      <c r="M9" s="533">
        <v>426.2</v>
      </c>
      <c r="N9" s="535">
        <v>16.399999999999999</v>
      </c>
      <c r="O9" s="533">
        <v>44.5</v>
      </c>
      <c r="P9" s="533">
        <v>40.4</v>
      </c>
      <c r="Q9" s="533">
        <v>46.2</v>
      </c>
      <c r="R9" s="533">
        <v>45.9</v>
      </c>
      <c r="S9" s="201"/>
      <c r="U9" s="536"/>
      <c r="V9" s="536"/>
      <c r="W9" s="536"/>
      <c r="X9" s="536"/>
    </row>
    <row r="10" spans="1:24" ht="19.5" customHeight="1">
      <c r="A10" s="198"/>
      <c r="B10" s="49" t="s">
        <v>552</v>
      </c>
      <c r="C10" s="329"/>
      <c r="D10" s="533">
        <v>39.154592293906809</v>
      </c>
      <c r="E10" s="533">
        <v>14.732290066564261</v>
      </c>
      <c r="F10" s="533">
        <v>13.190704685099847</v>
      </c>
      <c r="G10" s="533">
        <v>24.571402969790068</v>
      </c>
      <c r="H10" s="533">
        <v>344.92516065028167</v>
      </c>
      <c r="I10" s="533">
        <v>0.92408090117767527</v>
      </c>
      <c r="J10" s="533">
        <v>13.296698668714802</v>
      </c>
      <c r="K10" s="533">
        <v>448.93077636968763</v>
      </c>
      <c r="L10" s="533">
        <v>424.52970366103426</v>
      </c>
      <c r="M10" s="533">
        <v>424.54483166922682</v>
      </c>
      <c r="N10" s="535">
        <v>18.469141065028158</v>
      </c>
      <c r="O10" s="533">
        <v>47.332258064516132</v>
      </c>
      <c r="P10" s="533">
        <v>47.522580645161284</v>
      </c>
      <c r="Q10" s="533">
        <v>82.138709677419371</v>
      </c>
      <c r="R10" s="533">
        <v>79.951612903225794</v>
      </c>
      <c r="S10" s="201"/>
      <c r="U10" s="537"/>
    </row>
    <row r="11" spans="1:24" ht="20.100000000000001" customHeight="1">
      <c r="A11" s="198"/>
      <c r="B11" s="26"/>
      <c r="C11" s="325"/>
      <c r="D11" s="356"/>
      <c r="E11" s="356"/>
      <c r="F11" s="356"/>
      <c r="G11" s="356"/>
      <c r="H11" s="356"/>
      <c r="I11" s="356"/>
      <c r="J11" s="356"/>
      <c r="K11" s="356"/>
      <c r="L11" s="356"/>
      <c r="M11" s="356"/>
      <c r="N11" s="356"/>
      <c r="O11" s="356"/>
      <c r="P11" s="356"/>
      <c r="Q11" s="356"/>
      <c r="R11" s="356"/>
      <c r="S11" s="201"/>
    </row>
    <row r="12" spans="1:24" ht="20.25" customHeight="1">
      <c r="A12" s="198"/>
      <c r="B12" s="650" t="s">
        <v>565</v>
      </c>
      <c r="C12" s="570"/>
      <c r="D12" s="548">
        <v>81.349999999999994</v>
      </c>
      <c r="E12" s="548">
        <v>16.653333333333332</v>
      </c>
      <c r="F12" s="548">
        <v>9.3533333333333335</v>
      </c>
      <c r="G12" s="548">
        <v>3.9600000000000004</v>
      </c>
      <c r="H12" s="548">
        <v>285.63333333333327</v>
      </c>
      <c r="I12" s="549">
        <v>4.8633333333333333</v>
      </c>
      <c r="J12" s="549">
        <v>37.143333333333331</v>
      </c>
      <c r="K12" s="587">
        <v>429.22999999999996</v>
      </c>
      <c r="L12" s="550">
        <v>410.31333333333333</v>
      </c>
      <c r="M12" s="548">
        <v>410.60000000000008</v>
      </c>
      <c r="N12" s="551">
        <v>16.40666666666667</v>
      </c>
      <c r="O12" s="548">
        <v>74.099999999999994</v>
      </c>
      <c r="P12" s="548">
        <v>60.9</v>
      </c>
      <c r="Q12" s="548">
        <v>67.099999999999994</v>
      </c>
      <c r="R12" s="548">
        <v>66.8</v>
      </c>
      <c r="S12" s="201"/>
    </row>
    <row r="13" spans="1:24" ht="20.25" customHeight="1">
      <c r="A13" s="198"/>
      <c r="B13" s="650">
        <v>5</v>
      </c>
      <c r="C13" s="570"/>
      <c r="D13" s="548">
        <v>46.764516129032252</v>
      </c>
      <c r="E13" s="548">
        <v>9.8548387096774199</v>
      </c>
      <c r="F13" s="548">
        <v>19.3935483870968</v>
      </c>
      <c r="G13" s="548">
        <v>5.5451612903225795</v>
      </c>
      <c r="H13" s="548">
        <v>327.64516129032262</v>
      </c>
      <c r="I13" s="549">
        <v>0.55483870967741933</v>
      </c>
      <c r="J13" s="549">
        <v>25.745161290322581</v>
      </c>
      <c r="K13" s="587">
        <v>434.39354838709681</v>
      </c>
      <c r="L13" s="550">
        <v>411.45161290322579</v>
      </c>
      <c r="M13" s="548">
        <v>411.17419354838705</v>
      </c>
      <c r="N13" s="551">
        <v>18.112903225806448</v>
      </c>
      <c r="O13" s="548">
        <v>85.5</v>
      </c>
      <c r="P13" s="548">
        <v>87.7</v>
      </c>
      <c r="Q13" s="548">
        <v>80.3</v>
      </c>
      <c r="R13" s="548">
        <v>80.8</v>
      </c>
      <c r="S13" s="201"/>
    </row>
    <row r="14" spans="1:24" ht="20.25" customHeight="1">
      <c r="A14" s="198"/>
      <c r="B14" s="650">
        <v>6</v>
      </c>
      <c r="C14" s="570"/>
      <c r="D14" s="548">
        <v>26.54</v>
      </c>
      <c r="E14" s="548">
        <v>15.583333333333334</v>
      </c>
      <c r="F14" s="548">
        <v>21.61</v>
      </c>
      <c r="G14" s="548">
        <v>15.363333333333335</v>
      </c>
      <c r="H14" s="548">
        <v>363.67</v>
      </c>
      <c r="I14" s="549">
        <v>0</v>
      </c>
      <c r="J14" s="549">
        <v>1.2066666666666666</v>
      </c>
      <c r="K14" s="587">
        <v>443.97333333333324</v>
      </c>
      <c r="L14" s="550">
        <v>419.30666666666656</v>
      </c>
      <c r="M14" s="548">
        <v>419.48999999999995</v>
      </c>
      <c r="N14" s="551">
        <v>18.486666666666668</v>
      </c>
      <c r="O14" s="548">
        <v>97.8</v>
      </c>
      <c r="P14" s="548">
        <v>99.5</v>
      </c>
      <c r="Q14" s="548">
        <v>99.7</v>
      </c>
      <c r="R14" s="548">
        <v>99.7</v>
      </c>
      <c r="S14" s="201"/>
    </row>
    <row r="15" spans="1:24" ht="20.25" customHeight="1">
      <c r="A15" s="198"/>
      <c r="B15" s="650">
        <v>7</v>
      </c>
      <c r="C15" s="570"/>
      <c r="D15" s="548">
        <v>34.970967741935482</v>
      </c>
      <c r="E15" s="548">
        <v>14.183870967741935</v>
      </c>
      <c r="F15" s="548">
        <v>8.7451612903225797</v>
      </c>
      <c r="G15" s="548">
        <v>16.335483870967742</v>
      </c>
      <c r="H15" s="548">
        <v>382.81612903225812</v>
      </c>
      <c r="I15" s="549">
        <v>0</v>
      </c>
      <c r="J15" s="549">
        <v>1.138709677419355</v>
      </c>
      <c r="K15" s="587">
        <v>458.19032258064522</v>
      </c>
      <c r="L15" s="550">
        <v>434.14516129032256</v>
      </c>
      <c r="M15" s="548">
        <v>434.36451612903232</v>
      </c>
      <c r="N15" s="551">
        <v>19.296774193548387</v>
      </c>
      <c r="O15" s="548">
        <v>96.7</v>
      </c>
      <c r="P15" s="548">
        <v>96.2</v>
      </c>
      <c r="Q15" s="548">
        <v>95.6</v>
      </c>
      <c r="R15" s="548">
        <v>95.7</v>
      </c>
      <c r="S15" s="201"/>
    </row>
    <row r="16" spans="1:24" ht="20.25" customHeight="1">
      <c r="A16" s="198"/>
      <c r="B16" s="650">
        <v>8</v>
      </c>
      <c r="C16" s="570"/>
      <c r="D16" s="548">
        <v>33.41612903225807</v>
      </c>
      <c r="E16" s="548">
        <v>12.825806451612904</v>
      </c>
      <c r="F16" s="548">
        <v>12.751612903225807</v>
      </c>
      <c r="G16" s="548">
        <v>20.57096774193549</v>
      </c>
      <c r="H16" s="548">
        <v>375.86451612903215</v>
      </c>
      <c r="I16" s="549">
        <v>0.1</v>
      </c>
      <c r="J16" s="549">
        <v>1.1096774193548387</v>
      </c>
      <c r="K16" s="587">
        <v>456.43870967741941</v>
      </c>
      <c r="L16" s="550">
        <v>432.22903225806448</v>
      </c>
      <c r="M16" s="548">
        <v>432.17741935483866</v>
      </c>
      <c r="N16" s="551">
        <v>19.538709677419355</v>
      </c>
      <c r="O16" s="548">
        <v>84.3</v>
      </c>
      <c r="P16" s="548">
        <v>89.2</v>
      </c>
      <c r="Q16" s="548">
        <v>94.3</v>
      </c>
      <c r="R16" s="548">
        <v>93.9</v>
      </c>
      <c r="S16" s="201"/>
    </row>
    <row r="17" spans="1:19" ht="20.25" customHeight="1">
      <c r="A17" s="198"/>
      <c r="B17" s="650">
        <v>9</v>
      </c>
      <c r="C17" s="570"/>
      <c r="D17" s="548">
        <v>41.620000000000012</v>
      </c>
      <c r="E17" s="548">
        <v>13.856666666666666</v>
      </c>
      <c r="F17" s="548">
        <v>5.3033333333333328</v>
      </c>
      <c r="G17" s="548">
        <v>20.79</v>
      </c>
      <c r="H17" s="548">
        <v>364.52333333333337</v>
      </c>
      <c r="I17" s="549">
        <v>0.17333333333333334</v>
      </c>
      <c r="J17" s="549">
        <v>0</v>
      </c>
      <c r="K17" s="587">
        <v>445.9199999999999</v>
      </c>
      <c r="L17" s="550">
        <v>421.68666666666661</v>
      </c>
      <c r="M17" s="548">
        <v>421.65</v>
      </c>
      <c r="N17" s="551">
        <v>19.106666666666666</v>
      </c>
      <c r="O17" s="548">
        <v>100</v>
      </c>
      <c r="P17" s="548">
        <v>97.7</v>
      </c>
      <c r="Q17" s="548">
        <v>100</v>
      </c>
      <c r="R17" s="548">
        <v>99.9</v>
      </c>
      <c r="S17" s="201"/>
    </row>
    <row r="18" spans="1:19" ht="20.25" customHeight="1">
      <c r="A18" s="198"/>
      <c r="B18" s="650">
        <v>10</v>
      </c>
      <c r="C18" s="570"/>
      <c r="D18" s="548">
        <v>46.312903225806444</v>
      </c>
      <c r="E18" s="548">
        <v>14.964516129032255</v>
      </c>
      <c r="F18" s="548">
        <v>11.31935483870968</v>
      </c>
      <c r="G18" s="548">
        <v>20.541935483870962</v>
      </c>
      <c r="H18" s="548">
        <v>357.80322580645168</v>
      </c>
      <c r="I18" s="549">
        <v>0</v>
      </c>
      <c r="J18" s="549">
        <v>1.1967741935483871</v>
      </c>
      <c r="K18" s="587">
        <v>452.13870967741934</v>
      </c>
      <c r="L18" s="550">
        <v>428.15806451612906</v>
      </c>
      <c r="M18" s="548">
        <v>428.21935483870976</v>
      </c>
      <c r="N18" s="551">
        <v>19.083870967741937</v>
      </c>
      <c r="O18" s="548">
        <v>100</v>
      </c>
      <c r="P18" s="548">
        <v>100</v>
      </c>
      <c r="Q18" s="548">
        <v>99.6</v>
      </c>
      <c r="R18" s="548">
        <v>99.6</v>
      </c>
      <c r="S18" s="201"/>
    </row>
    <row r="19" spans="1:19" ht="20.25" customHeight="1">
      <c r="A19" s="198"/>
      <c r="B19" s="650">
        <v>11</v>
      </c>
      <c r="C19" s="570"/>
      <c r="D19" s="548">
        <v>47.573333333333338</v>
      </c>
      <c r="E19" s="548">
        <v>17.940000000000001</v>
      </c>
      <c r="F19" s="548">
        <v>12.493333333333331</v>
      </c>
      <c r="G19" s="548">
        <v>40.27000000000001</v>
      </c>
      <c r="H19" s="548">
        <v>302.38666666666671</v>
      </c>
      <c r="I19" s="549">
        <v>0</v>
      </c>
      <c r="J19" s="549">
        <v>26.793333333333333</v>
      </c>
      <c r="K19" s="587">
        <v>450.14333333333337</v>
      </c>
      <c r="L19" s="550">
        <v>423.09666666666664</v>
      </c>
      <c r="M19" s="548">
        <v>423.02666666666676</v>
      </c>
      <c r="N19" s="551">
        <v>19.663333333333338</v>
      </c>
      <c r="O19" s="548">
        <v>96.6</v>
      </c>
      <c r="P19" s="548">
        <v>94.7</v>
      </c>
      <c r="Q19" s="548">
        <v>99.5</v>
      </c>
      <c r="R19" s="548">
        <v>99.2</v>
      </c>
      <c r="S19" s="201"/>
    </row>
    <row r="20" spans="1:19" ht="20.25" customHeight="1">
      <c r="A20" s="198"/>
      <c r="B20" s="650">
        <v>12</v>
      </c>
      <c r="C20" s="570"/>
      <c r="D20" s="548">
        <v>40.103225806451604</v>
      </c>
      <c r="E20" s="548">
        <v>17.006451612903227</v>
      </c>
      <c r="F20" s="548">
        <v>23.148387096774194</v>
      </c>
      <c r="G20" s="548">
        <v>49.167741935483861</v>
      </c>
      <c r="H20" s="548">
        <v>304.91935483870975</v>
      </c>
      <c r="I20" s="549">
        <v>0</v>
      </c>
      <c r="J20" s="549">
        <v>26.551612903225809</v>
      </c>
      <c r="K20" s="587">
        <v>460.89677419354837</v>
      </c>
      <c r="L20" s="550">
        <v>433.22903225806448</v>
      </c>
      <c r="M20" s="548">
        <v>433.66774193548383</v>
      </c>
      <c r="N20" s="551">
        <v>19.016129032258064</v>
      </c>
      <c r="O20" s="548">
        <v>63.8</v>
      </c>
      <c r="P20" s="548">
        <v>75.7</v>
      </c>
      <c r="Q20" s="548">
        <v>95.2</v>
      </c>
      <c r="R20" s="548">
        <v>93.8</v>
      </c>
      <c r="S20" s="201"/>
    </row>
    <row r="21" spans="1:19" ht="20.25" customHeight="1">
      <c r="A21" s="198"/>
      <c r="B21" s="650" t="s">
        <v>515</v>
      </c>
      <c r="C21" s="570"/>
      <c r="D21" s="548">
        <v>31.70967741935484</v>
      </c>
      <c r="E21" s="548">
        <v>17.909677419354839</v>
      </c>
      <c r="F21" s="548">
        <v>16.91935483870968</v>
      </c>
      <c r="G21" s="548">
        <v>52.861290322580651</v>
      </c>
      <c r="H21" s="548">
        <v>303.33870967741927</v>
      </c>
      <c r="I21" s="549">
        <v>0.50000000000000011</v>
      </c>
      <c r="J21" s="549">
        <v>32.522580645161291</v>
      </c>
      <c r="K21" s="587">
        <v>454.76129032258058</v>
      </c>
      <c r="L21" s="550">
        <v>425.68387096774188</v>
      </c>
      <c r="M21" s="548">
        <v>425.38709677419359</v>
      </c>
      <c r="N21" s="551">
        <v>18.135483870967743</v>
      </c>
      <c r="O21" s="548">
        <v>44.2</v>
      </c>
      <c r="P21" s="548">
        <v>57.3</v>
      </c>
      <c r="Q21" s="548">
        <v>91.7</v>
      </c>
      <c r="R21" s="548">
        <v>89.4</v>
      </c>
      <c r="S21" s="201"/>
    </row>
    <row r="22" spans="1:19" ht="20.25" customHeight="1">
      <c r="A22" s="198"/>
      <c r="B22" s="650" t="s">
        <v>537</v>
      </c>
      <c r="C22" s="570"/>
      <c r="D22" s="548">
        <v>21.875000000000004</v>
      </c>
      <c r="E22" s="548">
        <v>15.092857142857143</v>
      </c>
      <c r="F22" s="548">
        <v>12.960714285714287</v>
      </c>
      <c r="G22" s="548">
        <v>26.892857142857142</v>
      </c>
      <c r="H22" s="548">
        <v>375.98214285714278</v>
      </c>
      <c r="I22" s="549">
        <v>1.8071428571428572</v>
      </c>
      <c r="J22" s="549">
        <v>5.4428571428571439</v>
      </c>
      <c r="K22" s="587">
        <v>453.5607142857142</v>
      </c>
      <c r="L22" s="550">
        <v>429.38214285714281</v>
      </c>
      <c r="M22" s="548">
        <v>429.30357142857156</v>
      </c>
      <c r="N22" s="551">
        <v>18.185714285714287</v>
      </c>
      <c r="O22" s="548">
        <v>38.299999999999997</v>
      </c>
      <c r="P22" s="548">
        <v>51.4</v>
      </c>
      <c r="Q22" s="548">
        <v>85.4</v>
      </c>
      <c r="R22" s="548">
        <v>83.1</v>
      </c>
      <c r="S22" s="201"/>
    </row>
    <row r="23" spans="1:19" ht="20.25" customHeight="1">
      <c r="A23" s="198"/>
      <c r="B23" s="650" t="s">
        <v>522</v>
      </c>
      <c r="C23" s="570"/>
      <c r="D23" s="548">
        <v>17.619354838709679</v>
      </c>
      <c r="E23" s="548">
        <v>10.916129032258064</v>
      </c>
      <c r="F23" s="548">
        <v>4.290322580645161</v>
      </c>
      <c r="G23" s="548">
        <v>22.558064516129029</v>
      </c>
      <c r="H23" s="548">
        <v>394.51935483870977</v>
      </c>
      <c r="I23" s="549">
        <v>3.0903225806451617</v>
      </c>
      <c r="J23" s="549">
        <v>0.70967741935483875</v>
      </c>
      <c r="K23" s="587">
        <v>447.52258064516127</v>
      </c>
      <c r="L23" s="550">
        <v>425.67419354838711</v>
      </c>
      <c r="M23" s="548">
        <v>425.47741935483867</v>
      </c>
      <c r="N23" s="551">
        <v>16.596774193548388</v>
      </c>
      <c r="O23" s="548">
        <v>47.332258064516132</v>
      </c>
      <c r="P23" s="548">
        <v>47.522580645161284</v>
      </c>
      <c r="Q23" s="548">
        <v>82.138709677419371</v>
      </c>
      <c r="R23" s="548">
        <v>79.951612903225794</v>
      </c>
      <c r="S23" s="201"/>
    </row>
    <row r="24" spans="1:19" ht="20.25" customHeight="1">
      <c r="A24" s="198"/>
      <c r="B24" s="650" t="s">
        <v>458</v>
      </c>
      <c r="C24" s="570"/>
      <c r="D24" s="548">
        <v>29.9</v>
      </c>
      <c r="E24" s="548">
        <v>9.5</v>
      </c>
      <c r="F24" s="548">
        <v>7.1</v>
      </c>
      <c r="G24" s="548">
        <v>9.1999999999999993</v>
      </c>
      <c r="H24" s="548">
        <v>390.6</v>
      </c>
      <c r="I24" s="549">
        <v>2.2000000000000002</v>
      </c>
      <c r="J24" s="549">
        <v>1.1000000000000001</v>
      </c>
      <c r="K24" s="587">
        <v>445.2</v>
      </c>
      <c r="L24" s="550">
        <v>426</v>
      </c>
      <c r="M24" s="548">
        <v>426.3</v>
      </c>
      <c r="N24" s="551">
        <v>16.3</v>
      </c>
      <c r="O24" s="548">
        <v>66.3</v>
      </c>
      <c r="P24" s="548">
        <v>48.1</v>
      </c>
      <c r="Q24" s="548">
        <v>81</v>
      </c>
      <c r="R24" s="548">
        <v>79.099999999999994</v>
      </c>
      <c r="S24" s="201"/>
    </row>
    <row r="25" spans="1:19" ht="5.0999999999999996" customHeight="1" thickBot="1">
      <c r="A25" s="206"/>
      <c r="B25" s="357"/>
      <c r="C25" s="85"/>
      <c r="D25" s="358"/>
      <c r="E25" s="358"/>
      <c r="F25" s="358"/>
      <c r="G25" s="358"/>
      <c r="H25" s="358"/>
      <c r="I25" s="358"/>
      <c r="J25" s="358"/>
      <c r="K25" s="358"/>
      <c r="L25" s="358"/>
      <c r="M25" s="358"/>
      <c r="N25" s="359"/>
      <c r="O25" s="358"/>
      <c r="P25" s="358"/>
      <c r="Q25" s="358"/>
      <c r="R25" s="358"/>
      <c r="S25" s="209"/>
    </row>
    <row r="26" spans="1:19" ht="3" customHeight="1">
      <c r="B26" s="86"/>
      <c r="C26" s="86"/>
      <c r="D26" s="360"/>
      <c r="E26" s="360"/>
      <c r="F26" s="360"/>
      <c r="G26" s="360"/>
      <c r="H26" s="360"/>
      <c r="I26" s="360"/>
      <c r="J26" s="360"/>
      <c r="K26" s="360"/>
      <c r="L26" s="360"/>
      <c r="M26" s="360"/>
      <c r="N26" s="360"/>
      <c r="O26" s="360"/>
      <c r="P26" s="360"/>
      <c r="Q26" s="360"/>
      <c r="R26" s="360"/>
    </row>
    <row r="27" spans="1:19">
      <c r="A27" s="448" t="s">
        <v>392</v>
      </c>
      <c r="C27" s="361"/>
    </row>
    <row r="28" spans="1:19">
      <c r="A28" s="448" t="s">
        <v>393</v>
      </c>
      <c r="C28" s="361"/>
    </row>
    <row r="29" spans="1:19">
      <c r="A29" s="437" t="s">
        <v>341</v>
      </c>
      <c r="C29" s="57"/>
      <c r="D29" s="26"/>
      <c r="E29" s="26"/>
      <c r="F29" s="26"/>
      <c r="G29" s="22"/>
      <c r="H29" s="22"/>
      <c r="I29" s="22"/>
      <c r="J29" s="22"/>
      <c r="K29" s="22"/>
      <c r="L29" s="22"/>
      <c r="M29" s="22"/>
      <c r="N29" s="22"/>
      <c r="O29" s="22"/>
      <c r="P29" s="22"/>
      <c r="Q29" s="22"/>
      <c r="R29" s="22"/>
    </row>
    <row r="30" spans="1:19">
      <c r="B30" s="61"/>
      <c r="C30" s="61"/>
    </row>
    <row r="31" spans="1:19">
      <c r="D31" s="454"/>
      <c r="E31" s="454"/>
      <c r="F31" s="454"/>
      <c r="G31" s="454"/>
      <c r="H31" s="454"/>
      <c r="I31" s="454"/>
      <c r="J31" s="454"/>
      <c r="K31" s="454"/>
      <c r="L31" s="454"/>
      <c r="M31" s="454"/>
      <c r="N31" s="454"/>
      <c r="O31" s="63"/>
      <c r="P31" s="63"/>
      <c r="Q31" s="63"/>
      <c r="R31" s="63"/>
    </row>
  </sheetData>
  <mergeCells count="11">
    <mergeCell ref="G4:G6"/>
    <mergeCell ref="I4:I6"/>
    <mergeCell ref="K4:K6"/>
    <mergeCell ref="A1:S1"/>
    <mergeCell ref="A3:C6"/>
    <mergeCell ref="D3:K3"/>
    <mergeCell ref="L3:L6"/>
    <mergeCell ref="M3:M6"/>
    <mergeCell ref="N3:N6"/>
    <mergeCell ref="O3:R3"/>
    <mergeCell ref="F4:F6"/>
  </mergeCells>
  <phoneticPr fontId="3"/>
  <dataValidations count="1">
    <dataValidation imeMode="off" allowBlank="1" showInputMessage="1" showErrorMessage="1" sqref="M12:R24 U10 D12:K24 D8:R11"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election activeCell="H1" sqref="H1"/>
    </sheetView>
  </sheetViews>
  <sheetFormatPr defaultColWidth="10.625" defaultRowHeight="13.5"/>
  <cols>
    <col min="1" max="1" width="2.5" style="400" customWidth="1"/>
    <col min="2" max="2" width="7.5" style="401" bestFit="1" customWidth="1"/>
    <col min="3" max="3" width="0.875" style="401" customWidth="1"/>
    <col min="4" max="4" width="12.625" style="401" customWidth="1"/>
    <col min="5" max="5" width="13.125" style="401" customWidth="1"/>
    <col min="6" max="7" width="15.375" style="402" customWidth="1"/>
    <col min="8" max="9" width="10.625" style="401"/>
    <col min="10" max="10" width="11.75" style="401" customWidth="1"/>
    <col min="11" max="11" width="11.75" style="738" customWidth="1"/>
    <col min="12" max="13" width="8.5" style="401" bestFit="1" customWidth="1"/>
    <col min="14" max="16384" width="10.625" style="401"/>
  </cols>
  <sheetData>
    <row r="1" spans="1:13" ht="12.95" customHeight="1"/>
    <row r="2" spans="1:13" s="404" customFormat="1" ht="26.1" customHeight="1">
      <c r="A2" s="1264" t="s">
        <v>400</v>
      </c>
      <c r="B2" s="1264"/>
      <c r="C2" s="1264"/>
      <c r="D2" s="1264"/>
      <c r="E2" s="1264"/>
      <c r="F2" s="1264"/>
      <c r="G2" s="1264"/>
      <c r="K2" s="739"/>
    </row>
    <row r="3" spans="1:13" s="404" customFormat="1" ht="15" customHeight="1">
      <c r="A3" s="405"/>
      <c r="B3" s="403"/>
      <c r="C3" s="403"/>
      <c r="D3" s="403"/>
      <c r="E3" s="403"/>
      <c r="F3" s="403"/>
      <c r="G3" s="403"/>
      <c r="K3" s="739"/>
    </row>
    <row r="4" spans="1:13" s="407" customFormat="1" ht="15.95" customHeight="1">
      <c r="A4" s="406"/>
      <c r="E4" s="409"/>
      <c r="F4" s="408"/>
      <c r="G4" s="409" t="s">
        <v>401</v>
      </c>
      <c r="K4" s="740"/>
    </row>
    <row r="5" spans="1:13" s="413" customFormat="1" ht="1.9" customHeight="1" thickBot="1">
      <c r="A5" s="410"/>
      <c r="B5" s="407"/>
      <c r="C5" s="411"/>
      <c r="D5" s="407"/>
      <c r="E5" s="407"/>
      <c r="F5" s="412"/>
      <c r="G5" s="412"/>
      <c r="K5" s="738"/>
    </row>
    <row r="6" spans="1:13" s="413" customFormat="1" ht="15.95" customHeight="1">
      <c r="A6" s="1265" t="s">
        <v>155</v>
      </c>
      <c r="B6" s="1265"/>
      <c r="C6" s="1266"/>
      <c r="D6" s="1271" t="s">
        <v>156</v>
      </c>
      <c r="E6" s="1271"/>
      <c r="F6" s="1273" t="s">
        <v>402</v>
      </c>
      <c r="G6" s="1265"/>
      <c r="K6" s="738"/>
    </row>
    <row r="7" spans="1:13" s="413" customFormat="1" ht="15.95" customHeight="1">
      <c r="A7" s="1267"/>
      <c r="B7" s="1267"/>
      <c r="C7" s="1268"/>
      <c r="D7" s="1272"/>
      <c r="E7" s="1272"/>
      <c r="F7" s="1274"/>
      <c r="G7" s="1269"/>
      <c r="K7" s="738"/>
    </row>
    <row r="8" spans="1:13" s="413" customFormat="1" ht="15" customHeight="1">
      <c r="A8" s="1267"/>
      <c r="B8" s="1267"/>
      <c r="C8" s="1268"/>
      <c r="D8" s="1275">
        <v>45566</v>
      </c>
      <c r="E8" s="1275">
        <v>45658</v>
      </c>
      <c r="F8" s="1277" t="s">
        <v>466</v>
      </c>
      <c r="G8" s="1277" t="s">
        <v>492</v>
      </c>
      <c r="K8" s="738"/>
    </row>
    <row r="9" spans="1:13" s="413" customFormat="1" ht="15" customHeight="1">
      <c r="A9" s="1269"/>
      <c r="B9" s="1269"/>
      <c r="C9" s="1270"/>
      <c r="D9" s="1276"/>
      <c r="E9" s="1276"/>
      <c r="F9" s="1277"/>
      <c r="G9" s="1277"/>
      <c r="K9" s="738"/>
    </row>
    <row r="10" spans="1:13" ht="5.45" customHeight="1">
      <c r="A10" s="414"/>
      <c r="B10" s="415"/>
      <c r="C10" s="415"/>
      <c r="D10" s="416"/>
      <c r="E10" s="416"/>
      <c r="F10" s="416"/>
      <c r="G10" s="416"/>
    </row>
    <row r="11" spans="1:13" ht="17.25" customHeight="1">
      <c r="A11" s="417" t="s">
        <v>157</v>
      </c>
      <c r="B11" s="418" t="s">
        <v>158</v>
      </c>
      <c r="C11" s="419"/>
      <c r="D11" s="420">
        <v>83422.27</v>
      </c>
      <c r="E11" s="420">
        <v>83422.27</v>
      </c>
      <c r="F11" s="542">
        <v>200756</v>
      </c>
      <c r="G11" s="542">
        <v>205409</v>
      </c>
      <c r="J11" s="543"/>
      <c r="K11" s="741"/>
      <c r="L11" s="427"/>
      <c r="M11" s="427"/>
    </row>
    <row r="12" spans="1:13" ht="17.25" customHeight="1">
      <c r="A12" s="417" t="s">
        <v>159</v>
      </c>
      <c r="B12" s="418" t="s">
        <v>160</v>
      </c>
      <c r="C12" s="419"/>
      <c r="D12" s="420">
        <v>9645.11</v>
      </c>
      <c r="E12" s="420">
        <v>9645.11</v>
      </c>
      <c r="F12" s="542">
        <v>44536</v>
      </c>
      <c r="G12" s="542">
        <v>44646</v>
      </c>
      <c r="J12" s="543"/>
      <c r="K12" s="741"/>
      <c r="L12" s="427"/>
      <c r="M12" s="427"/>
    </row>
    <row r="13" spans="1:13" ht="17.25" customHeight="1">
      <c r="A13" s="417" t="s">
        <v>161</v>
      </c>
      <c r="B13" s="418" t="s">
        <v>162</v>
      </c>
      <c r="C13" s="419"/>
      <c r="D13" s="420">
        <v>15275.05</v>
      </c>
      <c r="E13" s="420">
        <v>15275.05</v>
      </c>
      <c r="F13" s="542">
        <v>47130</v>
      </c>
      <c r="G13" s="542">
        <v>47014</v>
      </c>
      <c r="J13" s="543"/>
      <c r="K13" s="741"/>
      <c r="L13" s="427"/>
      <c r="M13" s="427"/>
    </row>
    <row r="14" spans="1:13" ht="17.25" customHeight="1">
      <c r="A14" s="417" t="s">
        <v>163</v>
      </c>
      <c r="B14" s="418" t="s">
        <v>164</v>
      </c>
      <c r="C14" s="419"/>
      <c r="D14" s="420">
        <v>7282.3</v>
      </c>
      <c r="E14" s="420">
        <v>7282.3</v>
      </c>
      <c r="F14" s="542">
        <v>94812</v>
      </c>
      <c r="G14" s="542">
        <v>96496</v>
      </c>
      <c r="J14" s="543"/>
      <c r="K14" s="741"/>
      <c r="L14" s="427"/>
      <c r="M14" s="427"/>
    </row>
    <row r="15" spans="1:13" ht="17.25" customHeight="1">
      <c r="A15" s="417" t="s">
        <v>165</v>
      </c>
      <c r="B15" s="418" t="s">
        <v>166</v>
      </c>
      <c r="C15" s="419"/>
      <c r="D15" s="420">
        <v>11637.52</v>
      </c>
      <c r="E15" s="420">
        <v>11637.52</v>
      </c>
      <c r="F15" s="542">
        <v>34701</v>
      </c>
      <c r="G15" s="542">
        <v>35453</v>
      </c>
      <c r="J15" s="543"/>
      <c r="K15" s="741"/>
      <c r="L15" s="427"/>
      <c r="M15" s="427"/>
    </row>
    <row r="16" spans="1:13" ht="17.25" customHeight="1">
      <c r="A16" s="417" t="s">
        <v>167</v>
      </c>
      <c r="B16" s="418" t="s">
        <v>168</v>
      </c>
      <c r="C16" s="419"/>
      <c r="D16" s="420">
        <v>9323.15</v>
      </c>
      <c r="E16" s="420">
        <v>9323.15</v>
      </c>
      <c r="F16" s="542">
        <v>42388</v>
      </c>
      <c r="G16" s="542">
        <v>42825</v>
      </c>
      <c r="J16" s="543"/>
      <c r="K16" s="741"/>
      <c r="L16" s="427"/>
      <c r="M16" s="427"/>
    </row>
    <row r="17" spans="1:13" ht="17.25" customHeight="1">
      <c r="A17" s="417" t="s">
        <v>169</v>
      </c>
      <c r="B17" s="418" t="s">
        <v>170</v>
      </c>
      <c r="C17" s="419"/>
      <c r="D17" s="420">
        <v>13784.39</v>
      </c>
      <c r="E17" s="420">
        <v>13784.41</v>
      </c>
      <c r="F17" s="542">
        <v>77959</v>
      </c>
      <c r="G17" s="542">
        <v>78447</v>
      </c>
      <c r="J17" s="543"/>
      <c r="K17" s="741"/>
      <c r="L17" s="427"/>
      <c r="M17" s="427"/>
    </row>
    <row r="18" spans="1:13" ht="17.25" customHeight="1">
      <c r="A18" s="417" t="s">
        <v>171</v>
      </c>
      <c r="B18" s="418" t="s">
        <v>172</v>
      </c>
      <c r="C18" s="419"/>
      <c r="D18" s="420">
        <v>6098.32</v>
      </c>
      <c r="E18" s="420">
        <v>6098.32</v>
      </c>
      <c r="F18" s="542">
        <v>137497</v>
      </c>
      <c r="G18" s="542">
        <v>145391</v>
      </c>
      <c r="J18" s="543"/>
      <c r="K18" s="741"/>
      <c r="L18" s="427"/>
      <c r="M18" s="427"/>
    </row>
    <row r="19" spans="1:13" ht="17.25" customHeight="1">
      <c r="A19" s="417" t="s">
        <v>173</v>
      </c>
      <c r="B19" s="418" t="s">
        <v>174</v>
      </c>
      <c r="C19" s="419"/>
      <c r="D19" s="420">
        <v>6408.09</v>
      </c>
      <c r="E19" s="420">
        <v>6408.09</v>
      </c>
      <c r="F19" s="542">
        <v>89265</v>
      </c>
      <c r="G19" s="542">
        <v>91791</v>
      </c>
      <c r="J19" s="543"/>
      <c r="K19" s="741"/>
      <c r="L19" s="427"/>
      <c r="M19" s="427"/>
    </row>
    <row r="20" spans="1:13" ht="17.25" customHeight="1">
      <c r="A20" s="417">
        <v>10</v>
      </c>
      <c r="B20" s="418" t="s">
        <v>175</v>
      </c>
      <c r="C20" s="419"/>
      <c r="D20" s="420">
        <v>6362.28</v>
      </c>
      <c r="E20" s="420">
        <v>6362.28</v>
      </c>
      <c r="F20" s="542">
        <v>86753</v>
      </c>
      <c r="G20" s="542">
        <v>91410</v>
      </c>
      <c r="J20" s="543"/>
      <c r="K20" s="741"/>
      <c r="L20" s="427"/>
      <c r="M20" s="427"/>
    </row>
    <row r="21" spans="1:13" ht="17.25" customHeight="1">
      <c r="A21" s="417">
        <v>11</v>
      </c>
      <c r="B21" s="418" t="s">
        <v>176</v>
      </c>
      <c r="C21" s="419"/>
      <c r="D21" s="420">
        <v>3797.75</v>
      </c>
      <c r="E21" s="420">
        <v>3797.75</v>
      </c>
      <c r="F21" s="542">
        <v>227546</v>
      </c>
      <c r="G21" s="542">
        <v>237336</v>
      </c>
      <c r="J21" s="543"/>
      <c r="K21" s="741"/>
      <c r="L21" s="427"/>
      <c r="M21" s="427"/>
    </row>
    <row r="22" spans="1:13" ht="17.25" customHeight="1">
      <c r="A22" s="417">
        <v>12</v>
      </c>
      <c r="B22" s="418" t="s">
        <v>177</v>
      </c>
      <c r="C22" s="419"/>
      <c r="D22" s="420">
        <v>5156.4799999999996</v>
      </c>
      <c r="E22" s="420">
        <v>5156.4799999999996</v>
      </c>
      <c r="F22" s="542">
        <v>207473</v>
      </c>
      <c r="G22" s="542">
        <v>208070</v>
      </c>
      <c r="J22" s="543"/>
      <c r="K22" s="741"/>
      <c r="L22" s="427"/>
      <c r="M22" s="427"/>
    </row>
    <row r="23" spans="1:13" ht="17.25" customHeight="1">
      <c r="A23" s="417">
        <v>13</v>
      </c>
      <c r="B23" s="418" t="s">
        <v>178</v>
      </c>
      <c r="C23" s="419"/>
      <c r="D23" s="420">
        <v>2199.94</v>
      </c>
      <c r="E23" s="420">
        <v>2199.94</v>
      </c>
      <c r="F23" s="542">
        <v>1094199</v>
      </c>
      <c r="G23" s="542">
        <v>1136859</v>
      </c>
      <c r="J23" s="543"/>
      <c r="K23" s="741"/>
      <c r="L23" s="427"/>
      <c r="M23" s="427"/>
    </row>
    <row r="24" spans="1:13" ht="17.25" customHeight="1">
      <c r="A24" s="417">
        <v>14</v>
      </c>
      <c r="B24" s="418" t="s">
        <v>179</v>
      </c>
      <c r="C24" s="419"/>
      <c r="D24" s="420">
        <v>2416.5500000000002</v>
      </c>
      <c r="E24" s="420">
        <v>2416.54</v>
      </c>
      <c r="F24" s="542">
        <v>340279</v>
      </c>
      <c r="G24" s="542">
        <v>352878</v>
      </c>
      <c r="J24" s="543"/>
      <c r="K24" s="741"/>
      <c r="L24" s="427"/>
      <c r="M24" s="427"/>
    </row>
    <row r="25" spans="1:13" ht="17.25" customHeight="1">
      <c r="A25" s="417">
        <v>15</v>
      </c>
      <c r="B25" s="418" t="s">
        <v>180</v>
      </c>
      <c r="C25" s="419"/>
      <c r="D25" s="420">
        <v>12583.67</v>
      </c>
      <c r="E25" s="420">
        <v>12583.67</v>
      </c>
      <c r="F25" s="542">
        <v>88483</v>
      </c>
      <c r="G25" s="542">
        <v>89735</v>
      </c>
      <c r="J25" s="543"/>
      <c r="K25" s="741"/>
      <c r="L25" s="427"/>
      <c r="M25" s="427"/>
    </row>
    <row r="26" spans="1:13" ht="17.25" customHeight="1">
      <c r="A26" s="417">
        <v>16</v>
      </c>
      <c r="B26" s="418" t="s">
        <v>181</v>
      </c>
      <c r="C26" s="419"/>
      <c r="D26" s="420">
        <v>4247.54</v>
      </c>
      <c r="E26" s="420">
        <v>4247.54</v>
      </c>
      <c r="F26" s="542">
        <v>47066</v>
      </c>
      <c r="G26" s="542">
        <v>48811</v>
      </c>
      <c r="J26" s="543"/>
      <c r="K26" s="741"/>
      <c r="L26" s="427"/>
      <c r="M26" s="427"/>
    </row>
    <row r="27" spans="1:13" ht="17.25" customHeight="1">
      <c r="A27" s="417">
        <v>17</v>
      </c>
      <c r="B27" s="418" t="s">
        <v>182</v>
      </c>
      <c r="C27" s="419"/>
      <c r="D27" s="420">
        <v>4186.2</v>
      </c>
      <c r="E27" s="420">
        <v>4186.2</v>
      </c>
      <c r="F27" s="542">
        <v>45532</v>
      </c>
      <c r="G27" s="542">
        <v>46801</v>
      </c>
      <c r="J27" s="543"/>
      <c r="K27" s="741"/>
      <c r="L27" s="427"/>
      <c r="M27" s="427"/>
    </row>
    <row r="28" spans="1:13" ht="17.25" customHeight="1">
      <c r="A28" s="417">
        <v>18</v>
      </c>
      <c r="B28" s="418" t="s">
        <v>183</v>
      </c>
      <c r="C28" s="419"/>
      <c r="D28" s="420">
        <v>4190.57</v>
      </c>
      <c r="E28" s="420">
        <v>4190.59</v>
      </c>
      <c r="F28" s="542">
        <v>35710</v>
      </c>
      <c r="G28" s="542">
        <v>36815</v>
      </c>
      <c r="J28" s="543"/>
      <c r="K28" s="741"/>
      <c r="L28" s="427"/>
      <c r="M28" s="427"/>
    </row>
    <row r="29" spans="1:13" ht="17.25" customHeight="1">
      <c r="A29" s="417">
        <v>19</v>
      </c>
      <c r="B29" s="418" t="s">
        <v>184</v>
      </c>
      <c r="C29" s="419"/>
      <c r="D29" s="420">
        <v>4465.2700000000004</v>
      </c>
      <c r="E29" s="420">
        <v>4465.2700000000004</v>
      </c>
      <c r="F29" s="542">
        <v>35711</v>
      </c>
      <c r="G29" s="542">
        <v>37029</v>
      </c>
      <c r="J29" s="543"/>
      <c r="K29" s="741"/>
      <c r="L29" s="427"/>
      <c r="M29" s="427"/>
    </row>
    <row r="30" spans="1:13" ht="17.25" customHeight="1">
      <c r="A30" s="417">
        <v>20</v>
      </c>
      <c r="B30" s="418" t="s">
        <v>185</v>
      </c>
      <c r="C30" s="419"/>
      <c r="D30" s="420">
        <v>13561.56</v>
      </c>
      <c r="E30" s="420">
        <v>13561.56</v>
      </c>
      <c r="F30" s="542">
        <v>83079</v>
      </c>
      <c r="G30" s="542">
        <v>86243</v>
      </c>
      <c r="J30" s="543"/>
      <c r="K30" s="741"/>
      <c r="L30" s="427"/>
      <c r="M30" s="427"/>
    </row>
    <row r="31" spans="1:13" ht="17.25" customHeight="1">
      <c r="A31" s="417">
        <v>21</v>
      </c>
      <c r="B31" s="418" t="s">
        <v>186</v>
      </c>
      <c r="C31" s="419"/>
      <c r="D31" s="420">
        <v>10621.29</v>
      </c>
      <c r="E31" s="420">
        <v>10621.29</v>
      </c>
      <c r="F31" s="542">
        <v>76996</v>
      </c>
      <c r="G31" s="542">
        <v>80110</v>
      </c>
      <c r="J31" s="543"/>
      <c r="K31" s="741"/>
      <c r="L31" s="427"/>
      <c r="M31" s="427"/>
    </row>
    <row r="32" spans="1:13" ht="17.25" customHeight="1">
      <c r="A32" s="417">
        <v>22</v>
      </c>
      <c r="B32" s="418" t="s">
        <v>187</v>
      </c>
      <c r="C32" s="419"/>
      <c r="D32" s="420">
        <v>7777.01</v>
      </c>
      <c r="E32" s="420">
        <v>7777.01</v>
      </c>
      <c r="F32" s="542">
        <v>171436</v>
      </c>
      <c r="G32" s="542">
        <v>175306</v>
      </c>
      <c r="J32" s="543"/>
      <c r="K32" s="741"/>
      <c r="L32" s="427"/>
      <c r="M32" s="427"/>
    </row>
    <row r="33" spans="1:13" ht="17.25" customHeight="1">
      <c r="A33" s="417">
        <v>23</v>
      </c>
      <c r="B33" s="418" t="s">
        <v>188</v>
      </c>
      <c r="C33" s="419"/>
      <c r="D33" s="420">
        <v>5173.21</v>
      </c>
      <c r="E33" s="420">
        <v>5173.2299999999996</v>
      </c>
      <c r="F33" s="542">
        <v>395607</v>
      </c>
      <c r="G33" s="542">
        <v>405860</v>
      </c>
      <c r="J33" s="543"/>
      <c r="K33" s="741"/>
      <c r="L33" s="427"/>
      <c r="M33" s="427"/>
    </row>
    <row r="34" spans="1:13" ht="17.25" customHeight="1">
      <c r="A34" s="417">
        <v>24</v>
      </c>
      <c r="B34" s="418" t="s">
        <v>189</v>
      </c>
      <c r="C34" s="419"/>
      <c r="D34" s="420">
        <v>5774.48</v>
      </c>
      <c r="E34" s="420">
        <v>5774.48</v>
      </c>
      <c r="F34" s="542">
        <v>83261</v>
      </c>
      <c r="G34" s="542">
        <v>85052</v>
      </c>
      <c r="J34" s="543"/>
      <c r="K34" s="741"/>
      <c r="L34" s="427"/>
      <c r="M34" s="427"/>
    </row>
    <row r="35" spans="1:13" ht="17.25" customHeight="1">
      <c r="A35" s="417">
        <v>25</v>
      </c>
      <c r="B35" s="418" t="s">
        <v>190</v>
      </c>
      <c r="C35" s="419"/>
      <c r="D35" s="420">
        <v>4017.38</v>
      </c>
      <c r="E35" s="420">
        <v>4017.38</v>
      </c>
      <c r="F35" s="542">
        <v>67493</v>
      </c>
      <c r="G35" s="542">
        <v>68637</v>
      </c>
      <c r="J35" s="543"/>
      <c r="K35" s="741"/>
      <c r="L35" s="427"/>
      <c r="M35" s="427"/>
    </row>
    <row r="36" spans="1:13" ht="17.25" customHeight="1">
      <c r="A36" s="417">
        <v>26</v>
      </c>
      <c r="B36" s="418" t="s">
        <v>191</v>
      </c>
      <c r="C36" s="419"/>
      <c r="D36" s="420">
        <v>4612.21</v>
      </c>
      <c r="E36" s="420">
        <v>4612.21</v>
      </c>
      <c r="F36" s="542">
        <v>102054</v>
      </c>
      <c r="G36" s="542">
        <v>109052</v>
      </c>
      <c r="J36" s="543"/>
      <c r="K36" s="741"/>
      <c r="L36" s="427"/>
      <c r="M36" s="427"/>
    </row>
    <row r="37" spans="1:13" ht="17.25" customHeight="1">
      <c r="A37" s="417">
        <v>27</v>
      </c>
      <c r="B37" s="418" t="s">
        <v>192</v>
      </c>
      <c r="C37" s="419"/>
      <c r="D37" s="420">
        <v>1905.34</v>
      </c>
      <c r="E37" s="420">
        <v>1905.34</v>
      </c>
      <c r="F37" s="542">
        <v>398137</v>
      </c>
      <c r="G37" s="542">
        <v>413204</v>
      </c>
      <c r="J37" s="543"/>
      <c r="K37" s="741"/>
      <c r="L37" s="427"/>
      <c r="M37" s="427"/>
    </row>
    <row r="38" spans="1:13" ht="17.25" customHeight="1">
      <c r="A38" s="417">
        <v>28</v>
      </c>
      <c r="B38" s="418" t="s">
        <v>193</v>
      </c>
      <c r="C38" s="419"/>
      <c r="D38" s="420">
        <v>8400.82</v>
      </c>
      <c r="E38" s="420">
        <v>8400.82</v>
      </c>
      <c r="F38" s="542">
        <v>218435</v>
      </c>
      <c r="G38" s="542">
        <v>225063</v>
      </c>
      <c r="J38" s="543"/>
      <c r="K38" s="741"/>
      <c r="L38" s="427"/>
      <c r="M38" s="427"/>
    </row>
    <row r="39" spans="1:13" ht="17.25" customHeight="1">
      <c r="A39" s="417">
        <v>29</v>
      </c>
      <c r="B39" s="418" t="s">
        <v>194</v>
      </c>
      <c r="C39" s="419"/>
      <c r="D39" s="420">
        <v>3690.94</v>
      </c>
      <c r="E39" s="420">
        <v>3690.94</v>
      </c>
      <c r="F39" s="542">
        <v>36789</v>
      </c>
      <c r="G39" s="542">
        <v>37671</v>
      </c>
      <c r="J39" s="543"/>
      <c r="K39" s="741"/>
      <c r="L39" s="427"/>
      <c r="M39" s="427"/>
    </row>
    <row r="40" spans="1:13" ht="17.25" customHeight="1">
      <c r="A40" s="417">
        <v>30</v>
      </c>
      <c r="B40" s="418" t="s">
        <v>195</v>
      </c>
      <c r="C40" s="419"/>
      <c r="D40" s="420">
        <v>4724.66</v>
      </c>
      <c r="E40" s="420">
        <v>4724.66</v>
      </c>
      <c r="F40" s="542">
        <v>36211</v>
      </c>
      <c r="G40" s="542">
        <v>37651</v>
      </c>
      <c r="J40" s="543"/>
      <c r="K40" s="741"/>
      <c r="L40" s="427"/>
      <c r="M40" s="427"/>
    </row>
    <row r="41" spans="1:13" ht="17.25" customHeight="1">
      <c r="A41" s="417">
        <v>31</v>
      </c>
      <c r="B41" s="418" t="s">
        <v>196</v>
      </c>
      <c r="C41" s="419"/>
      <c r="D41" s="420">
        <v>3507.03</v>
      </c>
      <c r="E41" s="420">
        <v>3507.03</v>
      </c>
      <c r="F41" s="542">
        <v>18291</v>
      </c>
      <c r="G41" s="542">
        <v>19263</v>
      </c>
      <c r="J41" s="543"/>
      <c r="K41" s="741"/>
      <c r="L41" s="427"/>
      <c r="M41" s="427"/>
    </row>
    <row r="42" spans="1:13" ht="17.25" customHeight="1">
      <c r="A42" s="417">
        <v>32</v>
      </c>
      <c r="B42" s="418" t="s">
        <v>197</v>
      </c>
      <c r="C42" s="419"/>
      <c r="D42" s="420">
        <v>6707.78</v>
      </c>
      <c r="E42" s="420">
        <v>6707.78</v>
      </c>
      <c r="F42" s="542">
        <v>25995</v>
      </c>
      <c r="G42" s="542">
        <v>26707</v>
      </c>
      <c r="J42" s="543"/>
      <c r="K42" s="741"/>
      <c r="L42" s="427"/>
      <c r="M42" s="427"/>
    </row>
    <row r="43" spans="1:13" ht="17.25" customHeight="1">
      <c r="A43" s="417">
        <v>33</v>
      </c>
      <c r="B43" s="418" t="s">
        <v>198</v>
      </c>
      <c r="C43" s="419"/>
      <c r="D43" s="420">
        <v>7114.44</v>
      </c>
      <c r="E43" s="420">
        <v>7114.44</v>
      </c>
      <c r="F43" s="542">
        <v>75064</v>
      </c>
      <c r="G43" s="542">
        <v>76527</v>
      </c>
      <c r="J43" s="543"/>
      <c r="K43" s="741"/>
      <c r="L43" s="427"/>
      <c r="M43" s="427"/>
    </row>
    <row r="44" spans="1:13" ht="17.25" customHeight="1">
      <c r="A44" s="417">
        <v>34</v>
      </c>
      <c r="B44" s="418" t="s">
        <v>199</v>
      </c>
      <c r="C44" s="419"/>
      <c r="D44" s="420">
        <v>8478.16</v>
      </c>
      <c r="E44" s="420">
        <v>8478.16</v>
      </c>
      <c r="F44" s="542">
        <v>116713</v>
      </c>
      <c r="G44" s="542">
        <v>121281</v>
      </c>
      <c r="J44" s="543"/>
      <c r="K44" s="741"/>
      <c r="L44" s="427"/>
      <c r="M44" s="427"/>
    </row>
    <row r="45" spans="1:13" ht="17.25" customHeight="1">
      <c r="A45" s="417">
        <v>35</v>
      </c>
      <c r="B45" s="418" t="s">
        <v>200</v>
      </c>
      <c r="C45" s="419"/>
      <c r="D45" s="420">
        <v>6113</v>
      </c>
      <c r="E45" s="420">
        <v>6113</v>
      </c>
      <c r="F45" s="542">
        <v>61021</v>
      </c>
      <c r="G45" s="542">
        <v>62366</v>
      </c>
      <c r="J45" s="543"/>
      <c r="K45" s="741"/>
      <c r="L45" s="427"/>
      <c r="M45" s="427"/>
    </row>
    <row r="46" spans="1:13" ht="17.25" customHeight="1">
      <c r="A46" s="417">
        <v>36</v>
      </c>
      <c r="B46" s="418" t="s">
        <v>201</v>
      </c>
      <c r="C46" s="419"/>
      <c r="D46" s="420">
        <v>4147</v>
      </c>
      <c r="E46" s="420">
        <v>4147</v>
      </c>
      <c r="F46" s="542">
        <v>31877</v>
      </c>
      <c r="G46" s="542">
        <v>33402</v>
      </c>
      <c r="J46" s="543"/>
      <c r="K46" s="741"/>
      <c r="L46" s="427"/>
      <c r="M46" s="427"/>
    </row>
    <row r="47" spans="1:13" ht="17.25" customHeight="1">
      <c r="A47" s="417">
        <v>37</v>
      </c>
      <c r="B47" s="418" t="s">
        <v>202</v>
      </c>
      <c r="C47" s="419"/>
      <c r="D47" s="420">
        <v>1876.86</v>
      </c>
      <c r="E47" s="420">
        <v>1876.83</v>
      </c>
      <c r="F47" s="542">
        <v>37171</v>
      </c>
      <c r="G47" s="542">
        <v>38638</v>
      </c>
      <c r="J47" s="543"/>
      <c r="K47" s="741"/>
      <c r="L47" s="427"/>
      <c r="M47" s="427"/>
    </row>
    <row r="48" spans="1:13" ht="17.25" customHeight="1">
      <c r="A48" s="417">
        <v>38</v>
      </c>
      <c r="B48" s="418" t="s">
        <v>203</v>
      </c>
      <c r="C48" s="419"/>
      <c r="D48" s="420">
        <v>5675.89</v>
      </c>
      <c r="E48" s="420">
        <v>5675.9</v>
      </c>
      <c r="F48" s="542">
        <v>48060</v>
      </c>
      <c r="G48" s="542">
        <v>50899</v>
      </c>
      <c r="J48" s="543"/>
      <c r="K48" s="741"/>
      <c r="L48" s="427"/>
      <c r="M48" s="427"/>
    </row>
    <row r="49" spans="1:13" ht="17.25" customHeight="1">
      <c r="A49" s="417">
        <v>39</v>
      </c>
      <c r="B49" s="418" t="s">
        <v>204</v>
      </c>
      <c r="C49" s="419"/>
      <c r="D49" s="420">
        <v>7102.28</v>
      </c>
      <c r="E49" s="420">
        <v>7102.28</v>
      </c>
      <c r="F49" s="542">
        <v>23259</v>
      </c>
      <c r="G49" s="542">
        <v>23764</v>
      </c>
      <c r="J49" s="543"/>
      <c r="K49" s="741"/>
      <c r="L49" s="427"/>
      <c r="M49" s="427"/>
    </row>
    <row r="50" spans="1:13" ht="17.25" customHeight="1">
      <c r="A50" s="417">
        <v>40</v>
      </c>
      <c r="B50" s="418" t="s">
        <v>205</v>
      </c>
      <c r="C50" s="419"/>
      <c r="D50" s="420">
        <v>4987.66</v>
      </c>
      <c r="E50" s="420">
        <v>4987.66</v>
      </c>
      <c r="F50" s="542">
        <v>188459</v>
      </c>
      <c r="G50" s="542">
        <v>194571</v>
      </c>
      <c r="J50" s="543"/>
      <c r="K50" s="741"/>
      <c r="L50" s="427"/>
      <c r="M50" s="427"/>
    </row>
    <row r="51" spans="1:13" ht="17.25" customHeight="1">
      <c r="A51" s="417">
        <v>41</v>
      </c>
      <c r="B51" s="418" t="s">
        <v>206</v>
      </c>
      <c r="C51" s="419"/>
      <c r="D51" s="420">
        <v>2440.64</v>
      </c>
      <c r="E51" s="420">
        <v>2440.64</v>
      </c>
      <c r="F51" s="542">
        <v>30396</v>
      </c>
      <c r="G51" s="542">
        <v>31792</v>
      </c>
      <c r="J51" s="543"/>
      <c r="K51" s="741"/>
      <c r="L51" s="427"/>
      <c r="M51" s="427"/>
    </row>
    <row r="52" spans="1:13" ht="17.25" customHeight="1">
      <c r="A52" s="417">
        <v>42</v>
      </c>
      <c r="B52" s="418" t="s">
        <v>207</v>
      </c>
      <c r="C52" s="419"/>
      <c r="D52" s="420">
        <v>4131.2</v>
      </c>
      <c r="E52" s="420">
        <v>4131.2</v>
      </c>
      <c r="F52" s="542">
        <v>45303</v>
      </c>
      <c r="G52" s="542">
        <v>46207</v>
      </c>
      <c r="J52" s="543"/>
      <c r="K52" s="741"/>
      <c r="L52" s="427"/>
      <c r="M52" s="427"/>
    </row>
    <row r="53" spans="1:13" ht="17.25" customHeight="1">
      <c r="A53" s="417">
        <v>43</v>
      </c>
      <c r="B53" s="418" t="s">
        <v>208</v>
      </c>
      <c r="C53" s="419"/>
      <c r="D53" s="420">
        <v>7409.19</v>
      </c>
      <c r="E53" s="420">
        <v>7409.19</v>
      </c>
      <c r="F53" s="542">
        <v>60606</v>
      </c>
      <c r="G53" s="542">
        <v>64173</v>
      </c>
      <c r="J53" s="543"/>
      <c r="K53" s="741"/>
      <c r="L53" s="427"/>
      <c r="M53" s="427"/>
    </row>
    <row r="54" spans="1:13" ht="17.25" customHeight="1">
      <c r="A54" s="417">
        <v>44</v>
      </c>
      <c r="B54" s="418" t="s">
        <v>209</v>
      </c>
      <c r="C54" s="419"/>
      <c r="D54" s="420">
        <v>6340.7</v>
      </c>
      <c r="E54" s="420">
        <v>6340.71</v>
      </c>
      <c r="F54" s="542">
        <v>44359</v>
      </c>
      <c r="G54" s="542">
        <v>46839</v>
      </c>
      <c r="J54" s="543"/>
      <c r="K54" s="741"/>
      <c r="L54" s="427"/>
      <c r="M54" s="427"/>
    </row>
    <row r="55" spans="1:13" ht="17.25" customHeight="1">
      <c r="A55" s="417">
        <v>45</v>
      </c>
      <c r="B55" s="418" t="s">
        <v>210</v>
      </c>
      <c r="C55" s="419"/>
      <c r="D55" s="420">
        <v>7734.16</v>
      </c>
      <c r="E55" s="420">
        <v>7734.16</v>
      </c>
      <c r="F55" s="542">
        <v>36391</v>
      </c>
      <c r="G55" s="542">
        <v>37065</v>
      </c>
      <c r="J55" s="543"/>
      <c r="K55" s="741"/>
      <c r="L55" s="427"/>
      <c r="M55" s="427"/>
    </row>
    <row r="56" spans="1:13" ht="17.25" customHeight="1">
      <c r="A56" s="417">
        <v>46</v>
      </c>
      <c r="B56" s="418" t="s">
        <v>211</v>
      </c>
      <c r="C56" s="419"/>
      <c r="D56" s="420">
        <v>9186.2000000000007</v>
      </c>
      <c r="E56" s="420">
        <v>9186.2000000000007</v>
      </c>
      <c r="F56" s="542">
        <v>55818</v>
      </c>
      <c r="G56" s="542">
        <v>59215</v>
      </c>
      <c r="J56" s="543"/>
      <c r="K56" s="741"/>
      <c r="L56" s="427"/>
      <c r="M56" s="427"/>
    </row>
    <row r="57" spans="1:13" ht="17.25" customHeight="1">
      <c r="A57" s="417">
        <v>47</v>
      </c>
      <c r="B57" s="418" t="s">
        <v>212</v>
      </c>
      <c r="C57" s="419"/>
      <c r="D57" s="420">
        <v>2282.11</v>
      </c>
      <c r="E57" s="420">
        <v>2282.11</v>
      </c>
      <c r="F57" s="542">
        <v>42293</v>
      </c>
      <c r="G57" s="542">
        <v>43739</v>
      </c>
      <c r="J57" s="543"/>
      <c r="K57" s="741"/>
      <c r="L57" s="427"/>
      <c r="M57" s="427"/>
    </row>
    <row r="58" spans="1:13" ht="5.0999999999999996" customHeight="1" thickBot="1">
      <c r="A58" s="421"/>
      <c r="B58" s="422"/>
      <c r="C58" s="422"/>
      <c r="D58" s="423"/>
      <c r="E58" s="423"/>
      <c r="F58" s="423"/>
      <c r="G58" s="423"/>
      <c r="J58" s="543"/>
    </row>
    <row r="59" spans="1:13" ht="5.0999999999999996" customHeight="1">
      <c r="A59" s="410"/>
      <c r="B59" s="424"/>
      <c r="C59" s="424"/>
      <c r="D59" s="425"/>
      <c r="E59" s="425"/>
      <c r="F59" s="425"/>
      <c r="G59" s="425"/>
    </row>
    <row r="60" spans="1:13" s="427" customFormat="1" ht="11.25">
      <c r="A60" s="426" t="s">
        <v>403</v>
      </c>
      <c r="K60" s="740"/>
    </row>
    <row r="61" spans="1:13" s="427" customFormat="1" ht="11.25">
      <c r="A61" s="426" t="s">
        <v>506</v>
      </c>
      <c r="K61" s="740"/>
    </row>
    <row r="62" spans="1:13">
      <c r="A62" s="426" t="s">
        <v>493</v>
      </c>
      <c r="D62" s="428"/>
      <c r="E62" s="428"/>
      <c r="F62" s="428"/>
    </row>
    <row r="63" spans="1:13">
      <c r="A63" s="544"/>
      <c r="D63" s="428"/>
      <c r="E63" s="428"/>
      <c r="F63" s="428"/>
    </row>
    <row r="64" spans="1:13">
      <c r="D64" s="428"/>
      <c r="E64" s="429"/>
    </row>
    <row r="65" spans="4:5">
      <c r="D65" s="428"/>
      <c r="E65" s="428"/>
    </row>
    <row r="66" spans="4:5">
      <c r="D66" s="428"/>
      <c r="E66" s="428"/>
    </row>
    <row r="67" spans="4:5">
      <c r="D67" s="428"/>
      <c r="E67" s="428"/>
    </row>
    <row r="68" spans="4:5">
      <c r="D68" s="428"/>
      <c r="E68" s="428"/>
    </row>
    <row r="69" spans="4:5">
      <c r="D69" s="428"/>
      <c r="E69" s="428"/>
    </row>
    <row r="70" spans="4:5">
      <c r="D70" s="428"/>
      <c r="E70" s="428"/>
    </row>
    <row r="71" spans="4:5">
      <c r="D71" s="428"/>
      <c r="E71" s="428"/>
    </row>
    <row r="72" spans="4:5">
      <c r="D72" s="428"/>
      <c r="E72" s="428"/>
    </row>
  </sheetData>
  <mergeCells count="8">
    <mergeCell ref="A2:G2"/>
    <mergeCell ref="A6:C9"/>
    <mergeCell ref="D6:E7"/>
    <mergeCell ref="F6:G7"/>
    <mergeCell ref="D8:D9"/>
    <mergeCell ref="E8:E9"/>
    <mergeCell ref="F8:F9"/>
    <mergeCell ref="G8:G9"/>
  </mergeCells>
  <phoneticPr fontId="3"/>
  <printOptions horizontalCentered="1" gridLinesSet="0"/>
  <pageMargins left="0.59055118110236227" right="0.59055118110236227" top="0.51181102362204722" bottom="0.39370078740157483" header="0.31496062992125984" footer="0.51181102362204722"/>
  <pageSetup paperSize="9" scale="85"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120" zoomScaleNormal="90" zoomScaleSheetLayoutView="120" workbookViewId="0">
      <pane ySplit="9" topLeftCell="A10" activePane="bottomLeft" state="frozen"/>
      <selection pane="bottomLeft"/>
    </sheetView>
  </sheetViews>
  <sheetFormatPr defaultColWidth="13.625" defaultRowHeight="13.5"/>
  <cols>
    <col min="1" max="1" width="9.875" customWidth="1"/>
    <col min="2" max="2" width="6.75" customWidth="1"/>
    <col min="3" max="3" width="16.25" customWidth="1"/>
    <col min="4" max="4" width="8.5" customWidth="1"/>
    <col min="5" max="6" width="8.625" customWidth="1"/>
    <col min="7" max="8" width="11.75" customWidth="1"/>
    <col min="9" max="10" width="13.375" customWidth="1"/>
    <col min="11" max="11" width="13" customWidth="1"/>
    <col min="12" max="12" width="12.75" customWidth="1"/>
    <col min="13" max="13" width="0.375" customWidth="1"/>
    <col min="14" max="14" width="4.5" customWidth="1"/>
    <col min="15" max="20" width="13.625" customWidth="1"/>
    <col min="21" max="21" width="14.875" customWidth="1"/>
    <col min="22" max="23" width="7.375" customWidth="1"/>
    <col min="24" max="28" width="13.625" customWidth="1"/>
    <col min="29" max="29" width="3.625" customWidth="1"/>
    <col min="30" max="30" width="7.375" customWidth="1"/>
    <col min="31" max="31" width="3.625" customWidth="1"/>
    <col min="32" max="32" width="9.875" customWidth="1"/>
    <col min="33" max="33" width="13.625" customWidth="1"/>
    <col min="34" max="34" width="17.375" customWidth="1"/>
    <col min="35" max="35" width="13.625" customWidth="1"/>
    <col min="36" max="36" width="17.375" customWidth="1"/>
    <col min="37" max="43" width="13.625" customWidth="1"/>
    <col min="44" max="44" width="12.375" customWidth="1"/>
    <col min="45" max="55" width="13.625" customWidth="1"/>
    <col min="56" max="56" width="17.375" customWidth="1"/>
    <col min="57" max="57" width="13.625" customWidth="1"/>
    <col min="58" max="58" width="17.375" customWidth="1"/>
    <col min="59" max="67" width="13.625" customWidth="1"/>
    <col min="68" max="69" width="7.375" customWidth="1"/>
    <col min="70" max="79" width="13.625" customWidth="1"/>
    <col min="80" max="80" width="17.375" customWidth="1"/>
  </cols>
  <sheetData>
    <row r="1" spans="1:80" s="20" customFormat="1" ht="30" customHeight="1">
      <c r="B1" s="1064" t="s">
        <v>2</v>
      </c>
      <c r="C1" s="1064"/>
      <c r="D1" s="1064"/>
      <c r="E1" s="1064"/>
      <c r="F1" s="1064"/>
      <c r="G1" s="1064"/>
      <c r="H1" s="1064"/>
      <c r="I1" s="1064"/>
      <c r="J1" s="1064"/>
      <c r="K1" s="1064"/>
      <c r="L1" s="1064"/>
      <c r="M1" s="1064"/>
      <c r="N1" s="19"/>
      <c r="AJ1" s="19"/>
      <c r="AK1" s="19"/>
      <c r="BF1" s="19"/>
      <c r="BG1" s="19"/>
    </row>
    <row r="2" spans="1:80" ht="24.95" customHeight="1" thickBot="1">
      <c r="B2" s="21"/>
      <c r="C2" s="21"/>
      <c r="D2" s="21"/>
      <c r="E2" s="21"/>
      <c r="F2" s="21"/>
      <c r="G2" s="21"/>
      <c r="H2" s="21"/>
      <c r="I2" s="21"/>
      <c r="J2" s="21"/>
      <c r="K2" s="21"/>
      <c r="L2" s="21"/>
      <c r="M2" s="21"/>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row>
    <row r="3" spans="1:80" ht="14.25" customHeight="1">
      <c r="A3" s="1058" t="s">
        <v>302</v>
      </c>
      <c r="B3" s="1059"/>
      <c r="C3" s="1065" t="s">
        <v>406</v>
      </c>
      <c r="D3" s="1066" t="s">
        <v>3</v>
      </c>
      <c r="E3" s="1067"/>
      <c r="F3" s="1068"/>
      <c r="G3" s="1066" t="s">
        <v>4</v>
      </c>
      <c r="H3" s="1068"/>
      <c r="I3" s="1075" t="s">
        <v>5</v>
      </c>
      <c r="J3" s="1059"/>
      <c r="K3" s="1066" t="s">
        <v>6</v>
      </c>
      <c r="L3" s="1067"/>
      <c r="M3" s="23"/>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row>
    <row r="4" spans="1:80" ht="14.25" customHeight="1">
      <c r="A4" s="1060"/>
      <c r="B4" s="1061"/>
      <c r="C4" s="1050"/>
      <c r="D4" s="1069"/>
      <c r="E4" s="1070"/>
      <c r="F4" s="1071"/>
      <c r="G4" s="1069"/>
      <c r="H4" s="1071"/>
      <c r="I4" s="1076"/>
      <c r="J4" s="1061"/>
      <c r="K4" s="1069"/>
      <c r="L4" s="1070"/>
      <c r="M4" s="24"/>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c r="BT4" s="22"/>
      <c r="BU4" s="22"/>
      <c r="BV4" s="22"/>
      <c r="BW4" s="22"/>
      <c r="BX4" s="22"/>
      <c r="BY4" s="22"/>
      <c r="BZ4" s="22"/>
      <c r="CA4" s="22"/>
      <c r="CB4" s="22"/>
    </row>
    <row r="5" spans="1:80" ht="14.25" customHeight="1">
      <c r="A5" s="1060"/>
      <c r="B5" s="1061"/>
      <c r="C5" s="1050"/>
      <c r="D5" s="1072"/>
      <c r="E5" s="1073"/>
      <c r="F5" s="1074"/>
      <c r="G5" s="1072"/>
      <c r="H5" s="1074"/>
      <c r="I5" s="1077"/>
      <c r="J5" s="1063"/>
      <c r="K5" s="1072"/>
      <c r="L5" s="1073"/>
      <c r="M5" s="25"/>
      <c r="N5" s="22"/>
      <c r="O5" s="26"/>
      <c r="P5" s="26"/>
      <c r="Q5" s="26"/>
      <c r="R5" s="22"/>
      <c r="S5" s="27"/>
      <c r="T5" s="27"/>
      <c r="U5" s="22"/>
      <c r="V5" s="22"/>
      <c r="W5" s="22"/>
      <c r="X5" s="26"/>
      <c r="Y5" s="26"/>
      <c r="Z5" s="26"/>
      <c r="AA5" s="26"/>
      <c r="AB5" s="22"/>
      <c r="AC5" s="26"/>
      <c r="AD5" s="26"/>
      <c r="AE5" s="26"/>
      <c r="AF5" s="26"/>
      <c r="AG5" s="22"/>
      <c r="AH5" s="22"/>
      <c r="AI5" s="22"/>
      <c r="AJ5" s="22"/>
      <c r="AK5" s="26"/>
      <c r="AL5" s="26"/>
      <c r="AM5" s="26"/>
      <c r="AN5" s="26"/>
      <c r="AO5" s="26"/>
      <c r="AP5" s="26"/>
      <c r="AQ5" s="26"/>
      <c r="AR5" s="27"/>
      <c r="AS5" s="27"/>
      <c r="AT5" s="27"/>
      <c r="AU5" s="27"/>
      <c r="AV5" s="22"/>
      <c r="AW5" s="22"/>
      <c r="AX5" s="26"/>
      <c r="AY5" s="26"/>
      <c r="AZ5" s="26"/>
      <c r="BA5" s="26"/>
      <c r="BB5" s="26"/>
      <c r="BC5" s="26"/>
      <c r="BD5" s="22"/>
      <c r="BE5" s="22"/>
      <c r="BF5" s="22"/>
      <c r="BG5" s="26"/>
      <c r="BH5" s="26"/>
      <c r="BI5" s="26"/>
      <c r="BJ5" s="26"/>
      <c r="BK5" s="26"/>
      <c r="BL5" s="26"/>
      <c r="BM5" s="26"/>
      <c r="BN5" s="27"/>
      <c r="BO5" s="27"/>
      <c r="BP5" s="22"/>
      <c r="BQ5" s="22"/>
      <c r="BR5" s="27"/>
      <c r="BS5" s="27"/>
      <c r="BT5" s="22"/>
      <c r="BU5" s="22"/>
      <c r="BV5" s="26"/>
      <c r="BW5" s="26"/>
      <c r="BX5" s="26"/>
      <c r="BY5" s="26"/>
      <c r="BZ5" s="26"/>
      <c r="CA5" s="26"/>
      <c r="CB5" s="22"/>
    </row>
    <row r="6" spans="1:80" ht="14.25" customHeight="1">
      <c r="A6" s="1060"/>
      <c r="B6" s="1061"/>
      <c r="C6" s="1050"/>
      <c r="D6" s="1049" t="s">
        <v>7</v>
      </c>
      <c r="E6" s="1046" t="s">
        <v>8</v>
      </c>
      <c r="F6" s="1046" t="s">
        <v>9</v>
      </c>
      <c r="G6" s="1046" t="s">
        <v>293</v>
      </c>
      <c r="H6" s="1049" t="s">
        <v>294</v>
      </c>
      <c r="I6" s="1052" t="s">
        <v>295</v>
      </c>
      <c r="J6" s="1052" t="s">
        <v>296</v>
      </c>
      <c r="K6" s="1046" t="s">
        <v>10</v>
      </c>
      <c r="L6" s="1055" t="s">
        <v>11</v>
      </c>
      <c r="M6" s="28"/>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row>
    <row r="7" spans="1:80" ht="14.25" customHeight="1">
      <c r="A7" s="1060"/>
      <c r="B7" s="1061"/>
      <c r="C7" s="1050"/>
      <c r="D7" s="1050"/>
      <c r="E7" s="1047"/>
      <c r="F7" s="1047"/>
      <c r="G7" s="1047"/>
      <c r="H7" s="1050"/>
      <c r="I7" s="1053"/>
      <c r="J7" s="1053"/>
      <c r="K7" s="1047"/>
      <c r="L7" s="1056"/>
      <c r="M7" s="29"/>
      <c r="N7" s="22"/>
      <c r="O7" s="22"/>
      <c r="P7" s="22"/>
      <c r="Q7" s="22"/>
      <c r="R7" s="22"/>
      <c r="S7" s="22"/>
      <c r="T7" s="22"/>
      <c r="U7" s="22"/>
      <c r="V7" s="22"/>
      <c r="W7" s="22"/>
      <c r="X7" s="22"/>
      <c r="Y7" s="26"/>
      <c r="Z7" s="26"/>
      <c r="AA7" s="26"/>
      <c r="AB7" s="22"/>
      <c r="AC7" s="22"/>
      <c r="AD7" s="22"/>
      <c r="AE7" s="22"/>
      <c r="AF7" s="22"/>
      <c r="AG7" s="22"/>
      <c r="AH7" s="22"/>
      <c r="AI7" s="22"/>
      <c r="AJ7" s="30"/>
      <c r="AK7" s="22"/>
      <c r="AL7" s="27"/>
      <c r="AM7" s="27"/>
      <c r="AN7" s="27"/>
      <c r="AO7" s="27"/>
      <c r="AP7" s="27"/>
      <c r="AQ7" s="27"/>
      <c r="AR7" s="22"/>
      <c r="AS7" s="22"/>
      <c r="AT7" s="22"/>
      <c r="AU7" s="22"/>
      <c r="AV7" s="22"/>
      <c r="AW7" s="22"/>
      <c r="AX7" s="22"/>
      <c r="AY7" s="22"/>
      <c r="AZ7" s="30"/>
      <c r="BA7" s="30"/>
      <c r="BB7" s="30"/>
      <c r="BC7" s="30"/>
      <c r="BD7" s="22"/>
      <c r="BE7" s="22"/>
      <c r="BF7" s="30"/>
      <c r="BG7" s="22"/>
      <c r="BH7" s="27"/>
      <c r="BI7" s="27"/>
      <c r="BJ7" s="27"/>
      <c r="BK7" s="27"/>
      <c r="BL7" s="27"/>
      <c r="BM7" s="27"/>
      <c r="BN7" s="22"/>
      <c r="BO7" s="22"/>
      <c r="BP7" s="22"/>
      <c r="BQ7" s="22"/>
      <c r="BR7" s="22"/>
      <c r="BS7" s="22"/>
      <c r="BT7" s="22"/>
      <c r="BU7" s="22"/>
      <c r="BV7" s="22"/>
      <c r="BW7" s="22"/>
      <c r="BX7" s="30"/>
      <c r="BY7" s="30"/>
      <c r="BZ7" s="30"/>
      <c r="CA7" s="30"/>
      <c r="CB7" s="22"/>
    </row>
    <row r="8" spans="1:80" ht="14.25" customHeight="1">
      <c r="A8" s="1062"/>
      <c r="B8" s="1063"/>
      <c r="C8" s="1051"/>
      <c r="D8" s="1051"/>
      <c r="E8" s="1048"/>
      <c r="F8" s="1048"/>
      <c r="G8" s="1048"/>
      <c r="H8" s="1051"/>
      <c r="I8" s="1054"/>
      <c r="J8" s="1054"/>
      <c r="K8" s="1048"/>
      <c r="L8" s="1057"/>
      <c r="M8" s="31"/>
      <c r="N8" s="22"/>
      <c r="O8" s="22"/>
      <c r="P8" s="22"/>
      <c r="Q8" s="22"/>
      <c r="R8" s="22"/>
      <c r="S8" s="22"/>
      <c r="T8" s="22"/>
      <c r="U8" s="22"/>
      <c r="V8" s="22"/>
      <c r="W8" s="22"/>
      <c r="X8" s="22"/>
      <c r="Y8" s="22"/>
      <c r="Z8" s="22"/>
      <c r="AA8" s="22"/>
      <c r="AB8" s="22"/>
      <c r="AC8" s="22"/>
      <c r="AD8" s="22"/>
      <c r="AE8" s="22"/>
      <c r="AF8" s="22"/>
      <c r="AG8" s="22"/>
      <c r="AH8" s="22"/>
      <c r="AI8" s="22"/>
      <c r="AJ8" s="30"/>
      <c r="AK8" s="22"/>
      <c r="AL8" s="22"/>
      <c r="AM8" s="22"/>
      <c r="AN8" s="22"/>
      <c r="AO8" s="22"/>
      <c r="AP8" s="22"/>
      <c r="AQ8" s="22"/>
      <c r="AR8" s="22"/>
      <c r="AS8" s="22"/>
      <c r="AT8" s="22"/>
      <c r="AU8" s="22"/>
      <c r="AV8" s="22"/>
      <c r="AW8" s="22"/>
      <c r="AX8" s="22"/>
      <c r="AY8" s="22"/>
      <c r="AZ8" s="30"/>
      <c r="BA8" s="30"/>
      <c r="BB8" s="30"/>
      <c r="BC8" s="30"/>
      <c r="BD8" s="22"/>
      <c r="BE8" s="22"/>
      <c r="BF8" s="30"/>
      <c r="BG8" s="22"/>
      <c r="BH8" s="22"/>
      <c r="BI8" s="22"/>
      <c r="BJ8" s="22"/>
      <c r="BK8" s="22"/>
      <c r="BL8" s="22"/>
      <c r="BM8" s="22"/>
      <c r="BN8" s="22"/>
      <c r="BO8" s="22"/>
      <c r="BP8" s="22"/>
      <c r="BQ8" s="22"/>
      <c r="BR8" s="22"/>
      <c r="BS8" s="22"/>
      <c r="BT8" s="22"/>
      <c r="BU8" s="22"/>
      <c r="BV8" s="22"/>
      <c r="BW8" s="22"/>
      <c r="BX8" s="30"/>
      <c r="BY8" s="30"/>
      <c r="BZ8" s="30"/>
      <c r="CA8" s="30"/>
      <c r="CB8" s="22"/>
    </row>
    <row r="9" spans="1:80" s="37" customFormat="1" ht="15" customHeight="1">
      <c r="A9" s="32"/>
      <c r="B9" s="34"/>
      <c r="C9" s="33" t="s">
        <v>12</v>
      </c>
      <c r="D9" s="34" t="s">
        <v>13</v>
      </c>
      <c r="E9" s="34" t="s">
        <v>13</v>
      </c>
      <c r="F9" s="34" t="s">
        <v>14</v>
      </c>
      <c r="G9" s="34" t="s">
        <v>15</v>
      </c>
      <c r="H9" s="34" t="s">
        <v>15</v>
      </c>
      <c r="I9" s="34" t="s">
        <v>16</v>
      </c>
      <c r="J9" s="34" t="s">
        <v>16</v>
      </c>
      <c r="K9" s="34" t="s">
        <v>17</v>
      </c>
      <c r="L9" s="35" t="s">
        <v>12</v>
      </c>
      <c r="M9" s="36"/>
      <c r="N9" s="35"/>
      <c r="O9" s="35"/>
      <c r="P9" s="35"/>
      <c r="Q9" s="35"/>
      <c r="R9" s="35"/>
      <c r="S9" s="35"/>
      <c r="T9" s="35"/>
      <c r="U9" s="35"/>
      <c r="X9" s="35"/>
      <c r="Y9" s="35"/>
      <c r="Z9" s="35"/>
      <c r="AA9" s="35"/>
      <c r="AB9" s="35"/>
      <c r="AD9" s="35"/>
      <c r="AF9" s="35"/>
      <c r="AG9" s="35"/>
      <c r="AH9" s="35"/>
      <c r="AZ9" s="38"/>
      <c r="BA9" s="38"/>
      <c r="BB9" s="38"/>
      <c r="BC9" s="38"/>
      <c r="BX9" s="38"/>
      <c r="BY9" s="38"/>
      <c r="BZ9" s="38"/>
      <c r="CA9" s="38"/>
    </row>
    <row r="10" spans="1:80" ht="15" customHeight="1">
      <c r="A10" s="655"/>
      <c r="B10" s="21"/>
      <c r="C10" s="39"/>
      <c r="D10" s="40"/>
      <c r="E10" s="40"/>
      <c r="F10" s="40"/>
      <c r="G10" s="40"/>
      <c r="H10" s="40"/>
      <c r="I10" s="40"/>
      <c r="J10" s="40"/>
      <c r="K10" s="40"/>
      <c r="L10" s="40"/>
      <c r="M10" s="41"/>
      <c r="N10" s="22"/>
      <c r="O10" s="40"/>
      <c r="P10" s="40"/>
      <c r="Q10" s="40"/>
      <c r="R10" s="40"/>
      <c r="S10" s="40"/>
      <c r="T10" s="40"/>
      <c r="U10" s="42"/>
      <c r="V10" s="22"/>
      <c r="W10" s="22"/>
      <c r="X10" s="40"/>
      <c r="Y10" s="40"/>
      <c r="Z10" s="40"/>
      <c r="AA10" s="40"/>
      <c r="AB10" s="40"/>
      <c r="AC10" s="22"/>
      <c r="AD10" s="42"/>
      <c r="AE10" s="22"/>
      <c r="AF10" s="42"/>
      <c r="AG10" s="22"/>
      <c r="AH10" s="22"/>
      <c r="AI10" s="22"/>
      <c r="AJ10" s="43"/>
      <c r="AK10" s="22"/>
      <c r="AL10" s="22"/>
      <c r="AM10" s="22"/>
      <c r="AN10" s="22"/>
      <c r="AO10" s="22"/>
      <c r="AP10" s="22"/>
      <c r="AQ10" s="22"/>
      <c r="AR10" s="22"/>
      <c r="AS10" s="22"/>
      <c r="AT10" s="22"/>
      <c r="AU10" s="22"/>
      <c r="AV10" s="22"/>
      <c r="AW10" s="22"/>
      <c r="AX10" s="22"/>
      <c r="AY10" s="22"/>
      <c r="AZ10" s="22"/>
      <c r="BA10" s="22"/>
      <c r="BB10" s="22"/>
      <c r="BC10" s="22"/>
      <c r="BD10" s="43"/>
      <c r="BE10" s="22"/>
      <c r="BF10" s="43"/>
      <c r="BG10" s="22"/>
      <c r="BH10" s="22"/>
      <c r="BI10" s="22"/>
      <c r="BJ10" s="22"/>
      <c r="BK10" s="22"/>
      <c r="BL10" s="22"/>
      <c r="BM10" s="22"/>
      <c r="BN10" s="22"/>
      <c r="BO10" s="22"/>
      <c r="BP10" s="22"/>
      <c r="BQ10" s="22"/>
      <c r="BR10" s="22"/>
      <c r="BS10" s="22"/>
      <c r="BT10" s="22"/>
      <c r="BU10" s="22"/>
      <c r="BV10" s="22"/>
      <c r="BW10" s="22"/>
      <c r="BX10" s="22"/>
      <c r="BY10" s="22"/>
      <c r="BZ10" s="22"/>
      <c r="CA10" s="22"/>
      <c r="CB10" s="43"/>
    </row>
    <row r="11" spans="1:80" s="22" customFormat="1" ht="18" customHeight="1">
      <c r="A11" s="654" t="s">
        <v>534</v>
      </c>
      <c r="C11" s="450">
        <v>1468108</v>
      </c>
      <c r="D11" s="46">
        <v>745</v>
      </c>
      <c r="E11" s="46">
        <v>25</v>
      </c>
      <c r="F11" s="47">
        <v>3.3</v>
      </c>
      <c r="G11" s="45">
        <v>60025</v>
      </c>
      <c r="H11" s="45">
        <v>43053</v>
      </c>
      <c r="I11" s="45">
        <v>252522.66666666666</v>
      </c>
      <c r="J11" s="45">
        <v>269053.25</v>
      </c>
      <c r="K11" s="45">
        <v>31451.583333333332</v>
      </c>
      <c r="L11" s="45">
        <v>39110.083333333336</v>
      </c>
      <c r="M11" s="461"/>
    </row>
    <row r="12" spans="1:80" s="22" customFormat="1" ht="18" customHeight="1">
      <c r="A12" s="654" t="s">
        <v>459</v>
      </c>
      <c r="C12" s="450">
        <v>1468375</v>
      </c>
      <c r="D12" s="46">
        <v>758</v>
      </c>
      <c r="E12" s="46">
        <v>26</v>
      </c>
      <c r="F12" s="47">
        <v>3.3</v>
      </c>
      <c r="G12" s="45">
        <v>61962</v>
      </c>
      <c r="H12" s="45">
        <v>43987</v>
      </c>
      <c r="I12" s="45">
        <v>248825</v>
      </c>
      <c r="J12" s="45">
        <v>269607</v>
      </c>
      <c r="K12" s="45">
        <v>32031</v>
      </c>
      <c r="L12" s="45">
        <v>39582</v>
      </c>
      <c r="M12" s="461"/>
    </row>
    <row r="13" spans="1:80" s="22" customFormat="1" ht="18" customHeight="1">
      <c r="A13" s="654" t="s">
        <v>535</v>
      </c>
      <c r="C13" s="450">
        <v>1467065</v>
      </c>
      <c r="D13" s="46">
        <v>767.33333333333337</v>
      </c>
      <c r="E13" s="46">
        <v>25.166666666666668</v>
      </c>
      <c r="F13" s="47">
        <v>3.1750000000000003</v>
      </c>
      <c r="G13" s="46">
        <v>63047.916666666664</v>
      </c>
      <c r="H13" s="46">
        <v>44521.083333333336</v>
      </c>
      <c r="I13" s="46">
        <v>248924.16666666666</v>
      </c>
      <c r="J13" s="46">
        <v>274194.41666666669</v>
      </c>
      <c r="K13" s="46">
        <v>32452.5</v>
      </c>
      <c r="L13" s="46">
        <v>39917.333333333336</v>
      </c>
      <c r="M13" s="461"/>
    </row>
    <row r="14" spans="1:80" s="22" customFormat="1" ht="18" customHeight="1">
      <c r="A14" s="652"/>
      <c r="B14" s="86"/>
      <c r="C14" s="48"/>
      <c r="D14" s="44"/>
      <c r="E14" s="44"/>
      <c r="F14" s="49"/>
      <c r="G14" s="462"/>
      <c r="H14" s="462"/>
      <c r="I14" s="462"/>
      <c r="J14" s="462"/>
      <c r="K14" s="462"/>
      <c r="L14" s="462"/>
      <c r="M14" s="461"/>
    </row>
    <row r="15" spans="1:80" ht="18" customHeight="1">
      <c r="A15" s="650" t="s">
        <v>524</v>
      </c>
      <c r="B15" s="650">
        <v>2</v>
      </c>
      <c r="C15" s="463">
        <v>1469566</v>
      </c>
      <c r="D15" s="45">
        <v>766</v>
      </c>
      <c r="E15" s="45">
        <v>24</v>
      </c>
      <c r="F15" s="589">
        <v>3</v>
      </c>
      <c r="G15" s="45">
        <v>61584</v>
      </c>
      <c r="H15" s="45">
        <v>44126</v>
      </c>
      <c r="I15" s="45">
        <v>214298</v>
      </c>
      <c r="J15" s="45">
        <v>232824</v>
      </c>
      <c r="K15" s="45">
        <v>32364</v>
      </c>
      <c r="L15" s="45">
        <v>40005</v>
      </c>
      <c r="M15" s="51"/>
      <c r="N15" s="22"/>
    </row>
    <row r="16" spans="1:80" ht="18" customHeight="1">
      <c r="A16" s="658"/>
      <c r="B16" s="650">
        <v>3</v>
      </c>
      <c r="C16" s="463">
        <v>1469169</v>
      </c>
      <c r="D16" s="45">
        <v>757</v>
      </c>
      <c r="E16" s="45">
        <v>29</v>
      </c>
      <c r="F16" s="589">
        <v>3.7</v>
      </c>
      <c r="G16" s="45">
        <v>62823</v>
      </c>
      <c r="H16" s="45">
        <v>45114</v>
      </c>
      <c r="I16" s="45">
        <v>228059</v>
      </c>
      <c r="J16" s="45">
        <v>248923</v>
      </c>
      <c r="K16" s="45">
        <v>32379</v>
      </c>
      <c r="L16" s="45">
        <v>40026</v>
      </c>
      <c r="M16" s="51"/>
      <c r="N16" s="22"/>
    </row>
    <row r="17" spans="1:59" ht="18" customHeight="1">
      <c r="A17" s="658"/>
      <c r="B17" s="650">
        <v>4</v>
      </c>
      <c r="C17" s="463">
        <v>1462046</v>
      </c>
      <c r="D17" s="45">
        <v>763</v>
      </c>
      <c r="E17" s="45">
        <v>31</v>
      </c>
      <c r="F17" s="589">
        <v>3.9</v>
      </c>
      <c r="G17" s="45">
        <v>63345</v>
      </c>
      <c r="H17" s="45">
        <v>44176</v>
      </c>
      <c r="I17" s="45">
        <v>225012</v>
      </c>
      <c r="J17" s="45">
        <v>245881</v>
      </c>
      <c r="K17" s="45">
        <v>32306</v>
      </c>
      <c r="L17" s="45">
        <v>39803</v>
      </c>
      <c r="M17" s="51"/>
      <c r="N17" s="22"/>
    </row>
    <row r="18" spans="1:59" ht="18" customHeight="1">
      <c r="A18" s="658"/>
      <c r="B18" s="650">
        <v>5</v>
      </c>
      <c r="C18" s="463">
        <v>1466357</v>
      </c>
      <c r="D18" s="45">
        <v>761</v>
      </c>
      <c r="E18" s="45">
        <v>25</v>
      </c>
      <c r="F18" s="589">
        <v>3.2</v>
      </c>
      <c r="G18" s="45">
        <v>63131</v>
      </c>
      <c r="H18" s="45">
        <v>44258</v>
      </c>
      <c r="I18" s="45">
        <v>224536</v>
      </c>
      <c r="J18" s="45">
        <v>244351</v>
      </c>
      <c r="K18" s="45">
        <v>32414</v>
      </c>
      <c r="L18" s="45">
        <v>39875</v>
      </c>
      <c r="M18" s="51"/>
      <c r="N18" s="22"/>
    </row>
    <row r="19" spans="1:59" ht="18" customHeight="1">
      <c r="A19" s="658"/>
      <c r="B19" s="650">
        <v>6</v>
      </c>
      <c r="C19" s="463">
        <v>1466705</v>
      </c>
      <c r="D19" s="45">
        <v>758</v>
      </c>
      <c r="E19" s="45">
        <v>22</v>
      </c>
      <c r="F19" s="589">
        <v>2.8</v>
      </c>
      <c r="G19" s="45">
        <v>63596</v>
      </c>
      <c r="H19" s="45">
        <v>44311</v>
      </c>
      <c r="I19" s="45">
        <v>325085</v>
      </c>
      <c r="J19" s="45">
        <v>376620</v>
      </c>
      <c r="K19" s="45">
        <v>32386</v>
      </c>
      <c r="L19" s="45">
        <v>39811</v>
      </c>
      <c r="M19" s="51"/>
      <c r="N19" s="22"/>
    </row>
    <row r="20" spans="1:59" ht="18" customHeight="1">
      <c r="A20" s="658"/>
      <c r="B20" s="650">
        <v>7</v>
      </c>
      <c r="C20" s="463">
        <v>1466573</v>
      </c>
      <c r="D20" s="45">
        <v>757</v>
      </c>
      <c r="E20" s="45">
        <v>27</v>
      </c>
      <c r="F20" s="589">
        <v>3.4</v>
      </c>
      <c r="G20" s="45">
        <v>63435</v>
      </c>
      <c r="H20" s="45">
        <v>44481</v>
      </c>
      <c r="I20" s="45">
        <v>249045</v>
      </c>
      <c r="J20" s="45">
        <v>276801</v>
      </c>
      <c r="K20" s="45">
        <v>32499</v>
      </c>
      <c r="L20" s="45">
        <v>39940</v>
      </c>
      <c r="M20" s="51"/>
      <c r="N20" s="22"/>
    </row>
    <row r="21" spans="1:59" ht="18" customHeight="1">
      <c r="A21" s="658"/>
      <c r="B21" s="650">
        <v>8</v>
      </c>
      <c r="C21" s="463">
        <v>1466769</v>
      </c>
      <c r="D21" s="45">
        <v>759</v>
      </c>
      <c r="E21" s="45">
        <v>24</v>
      </c>
      <c r="F21" s="589">
        <v>3.1</v>
      </c>
      <c r="G21" s="45">
        <v>63639</v>
      </c>
      <c r="H21" s="45">
        <v>44623</v>
      </c>
      <c r="I21" s="45">
        <v>240279</v>
      </c>
      <c r="J21" s="45">
        <v>255239</v>
      </c>
      <c r="K21" s="45">
        <v>32464</v>
      </c>
      <c r="L21" s="45">
        <v>39836</v>
      </c>
      <c r="M21" s="51"/>
      <c r="N21" s="22"/>
    </row>
    <row r="22" spans="1:59" ht="18" customHeight="1">
      <c r="A22" s="658"/>
      <c r="B22" s="650">
        <v>9</v>
      </c>
      <c r="C22" s="463">
        <v>1466944</v>
      </c>
      <c r="D22" s="45">
        <v>772</v>
      </c>
      <c r="E22" s="45">
        <v>28</v>
      </c>
      <c r="F22" s="589">
        <v>3.5</v>
      </c>
      <c r="G22" s="45">
        <v>63336</v>
      </c>
      <c r="H22" s="45">
        <v>44690</v>
      </c>
      <c r="I22" s="45">
        <v>219558</v>
      </c>
      <c r="J22" s="45">
        <v>239627</v>
      </c>
      <c r="K22" s="45">
        <v>32485</v>
      </c>
      <c r="L22" s="45">
        <v>39860</v>
      </c>
      <c r="M22" s="51"/>
      <c r="N22" s="22"/>
    </row>
    <row r="23" spans="1:59" ht="18" customHeight="1">
      <c r="A23" s="658"/>
      <c r="B23" s="650">
        <v>10</v>
      </c>
      <c r="C23" s="463">
        <v>1467065</v>
      </c>
      <c r="D23" s="45">
        <v>771</v>
      </c>
      <c r="E23" s="45">
        <v>23</v>
      </c>
      <c r="F23" s="589">
        <v>2.9</v>
      </c>
      <c r="G23" s="45">
        <v>62932</v>
      </c>
      <c r="H23" s="45">
        <v>44665</v>
      </c>
      <c r="I23" s="45">
        <v>219837</v>
      </c>
      <c r="J23" s="45">
        <v>239556</v>
      </c>
      <c r="K23" s="45">
        <v>32599</v>
      </c>
      <c r="L23" s="45">
        <v>40001</v>
      </c>
      <c r="M23" s="51"/>
      <c r="N23" s="22"/>
    </row>
    <row r="24" spans="1:59" ht="18" customHeight="1">
      <c r="A24" s="658"/>
      <c r="B24" s="650">
        <v>11</v>
      </c>
      <c r="C24" s="463">
        <v>1467671</v>
      </c>
      <c r="D24" s="45">
        <v>780</v>
      </c>
      <c r="E24" s="45">
        <v>24</v>
      </c>
      <c r="F24" s="589">
        <v>3</v>
      </c>
      <c r="G24" s="45">
        <v>63515</v>
      </c>
      <c r="H24" s="45">
        <v>44853</v>
      </c>
      <c r="I24" s="45">
        <v>233935</v>
      </c>
      <c r="J24" s="45">
        <v>250441</v>
      </c>
      <c r="K24" s="45">
        <v>32550</v>
      </c>
      <c r="L24" s="45">
        <v>39913</v>
      </c>
      <c r="M24" s="51"/>
      <c r="N24" s="22"/>
    </row>
    <row r="25" spans="1:59" ht="18" customHeight="1">
      <c r="A25" s="658"/>
      <c r="B25" s="650">
        <v>12</v>
      </c>
      <c r="C25" s="783">
        <v>1467756</v>
      </c>
      <c r="D25" s="45">
        <v>789</v>
      </c>
      <c r="E25" s="45">
        <v>23</v>
      </c>
      <c r="F25" s="589">
        <v>2.8</v>
      </c>
      <c r="G25" s="45">
        <v>63591</v>
      </c>
      <c r="H25" s="45">
        <v>44956</v>
      </c>
      <c r="I25" s="45">
        <v>392259</v>
      </c>
      <c r="J25" s="45">
        <v>447900</v>
      </c>
      <c r="K25" s="45">
        <v>32614</v>
      </c>
      <c r="L25" s="45">
        <v>39956</v>
      </c>
      <c r="M25" s="51"/>
      <c r="N25" s="22"/>
    </row>
    <row r="26" spans="1:59" ht="18" customHeight="1">
      <c r="A26" s="658"/>
      <c r="B26" s="650">
        <v>1</v>
      </c>
      <c r="C26" s="783">
        <v>1468000</v>
      </c>
      <c r="D26" s="45">
        <v>780</v>
      </c>
      <c r="E26" s="45">
        <v>20</v>
      </c>
      <c r="F26" s="589">
        <v>2.5</v>
      </c>
      <c r="G26" s="45">
        <v>62701</v>
      </c>
      <c r="H26" s="45">
        <v>45045</v>
      </c>
      <c r="I26" s="45">
        <v>220908</v>
      </c>
      <c r="J26" s="45">
        <v>241135</v>
      </c>
      <c r="K26" s="45">
        <v>32507</v>
      </c>
      <c r="L26" s="45">
        <v>39822</v>
      </c>
      <c r="M26" s="51"/>
      <c r="N26" s="22"/>
    </row>
    <row r="27" spans="1:59" ht="18" customHeight="1">
      <c r="A27" s="650" t="s">
        <v>523</v>
      </c>
      <c r="B27" s="650">
        <v>2</v>
      </c>
      <c r="C27" s="783">
        <v>1467901</v>
      </c>
      <c r="D27" s="45">
        <v>769</v>
      </c>
      <c r="E27" s="45">
        <v>18</v>
      </c>
      <c r="F27" s="589">
        <v>2.2999999999999998</v>
      </c>
      <c r="G27" s="45">
        <v>62610</v>
      </c>
      <c r="H27" s="45">
        <v>45235</v>
      </c>
      <c r="I27" s="45">
        <v>221167</v>
      </c>
      <c r="J27" s="45">
        <v>240343</v>
      </c>
      <c r="K27" s="45">
        <v>32482</v>
      </c>
      <c r="L27" s="997">
        <v>39792</v>
      </c>
      <c r="M27" s="51"/>
      <c r="N27" s="22"/>
    </row>
    <row r="28" spans="1:59" ht="18" customHeight="1">
      <c r="A28" s="658"/>
      <c r="B28" s="650">
        <v>3</v>
      </c>
      <c r="C28" s="783">
        <v>1467273</v>
      </c>
      <c r="D28" s="45">
        <v>760</v>
      </c>
      <c r="E28" s="45">
        <v>28</v>
      </c>
      <c r="F28" s="589">
        <v>3.6</v>
      </c>
      <c r="G28" s="45">
        <v>62880</v>
      </c>
      <c r="H28" s="45">
        <v>45677</v>
      </c>
      <c r="I28" s="45">
        <v>253574</v>
      </c>
      <c r="J28" s="45">
        <v>252148</v>
      </c>
      <c r="K28" s="45"/>
      <c r="L28" s="45"/>
      <c r="M28" s="51"/>
      <c r="N28" s="22"/>
    </row>
    <row r="29" spans="1:59" ht="18" customHeight="1">
      <c r="A29" s="658"/>
      <c r="B29" s="650" t="s">
        <v>561</v>
      </c>
      <c r="C29" s="783">
        <v>1461140</v>
      </c>
      <c r="D29" s="45">
        <v>768</v>
      </c>
      <c r="E29" s="45">
        <v>33</v>
      </c>
      <c r="F29" s="589">
        <v>4.0999999999999996</v>
      </c>
      <c r="G29" s="45">
        <v>64178</v>
      </c>
      <c r="H29" s="45">
        <v>45173</v>
      </c>
      <c r="I29" s="45"/>
      <c r="J29" s="45"/>
      <c r="K29" s="45"/>
      <c r="L29" s="45"/>
      <c r="M29" s="51"/>
      <c r="N29" s="22"/>
    </row>
    <row r="30" spans="1:59" ht="3" customHeight="1" thickBot="1">
      <c r="A30" s="657"/>
      <c r="B30" s="656"/>
      <c r="C30" s="580"/>
      <c r="D30" s="464"/>
      <c r="E30" s="464"/>
      <c r="F30" s="52"/>
      <c r="G30" s="53"/>
      <c r="H30" s="53"/>
      <c r="I30" s="53"/>
      <c r="J30" s="53"/>
      <c r="K30" s="53"/>
      <c r="L30" s="53"/>
      <c r="M30" s="54"/>
      <c r="N30" s="22"/>
    </row>
    <row r="31" spans="1:59" ht="3" customHeight="1">
      <c r="B31" s="30"/>
      <c r="C31" s="55"/>
      <c r="D31" s="462"/>
      <c r="E31" s="462"/>
      <c r="F31" s="56"/>
      <c r="G31" s="43"/>
      <c r="H31" s="43"/>
      <c r="I31" s="43"/>
      <c r="J31" s="43"/>
      <c r="K31" s="43"/>
      <c r="L31" s="43"/>
      <c r="M31" s="43"/>
      <c r="N31" s="22"/>
    </row>
    <row r="32" spans="1:59" s="20" customFormat="1" ht="13.9" customHeight="1">
      <c r="A32" s="437" t="s">
        <v>365</v>
      </c>
      <c r="C32" s="58"/>
      <c r="D32" s="59"/>
      <c r="E32" s="60"/>
      <c r="F32" s="60"/>
      <c r="G32" s="60"/>
      <c r="H32" s="59"/>
      <c r="I32" s="60"/>
      <c r="J32" s="60"/>
      <c r="K32" s="61"/>
      <c r="L32" s="61"/>
      <c r="M32" s="61"/>
      <c r="N32" s="19"/>
      <c r="AJ32" s="19"/>
      <c r="AK32" s="19"/>
      <c r="BF32" s="19"/>
      <c r="BG32" s="19"/>
    </row>
    <row r="33" spans="1:59" s="20" customFormat="1" ht="13.9" customHeight="1">
      <c r="A33" s="449" t="s">
        <v>366</v>
      </c>
      <c r="C33" s="58"/>
      <c r="D33" s="59"/>
      <c r="E33" s="60"/>
      <c r="F33" s="60"/>
      <c r="G33" s="60"/>
      <c r="H33" s="59"/>
      <c r="I33" s="60"/>
      <c r="J33" s="60"/>
      <c r="K33" s="61"/>
      <c r="L33" s="61"/>
      <c r="M33" s="61"/>
      <c r="N33" s="19"/>
      <c r="AJ33" s="19"/>
      <c r="AK33" s="19"/>
      <c r="BF33" s="19"/>
      <c r="BG33" s="19"/>
    </row>
    <row r="34" spans="1:59" s="20" customFormat="1" ht="13.9" customHeight="1">
      <c r="A34" s="437" t="s">
        <v>18</v>
      </c>
      <c r="C34" s="58"/>
      <c r="D34" s="59"/>
      <c r="E34" s="60"/>
      <c r="F34" s="60"/>
      <c r="G34" s="60"/>
      <c r="H34" s="59"/>
      <c r="I34" s="60"/>
      <c r="J34" s="60"/>
      <c r="K34" s="61"/>
      <c r="L34" s="61"/>
      <c r="M34" s="61"/>
      <c r="N34" s="19"/>
      <c r="AJ34" s="19"/>
      <c r="AK34" s="19"/>
      <c r="BF34" s="19"/>
      <c r="BG34" s="19"/>
    </row>
    <row r="35" spans="1:59" s="20" customFormat="1" ht="13.9" customHeight="1">
      <c r="A35" s="211" t="s">
        <v>525</v>
      </c>
      <c r="D35" s="59"/>
      <c r="E35" s="60"/>
      <c r="F35" s="60"/>
      <c r="G35" s="60"/>
      <c r="H35" s="59"/>
      <c r="I35" s="60"/>
      <c r="K35" s="61"/>
      <c r="L35" s="61"/>
      <c r="M35" s="61"/>
      <c r="N35" s="19"/>
      <c r="AJ35" s="19"/>
      <c r="AK35" s="19"/>
      <c r="BF35" s="19"/>
      <c r="BG35" s="19"/>
    </row>
    <row r="36" spans="1:59" s="20" customFormat="1" ht="20.100000000000001" customHeight="1">
      <c r="C36" s="62"/>
      <c r="D36" s="62"/>
      <c r="E36" s="60"/>
      <c r="F36" s="60"/>
      <c r="I36" s="60"/>
      <c r="L36" s="61"/>
      <c r="M36" s="61"/>
      <c r="N36" s="19"/>
      <c r="AJ36" s="19"/>
      <c r="AK36" s="19"/>
      <c r="BF36" s="19"/>
      <c r="BG36" s="19"/>
    </row>
    <row r="37" spans="1:59" ht="18.600000000000001" customHeight="1">
      <c r="B37" s="22"/>
      <c r="C37" s="22"/>
      <c r="D37" s="22"/>
      <c r="E37" s="22"/>
      <c r="F37" s="22"/>
      <c r="G37" s="22"/>
      <c r="H37" s="26"/>
      <c r="I37" s="22"/>
      <c r="J37" s="22"/>
      <c r="K37" s="465"/>
      <c r="L37" s="466"/>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ht="14.25">
      <c r="B38" s="60"/>
      <c r="C38" s="22"/>
      <c r="D38" s="22"/>
      <c r="E38" s="22"/>
      <c r="F38" s="22"/>
      <c r="G38" s="22"/>
      <c r="H38" s="22"/>
      <c r="I38" s="22"/>
      <c r="J38" s="22"/>
      <c r="K38" s="22"/>
      <c r="L38" s="58"/>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ht="14.25">
      <c r="B39" s="60"/>
      <c r="C39" s="22"/>
      <c r="D39" s="22"/>
      <c r="E39" s="22"/>
      <c r="F39" s="22"/>
      <c r="G39" s="22"/>
      <c r="H39" s="22"/>
      <c r="I39" s="22"/>
      <c r="J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ht="14.25">
      <c r="B40" s="58"/>
      <c r="C40" s="22"/>
      <c r="D40" s="22"/>
      <c r="E40" s="22"/>
      <c r="F40" s="22"/>
      <c r="G40" s="22"/>
      <c r="H40" s="22"/>
      <c r="I40" s="22"/>
      <c r="J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ht="14.25">
      <c r="B41" s="60"/>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70" spans="2:13" ht="14.25" customHeight="1">
      <c r="B70" s="1045"/>
      <c r="C70" s="1045"/>
      <c r="D70" s="1045"/>
      <c r="E70" s="1045"/>
      <c r="F70" s="1045"/>
      <c r="G70" s="1045"/>
      <c r="H70" s="1045"/>
      <c r="I70" s="1045"/>
      <c r="J70" s="1045"/>
      <c r="K70" s="1045"/>
      <c r="L70" s="1045"/>
      <c r="M70" s="26"/>
    </row>
    <row r="71" spans="2:13" ht="7.5" customHeight="1">
      <c r="B71" s="22"/>
      <c r="C71" s="22"/>
      <c r="D71" s="22"/>
      <c r="E71" s="22"/>
      <c r="F71" s="22"/>
      <c r="G71" s="22"/>
      <c r="H71" s="22"/>
      <c r="I71" s="22"/>
      <c r="J71" s="22"/>
      <c r="K71" s="22"/>
      <c r="L71" s="22"/>
      <c r="M71" s="22"/>
    </row>
    <row r="72" spans="2:13" ht="14.25" customHeight="1">
      <c r="B72" s="26"/>
      <c r="C72" s="26"/>
      <c r="D72" s="26"/>
      <c r="E72" s="26"/>
      <c r="F72" s="26"/>
      <c r="G72" s="1045"/>
      <c r="H72" s="1045"/>
      <c r="I72" s="1045"/>
      <c r="J72" s="1045"/>
      <c r="K72" s="1045"/>
      <c r="L72" s="22"/>
      <c r="M72" s="22"/>
    </row>
    <row r="73" spans="2:13" ht="6" customHeight="1">
      <c r="B73" s="22"/>
      <c r="C73" s="22"/>
      <c r="D73" s="22"/>
      <c r="E73" s="22"/>
      <c r="F73" s="22"/>
      <c r="G73" s="22"/>
      <c r="H73" s="22"/>
      <c r="I73" s="22"/>
      <c r="J73" s="22"/>
      <c r="K73" s="22"/>
      <c r="L73" s="22"/>
      <c r="M73" s="22"/>
    </row>
    <row r="74" spans="2:13" ht="13.5" customHeight="1">
      <c r="B74" s="22"/>
      <c r="C74" s="22"/>
      <c r="D74" s="22"/>
      <c r="E74" s="22"/>
      <c r="F74" s="22"/>
      <c r="G74" s="22"/>
      <c r="H74" s="22"/>
      <c r="I74" s="22"/>
      <c r="J74" s="22"/>
      <c r="K74" s="22"/>
      <c r="L74" s="22"/>
      <c r="M74" s="22"/>
    </row>
    <row r="75" spans="2:13" ht="14.25" hidden="1">
      <c r="B75" s="22"/>
      <c r="C75" s="22"/>
      <c r="D75" s="22"/>
      <c r="E75" s="22"/>
      <c r="F75" s="22"/>
      <c r="G75" s="22"/>
      <c r="H75" s="22"/>
      <c r="I75" s="22"/>
      <c r="J75" s="22"/>
      <c r="K75" s="22"/>
      <c r="L75" s="22"/>
      <c r="M75" s="22"/>
    </row>
    <row r="76" spans="2:13" ht="14.25">
      <c r="B76" s="22"/>
      <c r="C76" s="22"/>
      <c r="D76" s="22"/>
      <c r="E76" s="22"/>
      <c r="F76" s="22"/>
      <c r="G76" s="22"/>
      <c r="H76" s="22"/>
      <c r="I76" s="22"/>
      <c r="J76" s="22"/>
      <c r="K76" s="22"/>
      <c r="L76" s="22"/>
      <c r="M76" s="22"/>
    </row>
  </sheetData>
  <mergeCells count="18">
    <mergeCell ref="B1:M1"/>
    <mergeCell ref="C3:C8"/>
    <mergeCell ref="D3:F5"/>
    <mergeCell ref="G3:H5"/>
    <mergeCell ref="I3:J5"/>
    <mergeCell ref="K3:L5"/>
    <mergeCell ref="D6:D8"/>
    <mergeCell ref="E6:E8"/>
    <mergeCell ref="F6:F8"/>
    <mergeCell ref="B70:L70"/>
    <mergeCell ref="G72:K72"/>
    <mergeCell ref="G6:G8"/>
    <mergeCell ref="H6:H8"/>
    <mergeCell ref="I6:I8"/>
    <mergeCell ref="J6:J8"/>
    <mergeCell ref="K6:K8"/>
    <mergeCell ref="L6:L8"/>
    <mergeCell ref="A3:B8"/>
  </mergeCells>
  <phoneticPr fontId="3"/>
  <dataValidations count="1">
    <dataValidation imeMode="off" allowBlank="1" showInputMessage="1" showErrorMessage="1" sqref="C11: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130" zoomScaleNormal="100" zoomScaleSheetLayoutView="130" workbookViewId="0">
      <selection activeCell="M1" sqref="M1"/>
    </sheetView>
  </sheetViews>
  <sheetFormatPr defaultRowHeight="13.5"/>
  <sheetData>
    <row r="1" s="545" customFormat="1"/>
    <row r="2" s="545" customFormat="1"/>
    <row r="3" s="545" customFormat="1"/>
    <row r="4" s="545" customFormat="1"/>
    <row r="5" s="545" customFormat="1"/>
    <row r="6" s="545" customFormat="1"/>
    <row r="7" s="545" customFormat="1"/>
    <row r="8" s="545" customFormat="1"/>
    <row r="9" s="545" customFormat="1"/>
    <row r="10" s="545" customFormat="1"/>
    <row r="11" s="545" customFormat="1"/>
    <row r="12" s="545" customFormat="1"/>
    <row r="13" s="545" customFormat="1"/>
    <row r="14" s="545" customFormat="1"/>
    <row r="15" s="545" customFormat="1"/>
    <row r="16" s="545" customFormat="1"/>
    <row r="17" spans="2:2" s="545" customFormat="1"/>
    <row r="18" spans="2:2" s="545" customFormat="1"/>
    <row r="19" spans="2:2" s="545" customFormat="1"/>
    <row r="20" spans="2:2" s="545" customFormat="1"/>
    <row r="21" spans="2:2" s="545" customFormat="1"/>
    <row r="22" spans="2:2" s="545" customFormat="1"/>
    <row r="23" spans="2:2" s="545" customFormat="1"/>
    <row r="24" spans="2:2" s="545" customFormat="1"/>
    <row r="25" spans="2:2" s="545" customFormat="1"/>
    <row r="26" spans="2:2" s="545" customFormat="1"/>
    <row r="27" spans="2:2" s="545" customFormat="1"/>
    <row r="28" spans="2:2" s="545" customFormat="1"/>
    <row r="29" spans="2:2" s="545" customFormat="1">
      <c r="B29" s="546" t="s">
        <v>445</v>
      </c>
    </row>
    <row r="30" spans="2:2" s="545" customFormat="1">
      <c r="B30" s="546" t="s">
        <v>507</v>
      </c>
    </row>
  </sheetData>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heetViews>
  <sheetFormatPr defaultColWidth="13.625" defaultRowHeight="14.25"/>
  <cols>
    <col min="1" max="1" width="9.5" style="22" customWidth="1"/>
    <col min="2" max="2" width="8.25" style="22" customWidth="1"/>
    <col min="3" max="5" width="11.75" style="22" customWidth="1"/>
    <col min="6" max="9" width="11.875" style="22" customWidth="1"/>
    <col min="10" max="12" width="11.75" style="22" customWidth="1"/>
    <col min="13" max="13" width="12.875" style="22" customWidth="1"/>
    <col min="14" max="14" width="0.375" style="22" customWidth="1"/>
    <col min="15" max="23" width="13.625" style="22" customWidth="1"/>
    <col min="24" max="24" width="14.875" style="22" customWidth="1"/>
    <col min="25" max="26" width="7.375" style="22" customWidth="1"/>
    <col min="27" max="31" width="13.625" style="22" customWidth="1"/>
    <col min="32" max="32" width="3.625" style="22" customWidth="1"/>
    <col min="33" max="33" width="7.375" style="22" customWidth="1"/>
    <col min="34" max="34" width="3.625" style="22" customWidth="1"/>
    <col min="35" max="35" width="9.875" style="22" customWidth="1"/>
    <col min="36" max="36" width="13.625" style="22" customWidth="1"/>
    <col min="37" max="37" width="17.375" style="22" customWidth="1"/>
    <col min="38" max="38" width="13.625" style="22" customWidth="1"/>
    <col min="39" max="39" width="17.375" style="22" customWidth="1"/>
    <col min="40" max="46" width="13.625" style="22" customWidth="1"/>
    <col min="47" max="47" width="12.375" style="22" customWidth="1"/>
    <col min="48" max="58" width="13.625" style="22" customWidth="1"/>
    <col min="59" max="59" width="17.375" style="22" customWidth="1"/>
    <col min="60" max="60" width="13.625" style="22" customWidth="1"/>
    <col min="61" max="61" width="17.375" style="22" customWidth="1"/>
    <col min="62" max="70" width="13.625" style="22" customWidth="1"/>
    <col min="71" max="72" width="7.375" style="22" customWidth="1"/>
    <col min="73" max="82" width="13.625" style="22" customWidth="1"/>
    <col min="83" max="83" width="17.375" style="22" customWidth="1"/>
    <col min="84" max="16384" width="13.625" style="22"/>
  </cols>
  <sheetData>
    <row r="1" spans="1:83" s="20" customFormat="1" ht="30" customHeight="1">
      <c r="B1" s="1064" t="s">
        <v>2</v>
      </c>
      <c r="C1" s="1064"/>
      <c r="D1" s="1064"/>
      <c r="E1" s="1064"/>
      <c r="F1" s="1064"/>
      <c r="G1" s="1064"/>
      <c r="H1" s="1064"/>
      <c r="I1" s="1064"/>
      <c r="J1" s="1064"/>
      <c r="K1" s="1064"/>
      <c r="L1" s="1064"/>
      <c r="M1" s="1064"/>
      <c r="N1" s="1064"/>
      <c r="P1" s="19"/>
      <c r="Q1" s="19"/>
      <c r="AM1" s="19"/>
      <c r="AN1" s="19"/>
      <c r="BI1" s="19"/>
      <c r="BJ1" s="19"/>
    </row>
    <row r="2" spans="1:83" ht="22.15" customHeight="1" thickBot="1">
      <c r="B2" s="21"/>
      <c r="C2" s="21" t="s">
        <v>19</v>
      </c>
      <c r="D2" s="21"/>
      <c r="E2" s="21"/>
      <c r="F2" s="21"/>
      <c r="G2" s="21"/>
      <c r="H2" s="21"/>
      <c r="I2" s="21"/>
      <c r="J2" s="21"/>
      <c r="K2" s="21"/>
      <c r="L2" s="21"/>
      <c r="M2" s="21"/>
      <c r="N2" s="21"/>
    </row>
    <row r="3" spans="1:83" ht="18.75" customHeight="1">
      <c r="A3" s="1058" t="s">
        <v>353</v>
      </c>
      <c r="B3" s="1059"/>
      <c r="C3" s="1078" t="s">
        <v>152</v>
      </c>
      <c r="D3" s="1078"/>
      <c r="E3" s="1080" t="s">
        <v>20</v>
      </c>
      <c r="F3" s="1081" t="s">
        <v>351</v>
      </c>
      <c r="G3" s="1082"/>
      <c r="H3" s="1082"/>
      <c r="I3" s="1083"/>
      <c r="J3" s="1080" t="s">
        <v>21</v>
      </c>
      <c r="K3" s="1066" t="s">
        <v>354</v>
      </c>
      <c r="L3" s="1068"/>
      <c r="M3" s="1090" t="s">
        <v>22</v>
      </c>
      <c r="N3" s="23"/>
      <c r="O3" s="21"/>
    </row>
    <row r="4" spans="1:83" ht="18.75" customHeight="1">
      <c r="A4" s="1060"/>
      <c r="B4" s="1061"/>
      <c r="C4" s="1079"/>
      <c r="D4" s="1079"/>
      <c r="E4" s="1047"/>
      <c r="F4" s="1084"/>
      <c r="G4" s="1085"/>
      <c r="H4" s="1085"/>
      <c r="I4" s="1086"/>
      <c r="J4" s="1047"/>
      <c r="K4" s="1069"/>
      <c r="L4" s="1071"/>
      <c r="M4" s="1056"/>
      <c r="N4" s="64"/>
      <c r="O4" s="21"/>
    </row>
    <row r="5" spans="1:83" ht="18.75" customHeight="1">
      <c r="A5" s="1060"/>
      <c r="B5" s="1061"/>
      <c r="C5" s="1079"/>
      <c r="D5" s="1079"/>
      <c r="E5" s="1047"/>
      <c r="F5" s="1087"/>
      <c r="G5" s="1088"/>
      <c r="H5" s="1088"/>
      <c r="I5" s="1089"/>
      <c r="J5" s="1047"/>
      <c r="K5" s="1072"/>
      <c r="L5" s="1074"/>
      <c r="M5" s="1056"/>
      <c r="N5" s="65"/>
      <c r="O5" s="21"/>
      <c r="Q5" s="26"/>
      <c r="R5" s="26"/>
      <c r="S5" s="26"/>
      <c r="T5" s="26"/>
      <c r="V5" s="27"/>
      <c r="W5" s="27"/>
      <c r="AA5" s="26"/>
      <c r="AB5" s="26"/>
      <c r="AC5" s="26"/>
      <c r="AD5" s="26"/>
      <c r="AF5" s="26"/>
      <c r="AG5" s="26"/>
      <c r="AH5" s="26"/>
      <c r="AI5" s="26"/>
      <c r="AN5" s="26"/>
      <c r="AO5" s="26"/>
      <c r="AP5" s="26"/>
      <c r="AQ5" s="26"/>
      <c r="AR5" s="26"/>
      <c r="AS5" s="26"/>
      <c r="AT5" s="26"/>
      <c r="AU5" s="27"/>
      <c r="AV5" s="27"/>
      <c r="AW5" s="27"/>
      <c r="AX5" s="27"/>
      <c r="BA5" s="26"/>
      <c r="BB5" s="26"/>
      <c r="BC5" s="26"/>
      <c r="BD5" s="26"/>
      <c r="BE5" s="26"/>
      <c r="BF5" s="26"/>
      <c r="BJ5" s="26"/>
      <c r="BK5" s="26"/>
      <c r="BL5" s="26"/>
      <c r="BM5" s="26"/>
      <c r="BN5" s="26"/>
      <c r="BO5" s="26"/>
      <c r="BP5" s="26"/>
      <c r="BQ5" s="27"/>
      <c r="BR5" s="27"/>
      <c r="BU5" s="27"/>
      <c r="BV5" s="27"/>
      <c r="BY5" s="26"/>
      <c r="BZ5" s="26"/>
      <c r="CA5" s="26"/>
      <c r="CB5" s="26"/>
      <c r="CC5" s="26"/>
      <c r="CD5" s="26"/>
    </row>
    <row r="6" spans="1:83" ht="16.5" customHeight="1">
      <c r="A6" s="1060"/>
      <c r="B6" s="1061"/>
      <c r="C6" s="1079" t="s">
        <v>153</v>
      </c>
      <c r="D6" s="1079" t="s">
        <v>154</v>
      </c>
      <c r="E6" s="1047"/>
      <c r="F6" s="1046" t="s">
        <v>297</v>
      </c>
      <c r="G6" s="1091" t="s">
        <v>23</v>
      </c>
      <c r="H6" s="1092"/>
      <c r="I6" s="1093"/>
      <c r="J6" s="1047"/>
      <c r="K6" s="1094" t="s">
        <v>298</v>
      </c>
      <c r="L6" s="1094" t="s">
        <v>299</v>
      </c>
      <c r="M6" s="1056"/>
      <c r="N6" s="65"/>
      <c r="O6" s="21"/>
    </row>
    <row r="7" spans="1:83" ht="17.25" customHeight="1">
      <c r="A7" s="1060"/>
      <c r="B7" s="1061"/>
      <c r="C7" s="1079"/>
      <c r="D7" s="1079"/>
      <c r="E7" s="1047"/>
      <c r="F7" s="1047"/>
      <c r="G7" s="1072"/>
      <c r="H7" s="1073"/>
      <c r="I7" s="1074"/>
      <c r="J7" s="1047"/>
      <c r="K7" s="1095"/>
      <c r="L7" s="1095"/>
      <c r="M7" s="1056"/>
      <c r="N7" s="65"/>
      <c r="O7" s="21"/>
      <c r="AB7" s="26"/>
      <c r="AC7" s="26"/>
      <c r="AD7" s="26"/>
      <c r="AM7" s="30"/>
      <c r="AO7" s="27"/>
      <c r="AP7" s="27"/>
      <c r="AQ7" s="27"/>
      <c r="AR7" s="27"/>
      <c r="AS7" s="27"/>
      <c r="AT7" s="27"/>
      <c r="BC7" s="30"/>
      <c r="BD7" s="30"/>
      <c r="BE7" s="30"/>
      <c r="BF7" s="30"/>
      <c r="BI7" s="30"/>
      <c r="BK7" s="27"/>
      <c r="BL7" s="27"/>
      <c r="BM7" s="27"/>
      <c r="BN7" s="27"/>
      <c r="BO7" s="27"/>
      <c r="BP7" s="27"/>
      <c r="CA7" s="30"/>
      <c r="CB7" s="30"/>
      <c r="CC7" s="30"/>
      <c r="CD7" s="30"/>
    </row>
    <row r="8" spans="1:83" ht="17.25" customHeight="1">
      <c r="A8" s="1062"/>
      <c r="B8" s="1063"/>
      <c r="C8" s="1079"/>
      <c r="D8" s="1079"/>
      <c r="E8" s="1048"/>
      <c r="F8" s="1048"/>
      <c r="G8" s="66" t="s">
        <v>352</v>
      </c>
      <c r="H8" s="66" t="s">
        <v>24</v>
      </c>
      <c r="I8" s="66" t="s">
        <v>300</v>
      </c>
      <c r="J8" s="1048"/>
      <c r="K8" s="1096"/>
      <c r="L8" s="1096"/>
      <c r="M8" s="1057"/>
      <c r="N8" s="67"/>
      <c r="O8" s="21"/>
      <c r="AM8" s="30"/>
      <c r="BC8" s="30"/>
      <c r="BD8" s="30"/>
      <c r="BE8" s="30"/>
      <c r="BF8" s="30"/>
      <c r="BI8" s="30"/>
      <c r="CA8" s="30"/>
      <c r="CB8" s="30"/>
      <c r="CC8" s="30"/>
      <c r="CD8" s="30"/>
    </row>
    <row r="9" spans="1:83" s="37" customFormat="1" ht="15" customHeight="1">
      <c r="A9" s="32"/>
      <c r="B9" s="34"/>
      <c r="C9" s="33" t="s">
        <v>25</v>
      </c>
      <c r="D9" s="34" t="s">
        <v>25</v>
      </c>
      <c r="E9" s="34"/>
      <c r="F9" s="34" t="s">
        <v>26</v>
      </c>
      <c r="G9" s="34" t="s">
        <v>26</v>
      </c>
      <c r="H9" s="34" t="s">
        <v>26</v>
      </c>
      <c r="I9" s="34" t="s">
        <v>26</v>
      </c>
      <c r="J9" s="34" t="s">
        <v>27</v>
      </c>
      <c r="K9" s="34" t="s">
        <v>27</v>
      </c>
      <c r="L9" s="34" t="s">
        <v>27</v>
      </c>
      <c r="M9" s="34" t="s">
        <v>28</v>
      </c>
      <c r="N9" s="36"/>
      <c r="O9" s="68"/>
      <c r="P9" s="35"/>
      <c r="Q9" s="35"/>
      <c r="R9" s="35"/>
      <c r="S9" s="35"/>
      <c r="T9" s="35"/>
      <c r="U9" s="35"/>
      <c r="V9" s="35"/>
      <c r="W9" s="35"/>
      <c r="X9" s="35"/>
      <c r="AA9" s="35"/>
      <c r="AB9" s="35"/>
      <c r="AC9" s="35"/>
      <c r="AD9" s="35"/>
      <c r="AE9" s="35"/>
      <c r="AG9" s="35"/>
      <c r="AI9" s="35"/>
      <c r="AJ9" s="35"/>
      <c r="AK9" s="35"/>
      <c r="BC9" s="38"/>
      <c r="BD9" s="38"/>
      <c r="BE9" s="38"/>
      <c r="BF9" s="38"/>
      <c r="CA9" s="38"/>
      <c r="CB9" s="38"/>
      <c r="CC9" s="38"/>
      <c r="CD9" s="38"/>
    </row>
    <row r="10" spans="1:83" ht="10.15" customHeight="1">
      <c r="A10" s="103"/>
      <c r="B10" s="21"/>
      <c r="C10" s="69"/>
      <c r="D10" s="42"/>
      <c r="E10" s="42"/>
      <c r="F10" s="40"/>
      <c r="G10" s="40"/>
      <c r="H10" s="40"/>
      <c r="I10" s="40"/>
      <c r="J10" s="40"/>
      <c r="K10" s="42"/>
      <c r="L10" s="42"/>
      <c r="M10" s="21"/>
      <c r="N10" s="64"/>
      <c r="O10" s="21"/>
      <c r="P10" s="40"/>
      <c r="Q10" s="40"/>
      <c r="R10" s="40"/>
      <c r="S10" s="40"/>
      <c r="T10" s="40"/>
      <c r="U10" s="40"/>
      <c r="V10" s="40"/>
      <c r="W10" s="40"/>
      <c r="X10" s="42"/>
      <c r="AA10" s="40"/>
      <c r="AB10" s="40"/>
      <c r="AC10" s="40"/>
      <c r="AD10" s="40"/>
      <c r="AE10" s="40"/>
      <c r="AG10" s="42"/>
      <c r="AI10" s="42"/>
      <c r="AM10" s="43"/>
      <c r="BG10" s="43"/>
      <c r="BI10" s="43"/>
      <c r="CE10" s="43"/>
    </row>
    <row r="11" spans="1:83" ht="18" customHeight="1">
      <c r="A11" s="675" t="s">
        <v>512</v>
      </c>
      <c r="C11" s="70">
        <v>23.7</v>
      </c>
      <c r="D11" s="75">
        <v>23.3</v>
      </c>
      <c r="E11" s="71">
        <v>102.9</v>
      </c>
      <c r="F11" s="72">
        <v>225986.91666666666</v>
      </c>
      <c r="G11" s="72">
        <v>441781.58333333331</v>
      </c>
      <c r="H11" s="72">
        <v>374801.33333333331</v>
      </c>
      <c r="I11" s="72">
        <v>249426.83333333334</v>
      </c>
      <c r="J11" s="72">
        <v>217471</v>
      </c>
      <c r="K11" s="460">
        <v>74004</v>
      </c>
      <c r="L11" s="465">
        <v>304659</v>
      </c>
      <c r="M11" s="73">
        <v>1193466.6666666667</v>
      </c>
      <c r="N11" s="51"/>
      <c r="O11" s="21"/>
      <c r="P11" s="21"/>
      <c r="Q11" s="21"/>
      <c r="R11" s="21"/>
      <c r="S11" s="21"/>
      <c r="T11" s="21"/>
      <c r="U11" s="21"/>
      <c r="V11" s="21"/>
      <c r="W11" s="21"/>
      <c r="AA11" s="21"/>
      <c r="AB11" s="21"/>
      <c r="AC11" s="21"/>
      <c r="AD11" s="21"/>
      <c r="AE11" s="21"/>
      <c r="AJ11" s="74"/>
    </row>
    <row r="12" spans="1:83" ht="18" customHeight="1">
      <c r="A12" s="675" t="s">
        <v>460</v>
      </c>
      <c r="C12" s="70">
        <v>23.8</v>
      </c>
      <c r="D12" s="75">
        <v>23.3</v>
      </c>
      <c r="E12" s="71">
        <v>106.8</v>
      </c>
      <c r="F12" s="72">
        <v>224987</v>
      </c>
      <c r="G12" s="72">
        <v>449231</v>
      </c>
      <c r="H12" s="72">
        <v>383507</v>
      </c>
      <c r="I12" s="72">
        <v>245554</v>
      </c>
      <c r="J12" s="72">
        <v>238041</v>
      </c>
      <c r="K12" s="460">
        <v>52670</v>
      </c>
      <c r="L12" s="465">
        <v>297827</v>
      </c>
      <c r="M12" s="73">
        <v>1214907</v>
      </c>
      <c r="N12" s="51"/>
      <c r="O12" s="21"/>
      <c r="P12" s="21"/>
      <c r="Q12" s="21"/>
      <c r="R12" s="21"/>
      <c r="S12" s="21"/>
      <c r="T12" s="21"/>
      <c r="U12" s="21"/>
      <c r="V12" s="21"/>
      <c r="W12" s="21"/>
      <c r="AA12" s="21"/>
      <c r="AB12" s="21"/>
      <c r="AC12" s="21"/>
      <c r="AD12" s="21"/>
      <c r="AE12" s="21"/>
      <c r="AJ12" s="74"/>
    </row>
    <row r="13" spans="1:83" ht="18" customHeight="1">
      <c r="A13" s="675" t="s">
        <v>533</v>
      </c>
      <c r="C13" s="70">
        <v>24.358333333333334</v>
      </c>
      <c r="D13" s="75">
        <v>23.316666666666666</v>
      </c>
      <c r="E13" s="75">
        <v>110.39166666666667</v>
      </c>
      <c r="F13" s="939">
        <v>232919.5</v>
      </c>
      <c r="G13" s="939">
        <v>467674.58333333331</v>
      </c>
      <c r="H13" s="939">
        <v>404952.58333333331</v>
      </c>
      <c r="I13" s="939">
        <v>257230.16666666666</v>
      </c>
      <c r="J13" s="72">
        <v>254314</v>
      </c>
      <c r="K13" s="72">
        <v>41496</v>
      </c>
      <c r="L13" s="72">
        <v>303988</v>
      </c>
      <c r="M13" s="73">
        <v>1230164.3333333333</v>
      </c>
      <c r="N13" s="51"/>
      <c r="O13" s="21"/>
      <c r="P13" s="21"/>
      <c r="Q13" s="21"/>
      <c r="R13" s="21"/>
      <c r="S13" s="21"/>
      <c r="T13" s="21"/>
      <c r="U13" s="21"/>
      <c r="V13" s="21"/>
      <c r="W13" s="21"/>
      <c r="AA13" s="21"/>
      <c r="AB13" s="21"/>
      <c r="AC13" s="21"/>
      <c r="AD13" s="21"/>
      <c r="AE13" s="21"/>
      <c r="AJ13" s="74"/>
    </row>
    <row r="14" spans="1:83" ht="18" customHeight="1">
      <c r="A14" s="103"/>
      <c r="B14" s="86"/>
      <c r="C14" s="70"/>
      <c r="D14" s="75"/>
      <c r="E14" s="75"/>
      <c r="F14" s="21"/>
      <c r="G14" s="21"/>
      <c r="H14" s="21"/>
      <c r="I14" s="21"/>
      <c r="J14" s="21"/>
      <c r="K14" s="465"/>
      <c r="L14" s="465"/>
      <c r="M14" s="43"/>
      <c r="N14" s="51"/>
      <c r="O14" s="21"/>
      <c r="P14" s="21"/>
      <c r="Q14" s="21"/>
      <c r="R14" s="21"/>
      <c r="S14" s="21"/>
      <c r="T14" s="21"/>
      <c r="U14" s="21"/>
      <c r="V14" s="21"/>
      <c r="W14" s="21"/>
      <c r="AA14" s="21"/>
      <c r="AB14" s="21"/>
      <c r="AC14" s="21"/>
      <c r="AD14" s="21"/>
      <c r="AE14" s="21"/>
      <c r="AJ14" s="74"/>
    </row>
    <row r="15" spans="1:83" ht="18" customHeight="1">
      <c r="A15" s="652" t="s">
        <v>436</v>
      </c>
      <c r="B15" s="650">
        <v>2</v>
      </c>
      <c r="C15" s="467">
        <v>19.8</v>
      </c>
      <c r="D15" s="468">
        <v>17.5</v>
      </c>
      <c r="E15" s="469">
        <v>108.2</v>
      </c>
      <c r="F15" s="470">
        <v>199613</v>
      </c>
      <c r="G15" s="470">
        <v>434716</v>
      </c>
      <c r="H15" s="470">
        <v>376251</v>
      </c>
      <c r="I15" s="470">
        <v>225589</v>
      </c>
      <c r="J15" s="470">
        <v>18840</v>
      </c>
      <c r="K15" s="462">
        <v>1691</v>
      </c>
      <c r="L15" s="462">
        <v>16725</v>
      </c>
      <c r="M15" s="470">
        <v>1227191</v>
      </c>
      <c r="N15" s="472"/>
      <c r="O15" s="21"/>
    </row>
    <row r="16" spans="1:83" ht="18" customHeight="1">
      <c r="A16" s="652"/>
      <c r="B16" s="650">
        <v>3</v>
      </c>
      <c r="C16" s="467">
        <v>19.5</v>
      </c>
      <c r="D16" s="468">
        <v>19.100000000000001</v>
      </c>
      <c r="E16" s="469">
        <v>108.4</v>
      </c>
      <c r="F16" s="470">
        <v>222950</v>
      </c>
      <c r="G16" s="470">
        <v>390503</v>
      </c>
      <c r="H16" s="470">
        <v>345423</v>
      </c>
      <c r="I16" s="470">
        <v>268814</v>
      </c>
      <c r="J16" s="470">
        <v>20661</v>
      </c>
      <c r="K16" s="462">
        <v>10902</v>
      </c>
      <c r="L16" s="462">
        <v>16581</v>
      </c>
      <c r="M16" s="470">
        <v>1214448</v>
      </c>
      <c r="N16" s="472"/>
      <c r="O16" s="21"/>
    </row>
    <row r="17" spans="1:36" ht="18" customHeight="1">
      <c r="A17" s="652"/>
      <c r="B17" s="650">
        <v>4</v>
      </c>
      <c r="C17" s="467">
        <v>23.9</v>
      </c>
      <c r="D17" s="468">
        <v>21.5</v>
      </c>
      <c r="E17" s="469">
        <v>109.10000000000001</v>
      </c>
      <c r="F17" s="470">
        <v>220936</v>
      </c>
      <c r="G17" s="470">
        <v>441146</v>
      </c>
      <c r="H17" s="470">
        <v>376128</v>
      </c>
      <c r="I17" s="470">
        <v>268015</v>
      </c>
      <c r="J17" s="470">
        <v>19964</v>
      </c>
      <c r="K17" s="462">
        <v>4260</v>
      </c>
      <c r="L17" s="462">
        <v>20379</v>
      </c>
      <c r="M17" s="470">
        <v>1220438</v>
      </c>
      <c r="N17" s="472"/>
      <c r="O17" s="21"/>
    </row>
    <row r="18" spans="1:36" ht="18" customHeight="1">
      <c r="A18" s="652"/>
      <c r="B18" s="650">
        <v>5</v>
      </c>
      <c r="C18" s="467">
        <v>24.7</v>
      </c>
      <c r="D18" s="468">
        <v>24.2</v>
      </c>
      <c r="E18" s="469">
        <v>110</v>
      </c>
      <c r="F18" s="470">
        <v>201534</v>
      </c>
      <c r="G18" s="470">
        <v>384027</v>
      </c>
      <c r="H18" s="470">
        <v>327680</v>
      </c>
      <c r="I18" s="470">
        <v>244589</v>
      </c>
      <c r="J18" s="470">
        <v>20109</v>
      </c>
      <c r="K18" s="462">
        <v>2123</v>
      </c>
      <c r="L18" s="462">
        <v>19958</v>
      </c>
      <c r="M18" s="470">
        <v>1223242</v>
      </c>
      <c r="N18" s="472"/>
      <c r="O18" s="21"/>
    </row>
    <row r="19" spans="1:36" ht="18" customHeight="1">
      <c r="A19" s="652"/>
      <c r="B19" s="650">
        <v>6</v>
      </c>
      <c r="C19" s="467">
        <v>26.9</v>
      </c>
      <c r="D19" s="468">
        <v>27.2</v>
      </c>
      <c r="E19" s="469">
        <v>109.9</v>
      </c>
      <c r="F19" s="470">
        <v>229436</v>
      </c>
      <c r="G19" s="470">
        <v>637417</v>
      </c>
      <c r="H19" s="470">
        <v>569003</v>
      </c>
      <c r="I19" s="470">
        <v>268956</v>
      </c>
      <c r="J19" s="470">
        <v>20732</v>
      </c>
      <c r="K19" s="462">
        <v>7384</v>
      </c>
      <c r="L19" s="462">
        <v>25091</v>
      </c>
      <c r="M19" s="470">
        <v>1227068</v>
      </c>
      <c r="N19" s="472"/>
      <c r="O19" s="21"/>
    </row>
    <row r="20" spans="1:36" ht="18" customHeight="1">
      <c r="A20" s="652"/>
      <c r="B20" s="650">
        <v>7</v>
      </c>
      <c r="C20" s="467">
        <v>30.5</v>
      </c>
      <c r="D20" s="468">
        <v>29.1</v>
      </c>
      <c r="E20" s="469">
        <v>110.8</v>
      </c>
      <c r="F20" s="470">
        <v>269799</v>
      </c>
      <c r="G20" s="470">
        <v>464458</v>
      </c>
      <c r="H20" s="470">
        <v>402219</v>
      </c>
      <c r="I20" s="470">
        <v>285006</v>
      </c>
      <c r="J20" s="470">
        <v>22196</v>
      </c>
      <c r="K20" s="462">
        <v>3042</v>
      </c>
      <c r="L20" s="462">
        <v>55228</v>
      </c>
      <c r="M20" s="470">
        <v>1231128</v>
      </c>
      <c r="N20" s="472"/>
      <c r="O20" s="21"/>
    </row>
    <row r="21" spans="1:36" ht="18" customHeight="1">
      <c r="A21" s="652"/>
      <c r="B21" s="650">
        <v>8</v>
      </c>
      <c r="C21" s="467">
        <v>30.2</v>
      </c>
      <c r="D21" s="468">
        <v>29</v>
      </c>
      <c r="E21" s="469">
        <v>111.2</v>
      </c>
      <c r="F21" s="470">
        <v>265445</v>
      </c>
      <c r="G21" s="470">
        <v>484632</v>
      </c>
      <c r="H21" s="470">
        <v>431406</v>
      </c>
      <c r="I21" s="470">
        <v>268217</v>
      </c>
      <c r="J21" s="470">
        <v>23784</v>
      </c>
      <c r="K21" s="462">
        <v>2076</v>
      </c>
      <c r="L21" s="462">
        <v>38014</v>
      </c>
      <c r="M21" s="470">
        <v>1234080</v>
      </c>
      <c r="N21" s="472"/>
      <c r="O21" s="21"/>
    </row>
    <row r="22" spans="1:36" ht="18" customHeight="1">
      <c r="A22" s="652"/>
      <c r="B22" s="650">
        <v>9</v>
      </c>
      <c r="C22" s="467">
        <v>28.8</v>
      </c>
      <c r="D22" s="468">
        <v>27.9</v>
      </c>
      <c r="E22" s="469">
        <v>111.5</v>
      </c>
      <c r="F22" s="470">
        <v>230320</v>
      </c>
      <c r="G22" s="470">
        <v>373826</v>
      </c>
      <c r="H22" s="470">
        <v>298819</v>
      </c>
      <c r="I22" s="470">
        <v>252710</v>
      </c>
      <c r="J22" s="470">
        <v>20216</v>
      </c>
      <c r="K22" s="462">
        <v>1810</v>
      </c>
      <c r="L22" s="462">
        <v>12758</v>
      </c>
      <c r="M22" s="470">
        <v>1236954</v>
      </c>
      <c r="N22" s="472"/>
      <c r="O22" s="21"/>
    </row>
    <row r="23" spans="1:36" ht="18" customHeight="1">
      <c r="A23" s="652"/>
      <c r="B23" s="650">
        <v>10</v>
      </c>
      <c r="C23" s="467">
        <v>27.6</v>
      </c>
      <c r="D23" s="468">
        <v>25.5</v>
      </c>
      <c r="E23" s="469">
        <v>112</v>
      </c>
      <c r="F23" s="470">
        <v>246743</v>
      </c>
      <c r="G23" s="470">
        <v>452711</v>
      </c>
      <c r="H23" s="470">
        <v>388081</v>
      </c>
      <c r="I23" s="470">
        <v>263610</v>
      </c>
      <c r="J23" s="470">
        <v>20386</v>
      </c>
      <c r="K23" s="462">
        <v>2062</v>
      </c>
      <c r="L23" s="462">
        <v>14711</v>
      </c>
      <c r="M23" s="470">
        <v>1238976</v>
      </c>
      <c r="N23" s="472"/>
      <c r="O23" s="21"/>
    </row>
    <row r="24" spans="1:36" ht="18" customHeight="1">
      <c r="A24" s="652"/>
      <c r="B24" s="650">
        <v>11</v>
      </c>
      <c r="C24" s="467">
        <v>23.9</v>
      </c>
      <c r="D24" s="468">
        <v>22.5</v>
      </c>
      <c r="E24" s="469">
        <v>112.4</v>
      </c>
      <c r="F24" s="470">
        <v>226077</v>
      </c>
      <c r="G24" s="470">
        <v>411408</v>
      </c>
      <c r="H24" s="470">
        <v>359127</v>
      </c>
      <c r="I24" s="470">
        <v>236493</v>
      </c>
      <c r="J24" s="470">
        <v>20972</v>
      </c>
      <c r="K24" s="462">
        <v>1968</v>
      </c>
      <c r="L24" s="462">
        <v>24723</v>
      </c>
      <c r="M24" s="470">
        <v>1239825</v>
      </c>
      <c r="N24" s="472"/>
      <c r="O24" s="21"/>
    </row>
    <row r="25" spans="1:36" ht="18" customHeight="1">
      <c r="A25" s="652"/>
      <c r="B25" s="650">
        <v>12</v>
      </c>
      <c r="C25" s="467">
        <v>18.600000000000001</v>
      </c>
      <c r="D25" s="468">
        <v>19</v>
      </c>
      <c r="E25" s="469">
        <v>113.10000000000001</v>
      </c>
      <c r="F25" s="470">
        <v>259993</v>
      </c>
      <c r="G25" s="470">
        <v>763652</v>
      </c>
      <c r="H25" s="470">
        <v>663787</v>
      </c>
      <c r="I25" s="470">
        <v>277325</v>
      </c>
      <c r="J25" s="470">
        <v>26419</v>
      </c>
      <c r="K25" s="462">
        <v>2040</v>
      </c>
      <c r="L25" s="462">
        <v>45032</v>
      </c>
      <c r="M25" s="470">
        <v>1240513</v>
      </c>
      <c r="N25" s="472"/>
      <c r="O25" s="21"/>
    </row>
    <row r="26" spans="1:36" ht="18" customHeight="1">
      <c r="A26" s="652"/>
      <c r="B26" s="650">
        <v>1</v>
      </c>
      <c r="C26" s="467">
        <v>16.8</v>
      </c>
      <c r="D26" s="468">
        <v>17.3</v>
      </c>
      <c r="E26" s="469">
        <v>113.5</v>
      </c>
      <c r="F26" s="470">
        <v>289140</v>
      </c>
      <c r="G26" s="470">
        <v>420759</v>
      </c>
      <c r="H26" s="470">
        <v>366711</v>
      </c>
      <c r="I26" s="470">
        <v>349441</v>
      </c>
      <c r="J26" s="470">
        <v>21542</v>
      </c>
      <c r="K26" s="462">
        <v>1915</v>
      </c>
      <c r="L26" s="462">
        <v>22405</v>
      </c>
      <c r="M26" s="470">
        <v>1240477</v>
      </c>
      <c r="N26" s="472"/>
      <c r="O26" s="21"/>
    </row>
    <row r="27" spans="1:36" ht="18" customHeight="1">
      <c r="A27" s="652" t="s">
        <v>514</v>
      </c>
      <c r="B27" s="650">
        <v>2</v>
      </c>
      <c r="C27" s="467">
        <v>16</v>
      </c>
      <c r="D27" s="468">
        <v>17.5</v>
      </c>
      <c r="E27" s="469">
        <v>113.1</v>
      </c>
      <c r="F27" s="470">
        <v>239454</v>
      </c>
      <c r="G27" s="470">
        <v>489903</v>
      </c>
      <c r="H27" s="470">
        <v>421613</v>
      </c>
      <c r="I27" s="470">
        <v>239971</v>
      </c>
      <c r="J27" s="470">
        <v>19467</v>
      </c>
      <c r="K27" s="462">
        <v>2207</v>
      </c>
      <c r="L27" s="462">
        <v>11433</v>
      </c>
      <c r="M27" s="994">
        <v>1240674</v>
      </c>
      <c r="N27" s="472"/>
      <c r="O27" s="21"/>
    </row>
    <row r="28" spans="1:36" ht="18" customHeight="1">
      <c r="A28" s="652"/>
      <c r="B28" s="650">
        <v>3</v>
      </c>
      <c r="C28" s="467">
        <v>19.399999999999999</v>
      </c>
      <c r="D28" s="468">
        <v>19.100000000000001</v>
      </c>
      <c r="E28" s="469">
        <v>113.2</v>
      </c>
      <c r="F28" s="470">
        <v>239691</v>
      </c>
      <c r="G28" s="470">
        <v>400667</v>
      </c>
      <c r="H28" s="470">
        <v>349486</v>
      </c>
      <c r="I28" s="470">
        <v>271024</v>
      </c>
      <c r="J28" s="470">
        <v>22352</v>
      </c>
      <c r="K28" s="462">
        <v>2631</v>
      </c>
      <c r="L28" s="462">
        <v>17269</v>
      </c>
      <c r="M28" s="470"/>
      <c r="N28" s="472"/>
      <c r="O28" s="21"/>
    </row>
    <row r="29" spans="1:36" ht="18" customHeight="1">
      <c r="A29" s="652"/>
      <c r="B29" s="650">
        <v>4</v>
      </c>
      <c r="C29" s="467">
        <v>20.5</v>
      </c>
      <c r="D29" s="995">
        <v>21.5</v>
      </c>
      <c r="E29" s="996">
        <v>113.4</v>
      </c>
      <c r="F29" s="992"/>
      <c r="G29" s="992"/>
      <c r="H29" s="992"/>
      <c r="I29" s="992"/>
      <c r="J29" s="992"/>
      <c r="K29" s="462">
        <v>1975</v>
      </c>
      <c r="L29" s="462">
        <v>21291</v>
      </c>
      <c r="M29" s="470"/>
      <c r="N29" s="472"/>
      <c r="O29" s="21"/>
    </row>
    <row r="30" spans="1:36" s="81" customFormat="1" ht="5.25" customHeight="1" thickBot="1">
      <c r="A30" s="121"/>
      <c r="B30" s="656"/>
      <c r="C30" s="76"/>
      <c r="D30" s="77"/>
      <c r="E30" s="77"/>
      <c r="F30" s="78"/>
      <c r="G30" s="78"/>
      <c r="H30" s="79"/>
      <c r="I30" s="78"/>
      <c r="J30" s="78"/>
      <c r="K30" s="78"/>
      <c r="L30" s="78"/>
      <c r="M30" s="473"/>
      <c r="N30" s="80"/>
      <c r="O30" s="103"/>
      <c r="P30" s="22"/>
      <c r="Q30" s="22"/>
      <c r="R30" s="22"/>
      <c r="S30" s="22"/>
      <c r="T30" s="22"/>
      <c r="U30" s="22"/>
      <c r="V30" s="22"/>
      <c r="W30" s="22"/>
      <c r="X30" s="22"/>
      <c r="Y30" s="22"/>
      <c r="Z30" s="22"/>
      <c r="AA30" s="22"/>
      <c r="AB30" s="22"/>
      <c r="AC30" s="22"/>
      <c r="AD30" s="22"/>
      <c r="AE30" s="22"/>
      <c r="AF30" s="22"/>
      <c r="AG30" s="22"/>
      <c r="AH30" s="22"/>
      <c r="AI30" s="22"/>
      <c r="AJ30" s="22"/>
    </row>
    <row r="31" spans="1:36" ht="3" customHeight="1">
      <c r="B31" s="50"/>
      <c r="C31" s="21"/>
      <c r="D31" s="21"/>
      <c r="E31" s="21"/>
      <c r="F31" s="21"/>
      <c r="G31" s="21"/>
      <c r="H31" s="21"/>
      <c r="I31" s="21"/>
      <c r="J31" s="21"/>
      <c r="K31" s="21"/>
      <c r="L31" s="21"/>
      <c r="M31" s="21"/>
      <c r="N31" s="21"/>
    </row>
    <row r="32" spans="1:36" ht="9.75" customHeight="1">
      <c r="A32" s="431" t="s">
        <v>367</v>
      </c>
      <c r="M32" s="26"/>
    </row>
    <row r="33" spans="1:15" ht="12" customHeight="1">
      <c r="A33" s="585" t="s">
        <v>442</v>
      </c>
      <c r="M33" s="26"/>
    </row>
    <row r="34" spans="1:15" ht="12" customHeight="1">
      <c r="A34" s="431" t="s">
        <v>440</v>
      </c>
      <c r="M34" s="26"/>
    </row>
    <row r="35" spans="1:15" ht="12" customHeight="1">
      <c r="A35" s="432" t="s">
        <v>441</v>
      </c>
    </row>
    <row r="36" spans="1:15" ht="20.25" customHeight="1">
      <c r="B36" s="26"/>
      <c r="C36" s="26"/>
      <c r="D36" s="26"/>
      <c r="E36" s="26"/>
      <c r="F36" s="26"/>
      <c r="G36" s="26"/>
      <c r="I36" s="26"/>
      <c r="L36" s="26"/>
      <c r="O36" s="26"/>
    </row>
    <row r="37" spans="1:15" ht="20.25" customHeight="1">
      <c r="B37" s="26"/>
      <c r="C37" s="26"/>
      <c r="D37" s="26"/>
      <c r="E37" s="26"/>
      <c r="F37" s="26"/>
      <c r="G37" s="26"/>
      <c r="I37" s="26"/>
      <c r="M37" s="26"/>
      <c r="N37" s="26"/>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3"/>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71"/>
  <sheetViews>
    <sheetView showZeros="0" view="pageBreakPreview" zoomScaleNormal="100" zoomScaleSheetLayoutView="100" workbookViewId="0">
      <selection activeCell="S1" sqref="S1"/>
    </sheetView>
  </sheetViews>
  <sheetFormatPr defaultColWidth="9" defaultRowHeight="13.5"/>
  <cols>
    <col min="1" max="3" width="9" style="784"/>
    <col min="4" max="4" width="13.875" style="784" customWidth="1"/>
    <col min="5" max="5" width="6.25" style="784" customWidth="1"/>
    <col min="6" max="6" width="10.5" style="784" customWidth="1"/>
    <col min="7" max="7" width="12.75" style="784" customWidth="1"/>
    <col min="8" max="8" width="9.625" style="784" customWidth="1"/>
    <col min="9" max="9" width="9.375" style="784" customWidth="1"/>
    <col min="10" max="10" width="9.625" style="784" customWidth="1"/>
    <col min="11" max="11" width="4" style="784" customWidth="1"/>
    <col min="12" max="12" width="4.625" style="784" customWidth="1"/>
    <col min="13" max="13" width="8.75" style="784" customWidth="1"/>
    <col min="14" max="14" width="9.375" style="784" customWidth="1"/>
    <col min="15" max="15" width="9.625" style="784" customWidth="1"/>
    <col min="16" max="16" width="1.625" style="784" customWidth="1"/>
    <col min="17" max="17" width="5.5" style="784" customWidth="1"/>
    <col min="18" max="18" width="3.125" style="784" customWidth="1"/>
    <col min="19" max="16384" width="9" style="784"/>
  </cols>
  <sheetData>
    <row r="1" spans="4:18" ht="34.9" customHeight="1" thickBot="1">
      <c r="E1" s="1098" t="s">
        <v>368</v>
      </c>
      <c r="F1" s="1098"/>
      <c r="G1" s="1098"/>
      <c r="H1" s="1098"/>
      <c r="I1" s="1098"/>
      <c r="J1" s="1098"/>
      <c r="K1" s="1098"/>
      <c r="L1" s="1098"/>
      <c r="M1" s="1098"/>
      <c r="N1" s="1098"/>
      <c r="O1" s="1098"/>
      <c r="P1" s="1098"/>
      <c r="Q1" s="1098"/>
    </row>
    <row r="2" spans="4:18" s="790" customFormat="1" ht="21.75" customHeight="1">
      <c r="D2" s="785"/>
      <c r="E2" s="786"/>
      <c r="F2" s="787" t="s">
        <v>29</v>
      </c>
      <c r="G2" s="1101" t="s">
        <v>30</v>
      </c>
      <c r="H2" s="1102"/>
      <c r="I2" s="1103"/>
      <c r="J2" s="1107" t="s">
        <v>409</v>
      </c>
      <c r="K2" s="788"/>
      <c r="L2" s="1100" t="s">
        <v>555</v>
      </c>
      <c r="M2" s="1100"/>
      <c r="N2" s="1100"/>
      <c r="O2" s="1100"/>
      <c r="P2" s="1100"/>
      <c r="Q2" s="1100"/>
      <c r="R2" s="789"/>
    </row>
    <row r="3" spans="4:18" s="790" customFormat="1" ht="15.75" customHeight="1">
      <c r="D3" s="791"/>
      <c r="E3" s="792"/>
      <c r="F3" s="793" t="s">
        <v>31</v>
      </c>
      <c r="G3" s="1104" t="s">
        <v>410</v>
      </c>
      <c r="H3" s="1105"/>
      <c r="I3" s="1106"/>
      <c r="J3" s="1108"/>
      <c r="K3" s="794"/>
      <c r="L3" s="955"/>
      <c r="M3" s="955"/>
      <c r="N3" s="955"/>
      <c r="O3" s="955"/>
      <c r="P3" s="955"/>
      <c r="Q3" s="955"/>
      <c r="R3" s="796"/>
    </row>
    <row r="4" spans="4:18" s="790" customFormat="1" ht="15.75" customHeight="1">
      <c r="D4" s="791"/>
      <c r="E4" s="797"/>
      <c r="F4" s="793" t="s">
        <v>407</v>
      </c>
      <c r="G4" s="798" t="s">
        <v>32</v>
      </c>
      <c r="H4" s="798" t="s">
        <v>33</v>
      </c>
      <c r="I4" s="798" t="s">
        <v>34</v>
      </c>
      <c r="J4" s="1108"/>
      <c r="K4" s="794"/>
      <c r="L4" s="799"/>
      <c r="M4" s="800"/>
      <c r="N4" s="800"/>
      <c r="O4" s="800"/>
      <c r="P4" s="800"/>
      <c r="Q4" s="801"/>
      <c r="R4" s="795"/>
    </row>
    <row r="5" spans="4:18" s="790" customFormat="1" ht="18" customHeight="1">
      <c r="D5" s="791"/>
      <c r="E5" s="802"/>
      <c r="F5" s="793" t="s">
        <v>35</v>
      </c>
      <c r="G5" s="803"/>
      <c r="H5" s="803"/>
      <c r="I5" s="803"/>
      <c r="J5" s="1108"/>
      <c r="K5" s="794"/>
      <c r="L5" s="804"/>
      <c r="M5" s="805" t="s">
        <v>36</v>
      </c>
      <c r="N5" s="1110">
        <v>1465079</v>
      </c>
      <c r="O5" s="1110"/>
      <c r="P5" s="545"/>
      <c r="Q5" s="806"/>
      <c r="R5" s="795"/>
    </row>
    <row r="6" spans="4:18" s="790" customFormat="1" ht="18" customHeight="1">
      <c r="D6" s="807"/>
      <c r="E6" s="808"/>
      <c r="F6" s="809" t="s">
        <v>37</v>
      </c>
      <c r="G6" s="810" t="s">
        <v>38</v>
      </c>
      <c r="H6" s="810" t="s">
        <v>38</v>
      </c>
      <c r="I6" s="810" t="s">
        <v>38</v>
      </c>
      <c r="J6" s="1109"/>
      <c r="K6" s="794"/>
      <c r="L6" s="804"/>
      <c r="M6" s="811"/>
      <c r="P6" s="812"/>
      <c r="Q6" s="806"/>
      <c r="R6" s="795"/>
    </row>
    <row r="7" spans="4:18" s="790" customFormat="1" ht="18" customHeight="1">
      <c r="D7" s="813" t="s">
        <v>426</v>
      </c>
      <c r="E7" s="814">
        <v>10</v>
      </c>
      <c r="F7" s="815">
        <v>550725</v>
      </c>
      <c r="G7" s="815">
        <v>1425769</v>
      </c>
      <c r="H7" s="815">
        <v>700431</v>
      </c>
      <c r="I7" s="815">
        <v>725338</v>
      </c>
      <c r="J7" s="816">
        <v>6760</v>
      </c>
      <c r="K7" s="817"/>
      <c r="L7" s="804"/>
      <c r="M7" s="805" t="s">
        <v>39</v>
      </c>
      <c r="N7" s="1110">
        <v>720787</v>
      </c>
      <c r="O7" s="1110"/>
      <c r="P7" s="545"/>
      <c r="Q7" s="806"/>
      <c r="R7" s="795"/>
    </row>
    <row r="8" spans="4:18" s="790" customFormat="1" ht="18" customHeight="1">
      <c r="D8" s="813" t="s">
        <v>427</v>
      </c>
      <c r="E8" s="814">
        <v>10</v>
      </c>
      <c r="F8" s="815">
        <v>560424</v>
      </c>
      <c r="G8" s="815">
        <v>1433566</v>
      </c>
      <c r="H8" s="815">
        <v>704619</v>
      </c>
      <c r="I8" s="815">
        <v>728947</v>
      </c>
      <c r="J8" s="816">
        <v>7797</v>
      </c>
      <c r="K8" s="817"/>
      <c r="L8" s="804"/>
      <c r="M8" s="805" t="s">
        <v>40</v>
      </c>
      <c r="N8" s="1110">
        <v>744292</v>
      </c>
      <c r="O8" s="1110"/>
      <c r="P8" s="812"/>
      <c r="Q8" s="806"/>
      <c r="R8" s="795"/>
    </row>
    <row r="9" spans="4:18" s="790" customFormat="1" ht="18" customHeight="1">
      <c r="D9" s="813" t="s">
        <v>428</v>
      </c>
      <c r="E9" s="814">
        <v>10</v>
      </c>
      <c r="F9" s="815">
        <v>571491</v>
      </c>
      <c r="G9" s="815">
        <v>1441641</v>
      </c>
      <c r="H9" s="815">
        <v>708994</v>
      </c>
      <c r="I9" s="815">
        <v>732647</v>
      </c>
      <c r="J9" s="816">
        <v>8075</v>
      </c>
      <c r="K9" s="817"/>
      <c r="L9" s="804"/>
      <c r="M9" s="818"/>
      <c r="P9" s="812"/>
      <c r="Q9" s="806"/>
      <c r="R9" s="795"/>
    </row>
    <row r="10" spans="4:18" s="790" customFormat="1" ht="18" customHeight="1">
      <c r="D10" s="813" t="s">
        <v>429</v>
      </c>
      <c r="E10" s="814">
        <v>10</v>
      </c>
      <c r="F10" s="815">
        <v>581430</v>
      </c>
      <c r="G10" s="815">
        <v>1447258</v>
      </c>
      <c r="H10" s="815">
        <v>711780</v>
      </c>
      <c r="I10" s="815">
        <v>735478</v>
      </c>
      <c r="J10" s="816">
        <v>5617</v>
      </c>
      <c r="K10" s="817"/>
      <c r="L10" s="804"/>
      <c r="M10" s="819" t="s">
        <v>41</v>
      </c>
      <c r="N10" s="1099">
        <v>656711</v>
      </c>
      <c r="O10" s="1099"/>
      <c r="P10" s="545"/>
      <c r="Q10" s="806"/>
      <c r="R10" s="795"/>
    </row>
    <row r="11" spans="4:18" s="790" customFormat="1" ht="18" customHeight="1">
      <c r="D11" s="813" t="s">
        <v>430</v>
      </c>
      <c r="E11" s="814">
        <v>10</v>
      </c>
      <c r="F11" s="815">
        <v>592097</v>
      </c>
      <c r="G11" s="815">
        <v>1453285</v>
      </c>
      <c r="H11" s="815">
        <v>715096</v>
      </c>
      <c r="I11" s="815">
        <v>738189</v>
      </c>
      <c r="J11" s="816">
        <v>6027</v>
      </c>
      <c r="K11" s="817"/>
      <c r="L11" s="820"/>
      <c r="M11" s="821"/>
      <c r="N11" s="821"/>
      <c r="O11" s="821"/>
      <c r="P11" s="822"/>
      <c r="Q11" s="823"/>
      <c r="R11" s="795"/>
    </row>
    <row r="12" spans="4:18" s="790" customFormat="1" ht="18" customHeight="1">
      <c r="D12" s="813" t="s">
        <v>431</v>
      </c>
      <c r="E12" s="814">
        <v>10</v>
      </c>
      <c r="F12" s="815">
        <v>604625</v>
      </c>
      <c r="G12" s="815">
        <v>1461096</v>
      </c>
      <c r="H12" s="815">
        <v>719247</v>
      </c>
      <c r="I12" s="815">
        <v>741849</v>
      </c>
      <c r="J12" s="816">
        <v>7811</v>
      </c>
      <c r="K12" s="817"/>
      <c r="L12" s="956"/>
      <c r="M12" s="957"/>
      <c r="N12" s="956"/>
      <c r="O12" s="956"/>
      <c r="P12" s="956"/>
      <c r="Q12" s="956"/>
      <c r="R12" s="795"/>
    </row>
    <row r="13" spans="4:18" s="790" customFormat="1" ht="18" customHeight="1">
      <c r="D13" s="813" t="s">
        <v>432</v>
      </c>
      <c r="E13" s="814">
        <v>10</v>
      </c>
      <c r="F13" s="815">
        <v>614708</v>
      </c>
      <c r="G13" s="815">
        <v>1467480</v>
      </c>
      <c r="H13" s="815">
        <v>722812</v>
      </c>
      <c r="I13" s="815">
        <v>744668</v>
      </c>
      <c r="J13" s="816">
        <v>6384</v>
      </c>
      <c r="K13" s="817"/>
      <c r="L13" s="958"/>
      <c r="M13" s="824"/>
      <c r="R13" s="795"/>
    </row>
    <row r="14" spans="4:18" s="790" customFormat="1" ht="18" customHeight="1">
      <c r="D14" s="813" t="s">
        <v>433</v>
      </c>
      <c r="E14" s="814">
        <v>10</v>
      </c>
      <c r="F14" s="815">
        <v>623163</v>
      </c>
      <c r="G14" s="815">
        <v>1468526</v>
      </c>
      <c r="H14" s="815">
        <v>723172</v>
      </c>
      <c r="I14" s="815">
        <v>745354</v>
      </c>
      <c r="J14" s="816">
        <v>1046</v>
      </c>
      <c r="K14" s="817"/>
      <c r="L14" s="958"/>
      <c r="M14" s="1097" t="s">
        <v>556</v>
      </c>
      <c r="N14" s="1097"/>
      <c r="O14" s="1097"/>
      <c r="P14" s="1097"/>
      <c r="Q14" s="1097"/>
      <c r="R14" s="796"/>
    </row>
    <row r="15" spans="4:18" s="790" customFormat="1" ht="18" customHeight="1">
      <c r="D15" s="813" t="s">
        <v>437</v>
      </c>
      <c r="E15" s="814">
        <v>10</v>
      </c>
      <c r="F15" s="825">
        <v>632082</v>
      </c>
      <c r="G15" s="815">
        <v>1468634</v>
      </c>
      <c r="H15" s="815">
        <v>722785</v>
      </c>
      <c r="I15" s="815">
        <v>745849</v>
      </c>
      <c r="J15" s="816">
        <v>108</v>
      </c>
      <c r="K15" s="817"/>
      <c r="L15" s="958"/>
      <c r="M15" s="958"/>
      <c r="N15" s="959" t="s">
        <v>42</v>
      </c>
      <c r="O15" s="960">
        <v>3939</v>
      </c>
      <c r="P15" s="960"/>
      <c r="Q15" s="961" t="s">
        <v>43</v>
      </c>
      <c r="R15" s="796"/>
    </row>
    <row r="16" spans="4:18" s="829" customFormat="1" ht="18" customHeight="1">
      <c r="D16" s="813" t="s">
        <v>434</v>
      </c>
      <c r="E16" s="814">
        <v>10</v>
      </c>
      <c r="F16" s="825">
        <v>641348</v>
      </c>
      <c r="G16" s="815">
        <v>1468375</v>
      </c>
      <c r="H16" s="815">
        <v>722730</v>
      </c>
      <c r="I16" s="815">
        <v>745645</v>
      </c>
      <c r="J16" s="816">
        <v>-259</v>
      </c>
      <c r="K16" s="555"/>
      <c r="L16" s="958"/>
      <c r="M16" s="962">
        <v>0</v>
      </c>
      <c r="N16" s="963" t="s">
        <v>557</v>
      </c>
      <c r="O16" s="960">
        <v>-261</v>
      </c>
      <c r="P16" s="964"/>
      <c r="Q16" s="965" t="s">
        <v>43</v>
      </c>
      <c r="R16" s="831">
        <v>0</v>
      </c>
    </row>
    <row r="17" spans="4:18" s="830" customFormat="1" ht="18" customHeight="1" thickBot="1">
      <c r="D17" s="832" t="s">
        <v>435</v>
      </c>
      <c r="E17" s="833">
        <v>10</v>
      </c>
      <c r="F17" s="834">
        <v>651375</v>
      </c>
      <c r="G17" s="835">
        <v>1467065</v>
      </c>
      <c r="H17" s="835">
        <v>721896</v>
      </c>
      <c r="I17" s="835">
        <v>745169</v>
      </c>
      <c r="J17" s="836">
        <v>121</v>
      </c>
      <c r="K17" s="556"/>
      <c r="L17" s="829"/>
      <c r="M17" s="829"/>
      <c r="N17" s="963" t="s">
        <v>558</v>
      </c>
      <c r="O17" s="960">
        <v>4200</v>
      </c>
      <c r="P17" s="966"/>
      <c r="Q17" s="965" t="s">
        <v>43</v>
      </c>
      <c r="R17" s="796"/>
    </row>
    <row r="18" spans="4:18" s="830" customFormat="1" ht="18" customHeight="1" thickTop="1">
      <c r="D18" s="837"/>
      <c r="E18" s="838"/>
      <c r="F18" s="815"/>
      <c r="G18" s="815"/>
      <c r="H18" s="815"/>
      <c r="I18" s="815"/>
      <c r="J18" s="839" t="s">
        <v>411</v>
      </c>
      <c r="K18" s="556"/>
      <c r="L18" s="967"/>
      <c r="M18" s="968">
        <v>0</v>
      </c>
      <c r="N18" s="969" t="s">
        <v>33</v>
      </c>
      <c r="O18" s="960">
        <v>2128</v>
      </c>
      <c r="P18" s="960"/>
      <c r="Q18" s="965" t="s">
        <v>43</v>
      </c>
      <c r="R18" s="796"/>
    </row>
    <row r="19" spans="4:18" s="830" customFormat="1" ht="18" customHeight="1">
      <c r="D19" s="840" t="s">
        <v>435</v>
      </c>
      <c r="E19" s="814">
        <v>4</v>
      </c>
      <c r="F19" s="815">
        <v>643411</v>
      </c>
      <c r="G19" s="815">
        <v>1462046</v>
      </c>
      <c r="H19" s="815">
        <v>719264</v>
      </c>
      <c r="I19" s="815">
        <v>742782</v>
      </c>
      <c r="J19" s="816">
        <v>-7123</v>
      </c>
      <c r="K19" s="556"/>
      <c r="L19" s="958"/>
      <c r="M19" s="958"/>
      <c r="N19" s="969" t="s">
        <v>34</v>
      </c>
      <c r="O19" s="960">
        <v>1811</v>
      </c>
      <c r="P19" s="960"/>
      <c r="Q19" s="965" t="s">
        <v>43</v>
      </c>
      <c r="R19" s="796"/>
    </row>
    <row r="20" spans="4:18" s="830" customFormat="1" ht="18" customHeight="1">
      <c r="D20" s="840"/>
      <c r="E20" s="814">
        <v>5</v>
      </c>
      <c r="F20" s="815">
        <v>647820</v>
      </c>
      <c r="G20" s="815">
        <v>1466357</v>
      </c>
      <c r="H20" s="815">
        <v>721687</v>
      </c>
      <c r="I20" s="815">
        <v>744670</v>
      </c>
      <c r="J20" s="816">
        <v>4311</v>
      </c>
      <c r="K20" s="556"/>
      <c r="L20" s="958"/>
      <c r="M20" s="958"/>
      <c r="N20" s="959" t="s">
        <v>35</v>
      </c>
      <c r="O20" s="960">
        <v>3583</v>
      </c>
      <c r="P20" s="960"/>
      <c r="Q20" s="961" t="s">
        <v>17</v>
      </c>
      <c r="R20" s="796"/>
    </row>
    <row r="21" spans="4:18" s="830" customFormat="1" ht="18" customHeight="1">
      <c r="D21" s="840"/>
      <c r="E21" s="814">
        <v>6</v>
      </c>
      <c r="F21" s="815">
        <v>648771</v>
      </c>
      <c r="G21" s="815">
        <v>1466705</v>
      </c>
      <c r="H21" s="815">
        <v>721832</v>
      </c>
      <c r="I21" s="815">
        <v>744873</v>
      </c>
      <c r="J21" s="816">
        <v>348</v>
      </c>
      <c r="K21" s="556"/>
      <c r="L21" s="958"/>
      <c r="M21" s="829"/>
      <c r="N21" s="829"/>
      <c r="O21" s="829"/>
      <c r="P21" s="829"/>
      <c r="Q21" s="829"/>
      <c r="R21" s="831">
        <v>0</v>
      </c>
    </row>
    <row r="22" spans="4:18" s="830" customFormat="1" ht="18" customHeight="1">
      <c r="D22" s="840"/>
      <c r="E22" s="814">
        <v>7</v>
      </c>
      <c r="F22" s="815">
        <v>649363</v>
      </c>
      <c r="G22" s="815">
        <v>1466573</v>
      </c>
      <c r="H22" s="815">
        <v>721659</v>
      </c>
      <c r="I22" s="815">
        <v>744914</v>
      </c>
      <c r="J22" s="816">
        <v>-132</v>
      </c>
      <c r="K22" s="556"/>
      <c r="L22" s="962"/>
      <c r="M22" s="962"/>
      <c r="N22" s="962"/>
      <c r="O22" s="962"/>
      <c r="P22" s="962"/>
      <c r="Q22" s="962"/>
      <c r="R22" s="796"/>
    </row>
    <row r="23" spans="4:18" s="830" customFormat="1" ht="18" customHeight="1">
      <c r="D23" s="840"/>
      <c r="E23" s="814">
        <v>8</v>
      </c>
      <c r="F23" s="815">
        <v>650223</v>
      </c>
      <c r="G23" s="815">
        <v>1466769</v>
      </c>
      <c r="H23" s="815">
        <v>721770</v>
      </c>
      <c r="I23" s="815">
        <v>744999</v>
      </c>
      <c r="J23" s="816">
        <v>196</v>
      </c>
      <c r="K23" s="556"/>
      <c r="L23" s="962"/>
      <c r="M23" s="962"/>
      <c r="N23" s="962"/>
      <c r="O23" s="962"/>
      <c r="P23" s="962"/>
      <c r="Q23" s="962"/>
      <c r="R23" s="796"/>
    </row>
    <row r="24" spans="4:18" s="830" customFormat="1" ht="18" customHeight="1">
      <c r="D24" s="840"/>
      <c r="E24" s="814" t="s">
        <v>488</v>
      </c>
      <c r="F24" s="815">
        <v>650702</v>
      </c>
      <c r="G24" s="815">
        <v>1466944</v>
      </c>
      <c r="H24" s="815">
        <v>721902</v>
      </c>
      <c r="I24" s="815">
        <v>745042</v>
      </c>
      <c r="J24" s="816">
        <v>175</v>
      </c>
      <c r="K24" s="557"/>
      <c r="L24" s="962"/>
      <c r="M24" s="1097" t="s">
        <v>559</v>
      </c>
      <c r="N24" s="1097"/>
      <c r="O24" s="1097"/>
      <c r="P24" s="1097"/>
      <c r="Q24" s="1097"/>
      <c r="R24" s="796"/>
    </row>
    <row r="25" spans="4:18" s="830" customFormat="1" ht="18" customHeight="1">
      <c r="D25" s="840"/>
      <c r="E25" s="814">
        <v>10</v>
      </c>
      <c r="F25" s="815">
        <v>651375</v>
      </c>
      <c r="G25" s="815">
        <v>1467065</v>
      </c>
      <c r="H25" s="815">
        <v>721896</v>
      </c>
      <c r="I25" s="815">
        <v>745169</v>
      </c>
      <c r="J25" s="816">
        <v>121</v>
      </c>
      <c r="K25" s="557"/>
      <c r="L25" s="962"/>
      <c r="M25" s="962"/>
      <c r="N25" s="959" t="s">
        <v>42</v>
      </c>
      <c r="O25" s="960">
        <v>-1278</v>
      </c>
      <c r="P25" s="960"/>
      <c r="Q25" s="970" t="s">
        <v>43</v>
      </c>
    </row>
    <row r="26" spans="4:18" s="830" customFormat="1" ht="18" customHeight="1">
      <c r="D26" s="840"/>
      <c r="E26" s="814">
        <v>11</v>
      </c>
      <c r="F26" s="815">
        <v>652407</v>
      </c>
      <c r="G26" s="815">
        <v>1467671</v>
      </c>
      <c r="H26" s="815">
        <v>722201</v>
      </c>
      <c r="I26" s="815">
        <v>745470</v>
      </c>
      <c r="J26" s="816">
        <v>606</v>
      </c>
      <c r="K26" s="557"/>
      <c r="L26" s="962"/>
      <c r="M26" s="962">
        <v>0</v>
      </c>
      <c r="N26" s="963" t="s">
        <v>557</v>
      </c>
      <c r="O26" s="960">
        <v>-4144</v>
      </c>
      <c r="P26" s="964"/>
      <c r="Q26" s="965" t="s">
        <v>43</v>
      </c>
    </row>
    <row r="27" spans="4:18" s="830" customFormat="1" ht="18" customHeight="1">
      <c r="D27" s="840"/>
      <c r="E27" s="814">
        <v>12</v>
      </c>
      <c r="F27" s="815">
        <v>652916</v>
      </c>
      <c r="G27" s="815">
        <v>1467756</v>
      </c>
      <c r="H27" s="815">
        <v>722234</v>
      </c>
      <c r="I27" s="815">
        <v>745522</v>
      </c>
      <c r="J27" s="816">
        <v>85</v>
      </c>
      <c r="K27" s="557"/>
      <c r="L27" s="962"/>
      <c r="M27" s="962">
        <v>0</v>
      </c>
      <c r="N27" s="963" t="s">
        <v>558</v>
      </c>
      <c r="O27" s="960">
        <v>2866</v>
      </c>
      <c r="P27" s="966"/>
      <c r="Q27" s="965" t="s">
        <v>43</v>
      </c>
    </row>
    <row r="28" spans="4:18" s="830" customFormat="1" ht="18" customHeight="1">
      <c r="D28" s="840"/>
      <c r="E28" s="814">
        <v>1</v>
      </c>
      <c r="F28" s="815">
        <v>653466</v>
      </c>
      <c r="G28" s="815">
        <v>1468000</v>
      </c>
      <c r="H28" s="815">
        <v>722425</v>
      </c>
      <c r="I28" s="815">
        <v>745575</v>
      </c>
      <c r="J28" s="816">
        <v>244</v>
      </c>
      <c r="K28" s="557"/>
      <c r="L28" s="962"/>
      <c r="M28" s="968">
        <v>0</v>
      </c>
      <c r="N28" s="969" t="s">
        <v>33</v>
      </c>
      <c r="O28" s="960">
        <v>-900</v>
      </c>
      <c r="P28" s="960"/>
      <c r="Q28" s="965" t="s">
        <v>43</v>
      </c>
    </row>
    <row r="29" spans="4:18" s="830" customFormat="1" ht="18" customHeight="1">
      <c r="D29" s="840" t="s">
        <v>498</v>
      </c>
      <c r="E29" s="814">
        <v>2</v>
      </c>
      <c r="F29" s="815">
        <v>653758</v>
      </c>
      <c r="G29" s="815">
        <v>1467901</v>
      </c>
      <c r="H29" s="815">
        <v>722309</v>
      </c>
      <c r="I29" s="815">
        <v>745592</v>
      </c>
      <c r="J29" s="816">
        <v>-99</v>
      </c>
      <c r="K29" s="557"/>
      <c r="L29" s="958"/>
      <c r="M29" s="971">
        <v>0</v>
      </c>
      <c r="N29" s="969" t="s">
        <v>34</v>
      </c>
      <c r="O29" s="960">
        <v>-378</v>
      </c>
      <c r="P29" s="960"/>
      <c r="Q29" s="965" t="s">
        <v>43</v>
      </c>
    </row>
    <row r="30" spans="4:18" s="830" customFormat="1" ht="18" customHeight="1">
      <c r="D30" s="840"/>
      <c r="E30" s="814" t="s">
        <v>522</v>
      </c>
      <c r="F30" s="815">
        <v>653899</v>
      </c>
      <c r="G30" s="815">
        <v>1467273</v>
      </c>
      <c r="H30" s="815">
        <v>722046</v>
      </c>
      <c r="I30" s="815">
        <v>745227</v>
      </c>
      <c r="J30" s="816">
        <v>-628</v>
      </c>
      <c r="K30" s="557"/>
      <c r="L30" s="962"/>
      <c r="M30" s="971">
        <v>0</v>
      </c>
      <c r="N30" s="959" t="s">
        <v>35</v>
      </c>
      <c r="O30" s="960">
        <v>8891</v>
      </c>
      <c r="P30" s="960"/>
      <c r="Q30" s="961" t="s">
        <v>17</v>
      </c>
    </row>
    <row r="31" spans="4:18" s="830" customFormat="1" ht="17.100000000000001" customHeight="1">
      <c r="D31" s="840"/>
      <c r="E31" s="949" t="s">
        <v>458</v>
      </c>
      <c r="F31" s="950">
        <v>653128</v>
      </c>
      <c r="G31" s="950">
        <v>1461140</v>
      </c>
      <c r="H31" s="950">
        <v>718659</v>
      </c>
      <c r="I31" s="950">
        <v>742481</v>
      </c>
      <c r="J31" s="951">
        <v>-6133</v>
      </c>
      <c r="K31" s="840"/>
      <c r="M31" s="841"/>
      <c r="N31" s="826"/>
      <c r="O31" s="827"/>
      <c r="P31" s="827"/>
      <c r="Q31" s="828"/>
    </row>
    <row r="32" spans="4:18" s="830" customFormat="1" ht="17.100000000000001" customHeight="1" thickBot="1">
      <c r="D32" s="842"/>
      <c r="E32" s="843">
        <v>5</v>
      </c>
      <c r="F32" s="952">
        <v>656711</v>
      </c>
      <c r="G32" s="953">
        <v>1465079</v>
      </c>
      <c r="H32" s="953">
        <v>720787</v>
      </c>
      <c r="I32" s="953">
        <v>744292</v>
      </c>
      <c r="J32" s="954">
        <v>3939</v>
      </c>
      <c r="K32" s="557"/>
      <c r="M32" s="841"/>
      <c r="N32" s="826"/>
      <c r="O32" s="827"/>
      <c r="P32" s="827"/>
      <c r="Q32" s="828"/>
    </row>
    <row r="33" spans="4:17" s="830" customFormat="1" ht="17.100000000000001" customHeight="1">
      <c r="D33" s="844" t="s">
        <v>443</v>
      </c>
      <c r="E33" s="845"/>
      <c r="F33" s="845"/>
      <c r="G33" s="845"/>
      <c r="H33" s="845"/>
      <c r="I33" s="83"/>
      <c r="J33" s="557"/>
      <c r="K33" s="557"/>
      <c r="M33" s="841"/>
      <c r="N33" s="826"/>
      <c r="O33" s="827"/>
      <c r="P33" s="827"/>
      <c r="Q33" s="828"/>
    </row>
    <row r="34" spans="4:17" s="830" customFormat="1" ht="17.100000000000001" customHeight="1">
      <c r="E34" s="846"/>
      <c r="F34" s="847"/>
      <c r="G34" s="847"/>
      <c r="H34" s="847"/>
      <c r="I34" s="847"/>
      <c r="J34" s="84"/>
      <c r="K34" s="557"/>
      <c r="M34" s="841"/>
      <c r="N34" s="826"/>
      <c r="O34" s="827"/>
      <c r="P34" s="827"/>
      <c r="Q34" s="828"/>
    </row>
    <row r="35" spans="4:17" s="830" customFormat="1" ht="17.100000000000001" customHeight="1">
      <c r="D35" s="784"/>
      <c r="E35" s="784"/>
      <c r="F35" s="784"/>
      <c r="G35" s="784"/>
      <c r="H35" s="784"/>
      <c r="I35" s="784"/>
      <c r="J35" s="784"/>
      <c r="K35" s="557"/>
      <c r="M35" s="841"/>
      <c r="N35" s="826"/>
      <c r="O35" s="827"/>
      <c r="P35" s="827"/>
      <c r="Q35" s="828"/>
    </row>
    <row r="36" spans="4:17" s="830" customFormat="1" ht="18" customHeight="1">
      <c r="D36" s="784"/>
      <c r="E36" s="784"/>
      <c r="F36" s="784"/>
      <c r="G36" s="784"/>
      <c r="H36" s="784"/>
      <c r="I36" s="784"/>
      <c r="J36" s="784"/>
      <c r="K36" s="83"/>
    </row>
    <row r="37" spans="4:17" s="830" customFormat="1" ht="18" customHeight="1">
      <c r="D37" s="784"/>
      <c r="E37" s="784"/>
      <c r="F37" s="784"/>
      <c r="G37" s="784"/>
      <c r="H37" s="784"/>
      <c r="I37" s="784"/>
      <c r="J37" s="784"/>
      <c r="K37" s="84"/>
    </row>
    <row r="38" spans="4:17" s="830" customFormat="1" ht="18" customHeight="1">
      <c r="D38" s="784"/>
      <c r="E38" s="784"/>
      <c r="F38" s="784"/>
      <c r="G38" s="784"/>
      <c r="H38" s="784"/>
      <c r="I38" s="784"/>
      <c r="J38" s="784"/>
      <c r="K38" s="84"/>
    </row>
    <row r="39" spans="4:17" s="830" customFormat="1" ht="18" customHeight="1">
      <c r="D39" s="784"/>
      <c r="E39" s="784"/>
      <c r="F39" s="784"/>
      <c r="G39" s="784"/>
      <c r="H39" s="784"/>
      <c r="I39" s="784"/>
      <c r="J39" s="784"/>
      <c r="K39" s="84"/>
      <c r="L39" s="846"/>
      <c r="M39" s="846"/>
      <c r="N39" s="846"/>
      <c r="O39" s="846"/>
      <c r="P39" s="846"/>
      <c r="Q39" s="846"/>
    </row>
    <row r="40" spans="4:17" s="830" customFormat="1" ht="18" customHeight="1">
      <c r="D40" s="784"/>
      <c r="E40" s="784"/>
      <c r="F40" s="784"/>
      <c r="G40" s="784"/>
      <c r="H40" s="784"/>
      <c r="I40" s="784"/>
      <c r="J40" s="784"/>
      <c r="K40" s="84"/>
      <c r="L40" s="846"/>
      <c r="M40" s="846"/>
      <c r="N40" s="846"/>
      <c r="O40" s="846"/>
      <c r="P40" s="846"/>
      <c r="Q40" s="846"/>
    </row>
    <row r="41" spans="4:17" s="830" customFormat="1" ht="18" customHeight="1">
      <c r="D41" s="784"/>
      <c r="E41" s="784"/>
      <c r="F41" s="784"/>
      <c r="G41" s="784"/>
      <c r="H41" s="784"/>
      <c r="I41" s="784"/>
      <c r="J41" s="784"/>
      <c r="K41" s="84"/>
      <c r="L41" s="846"/>
      <c r="M41" s="846"/>
      <c r="N41" s="846"/>
      <c r="O41" s="846"/>
      <c r="P41" s="846"/>
      <c r="Q41" s="846"/>
    </row>
    <row r="42" spans="4:17" s="830" customFormat="1" ht="18" customHeight="1">
      <c r="D42" s="784"/>
      <c r="E42" s="784"/>
      <c r="F42" s="784"/>
      <c r="G42" s="784"/>
      <c r="H42" s="784"/>
      <c r="I42" s="784"/>
      <c r="J42" s="784"/>
      <c r="K42" s="84"/>
      <c r="L42" s="846"/>
      <c r="M42" s="846"/>
      <c r="N42" s="846"/>
      <c r="O42" s="846"/>
      <c r="P42" s="846"/>
      <c r="Q42" s="846"/>
    </row>
    <row r="43" spans="4:17" s="830" customFormat="1" ht="18" customHeight="1">
      <c r="D43" s="784"/>
      <c r="E43" s="784"/>
      <c r="F43" s="784"/>
      <c r="G43" s="784"/>
      <c r="H43" s="784"/>
      <c r="I43" s="784"/>
      <c r="J43" s="784"/>
      <c r="K43" s="83"/>
      <c r="L43" s="846"/>
      <c r="M43" s="846"/>
      <c r="N43" s="846"/>
      <c r="O43" s="846"/>
      <c r="P43" s="846"/>
      <c r="Q43" s="846"/>
    </row>
    <row r="44" spans="4:17" s="830" customFormat="1" ht="18" customHeight="1">
      <c r="D44" s="784"/>
      <c r="E44" s="784"/>
      <c r="F44" s="784"/>
      <c r="G44" s="784"/>
      <c r="H44" s="784"/>
      <c r="I44" s="784"/>
      <c r="J44" s="784"/>
      <c r="K44" s="83"/>
      <c r="L44" s="846"/>
      <c r="M44" s="846"/>
      <c r="N44" s="846"/>
      <c r="O44" s="846"/>
      <c r="P44" s="846"/>
      <c r="Q44" s="846"/>
    </row>
    <row r="45" spans="4:17" s="830" customFormat="1" ht="18" customHeight="1">
      <c r="D45" s="784"/>
      <c r="E45" s="784"/>
      <c r="F45" s="784"/>
      <c r="G45" s="784"/>
      <c r="H45" s="784"/>
      <c r="I45" s="784"/>
      <c r="J45" s="784"/>
      <c r="K45" s="784"/>
    </row>
    <row r="46" spans="4:17" ht="18" customHeight="1"/>
    <row r="47" spans="4:17" ht="15.75" customHeight="1"/>
    <row r="52" spans="5:10" ht="17.25">
      <c r="F52" s="848"/>
      <c r="G52" s="848"/>
      <c r="H52" s="848"/>
      <c r="I52" s="848"/>
      <c r="J52" s="848"/>
    </row>
    <row r="53" spans="5:10">
      <c r="E53" s="849"/>
      <c r="F53" s="849"/>
      <c r="G53" s="849"/>
      <c r="H53" s="849"/>
      <c r="I53" s="849"/>
      <c r="J53" s="849"/>
    </row>
    <row r="66" spans="11:18" ht="25.5" customHeight="1"/>
    <row r="67" spans="11:18" ht="4.5" hidden="1" customHeight="1"/>
    <row r="68" spans="11:18" ht="13.5" customHeight="1">
      <c r="K68" s="848"/>
    </row>
    <row r="69" spans="11:18" ht="7.5" hidden="1" customHeight="1">
      <c r="K69" s="849"/>
      <c r="Q69" s="849"/>
      <c r="R69" s="849"/>
    </row>
    <row r="70" spans="11:18" ht="17.25">
      <c r="L70" s="848"/>
      <c r="M70" s="849"/>
      <c r="N70" s="849"/>
      <c r="O70" s="849"/>
      <c r="P70" s="849"/>
      <c r="Q70" s="849"/>
      <c r="R70" s="849"/>
    </row>
    <row r="71" spans="11:18">
      <c r="L71" s="849"/>
    </row>
  </sheetData>
  <mergeCells count="11">
    <mergeCell ref="M24:Q24"/>
    <mergeCell ref="E1:Q1"/>
    <mergeCell ref="N10:O10"/>
    <mergeCell ref="L2:Q2"/>
    <mergeCell ref="M14:Q14"/>
    <mergeCell ref="G2:I2"/>
    <mergeCell ref="G3:I3"/>
    <mergeCell ref="J2:J6"/>
    <mergeCell ref="N5:O5"/>
    <mergeCell ref="N7:O7"/>
    <mergeCell ref="N8:O8"/>
  </mergeCells>
  <phoneticPr fontId="3"/>
  <printOptions horizontalCentered="1" verticalCentered="1"/>
  <pageMargins left="0.23622047244094491" right="0.15748031496062992" top="0.98425196850393704" bottom="0.19685039370078741" header="0.55118110236220474" footer="0.19685039370078741"/>
  <pageSetup paperSize="9" scale="87"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I37"/>
  <sheetViews>
    <sheetView showGridLines="0" view="pageBreakPreview" zoomScale="90" zoomScaleNormal="90" zoomScaleSheetLayoutView="90" workbookViewId="0">
      <selection activeCell="O1" sqref="O1"/>
    </sheetView>
  </sheetViews>
  <sheetFormatPr defaultColWidth="13.625" defaultRowHeight="14.25"/>
  <cols>
    <col min="1" max="1" width="10.625" style="22" customWidth="1"/>
    <col min="2" max="2" width="7.375" style="874" customWidth="1"/>
    <col min="3" max="3" width="14.25" style="22" bestFit="1" customWidth="1"/>
    <col min="4" max="9" width="10.875" style="22" customWidth="1"/>
    <col min="10" max="10" width="12.625" style="22" customWidth="1"/>
    <col min="11" max="12" width="10.875" style="22" customWidth="1"/>
    <col min="13" max="13" width="10.625" style="22" customWidth="1"/>
    <col min="14" max="14" width="0.375" style="22" customWidth="1"/>
    <col min="15" max="15" width="13.625" style="22" customWidth="1"/>
    <col min="16" max="16" width="11.625" style="22" customWidth="1"/>
    <col min="17" max="17" width="4" style="22" bestFit="1" customWidth="1"/>
    <col min="18" max="18" width="2" style="22" customWidth="1"/>
    <col min="19" max="19" width="9.75" style="22" customWidth="1"/>
    <col min="20" max="20" width="9" style="22" customWidth="1"/>
    <col min="21" max="25" width="9.5" style="22" customWidth="1"/>
    <col min="26" max="26" width="6.375" style="22" customWidth="1"/>
    <col min="27" max="27" width="12.25" style="22" customWidth="1"/>
    <col min="28" max="28" width="5.375" style="22" customWidth="1"/>
    <col min="29" max="29" width="7" style="22" customWidth="1"/>
    <col min="30" max="30" width="19.25" style="22" customWidth="1"/>
    <col min="31" max="31" width="7.375" style="22" customWidth="1"/>
    <col min="32" max="36" width="11.125" style="22" customWidth="1"/>
    <col min="37" max="37" width="17.375" style="22" customWidth="1"/>
    <col min="38" max="38" width="13.625" style="22" customWidth="1"/>
    <col min="39" max="39" width="17.375" style="22" customWidth="1"/>
    <col min="40" max="48" width="13.625" style="22" customWidth="1"/>
    <col min="49" max="50" width="7.375" style="22" customWidth="1"/>
    <col min="51" max="60" width="13.625" style="22" customWidth="1"/>
    <col min="61" max="61" width="17.375" style="22" customWidth="1"/>
    <col min="62" max="16384" width="13.625" style="22"/>
  </cols>
  <sheetData>
    <row r="1" spans="1:61" s="20" customFormat="1" ht="30" customHeight="1">
      <c r="A1" s="1123" t="s">
        <v>44</v>
      </c>
      <c r="B1" s="1123"/>
      <c r="C1" s="1123"/>
      <c r="D1" s="1123"/>
      <c r="E1" s="1123"/>
      <c r="F1" s="1123"/>
      <c r="G1" s="1123"/>
      <c r="H1" s="1123"/>
      <c r="I1" s="1123"/>
      <c r="J1" s="1123"/>
      <c r="K1" s="1123"/>
      <c r="L1" s="1123"/>
      <c r="M1" s="1123"/>
      <c r="N1" s="1123"/>
    </row>
    <row r="2" spans="1:61" s="20" customFormat="1" ht="24.95" customHeight="1">
      <c r="B2" s="851"/>
      <c r="C2" s="850"/>
      <c r="D2" s="850"/>
      <c r="E2" s="850"/>
      <c r="F2" s="850"/>
      <c r="G2" s="850"/>
      <c r="H2" s="850"/>
      <c r="I2" s="850"/>
      <c r="J2" s="850"/>
      <c r="K2" s="850"/>
      <c r="L2" s="850"/>
      <c r="M2" s="850"/>
      <c r="N2" s="850"/>
    </row>
    <row r="3" spans="1:61">
      <c r="B3" s="852"/>
      <c r="C3" s="40"/>
      <c r="D3" s="40"/>
      <c r="E3" s="40"/>
      <c r="F3" s="40"/>
      <c r="G3" s="853"/>
      <c r="H3" s="853"/>
      <c r="I3" s="853"/>
      <c r="J3" s="853"/>
      <c r="K3" s="853"/>
      <c r="M3" s="854" t="s">
        <v>359</v>
      </c>
      <c r="N3" s="854"/>
      <c r="R3" s="26"/>
      <c r="S3" s="26"/>
      <c r="AM3" s="26"/>
      <c r="AN3" s="26"/>
    </row>
    <row r="4" spans="1:61" ht="3" customHeight="1" thickBot="1">
      <c r="B4" s="852"/>
      <c r="C4" s="40"/>
      <c r="D4" s="40"/>
      <c r="E4" s="40"/>
      <c r="F4" s="40"/>
      <c r="G4" s="853"/>
      <c r="H4" s="853"/>
      <c r="I4" s="853"/>
      <c r="J4" s="853"/>
      <c r="K4" s="853"/>
      <c r="L4" s="855"/>
      <c r="M4" s="855"/>
      <c r="N4" s="855"/>
      <c r="R4" s="26"/>
      <c r="S4" s="26"/>
      <c r="AM4" s="26"/>
      <c r="AN4" s="26"/>
    </row>
    <row r="5" spans="1:61" ht="9" customHeight="1">
      <c r="A5" s="1124" t="s">
        <v>324</v>
      </c>
      <c r="B5" s="1125"/>
      <c r="C5" s="1114" t="s">
        <v>350</v>
      </c>
      <c r="D5" s="1066" t="s">
        <v>45</v>
      </c>
      <c r="E5" s="1067"/>
      <c r="F5" s="1068"/>
      <c r="G5" s="1066" t="s">
        <v>46</v>
      </c>
      <c r="H5" s="1067"/>
      <c r="I5" s="1068"/>
      <c r="J5" s="1134" t="s">
        <v>47</v>
      </c>
      <c r="K5" s="1111" t="s">
        <v>48</v>
      </c>
      <c r="L5" s="1114" t="s">
        <v>301</v>
      </c>
      <c r="M5" s="1117" t="s">
        <v>49</v>
      </c>
      <c r="N5" s="856"/>
      <c r="O5" s="40"/>
      <c r="P5" s="40"/>
    </row>
    <row r="6" spans="1:61" ht="12" customHeight="1">
      <c r="A6" s="1126"/>
      <c r="B6" s="1127"/>
      <c r="C6" s="1115"/>
      <c r="D6" s="1069"/>
      <c r="E6" s="1070"/>
      <c r="F6" s="1071"/>
      <c r="G6" s="1069"/>
      <c r="H6" s="1070"/>
      <c r="I6" s="1071"/>
      <c r="J6" s="1135"/>
      <c r="K6" s="1112"/>
      <c r="L6" s="1115"/>
      <c r="M6" s="1118"/>
      <c r="N6" s="857"/>
      <c r="O6" s="40"/>
      <c r="P6" s="40"/>
    </row>
    <row r="7" spans="1:61" ht="12" customHeight="1">
      <c r="A7" s="1126"/>
      <c r="B7" s="1127"/>
      <c r="C7" s="1115"/>
      <c r="D7" s="1072"/>
      <c r="E7" s="1073"/>
      <c r="F7" s="1074"/>
      <c r="G7" s="1072"/>
      <c r="H7" s="1073"/>
      <c r="I7" s="1074"/>
      <c r="J7" s="1135"/>
      <c r="K7" s="1112"/>
      <c r="L7" s="1115"/>
      <c r="M7" s="1118"/>
      <c r="N7" s="857"/>
      <c r="O7" s="40"/>
      <c r="P7" s="40"/>
      <c r="S7" s="26"/>
      <c r="T7" s="26"/>
      <c r="U7" s="26"/>
      <c r="V7" s="26"/>
      <c r="W7" s="26"/>
      <c r="X7" s="26"/>
      <c r="Y7" s="26"/>
      <c r="Z7" s="26"/>
      <c r="AA7" s="27"/>
    </row>
    <row r="8" spans="1:61" ht="12" customHeight="1">
      <c r="A8" s="1126"/>
      <c r="B8" s="1127"/>
      <c r="C8" s="1115"/>
      <c r="D8" s="1120" t="s">
        <v>50</v>
      </c>
      <c r="E8" s="1120" t="s">
        <v>51</v>
      </c>
      <c r="F8" s="1130" t="s">
        <v>52</v>
      </c>
      <c r="G8" s="1120" t="s">
        <v>53</v>
      </c>
      <c r="H8" s="1131" t="s">
        <v>54</v>
      </c>
      <c r="I8" s="1130" t="s">
        <v>55</v>
      </c>
      <c r="J8" s="1135"/>
      <c r="K8" s="1112"/>
      <c r="L8" s="1115"/>
      <c r="M8" s="1118"/>
      <c r="N8" s="857"/>
      <c r="O8" s="40"/>
      <c r="P8" s="40"/>
      <c r="R8" s="74"/>
      <c r="T8" s="27"/>
      <c r="U8" s="27"/>
      <c r="V8" s="27"/>
      <c r="W8" s="27"/>
      <c r="X8" s="27"/>
      <c r="Y8" s="27"/>
      <c r="Z8" s="27"/>
      <c r="AG8" s="74"/>
      <c r="AH8" s="74"/>
      <c r="AI8" s="74"/>
      <c r="AJ8" s="74"/>
      <c r="AM8" s="74"/>
      <c r="BE8" s="74"/>
      <c r="BF8" s="74"/>
      <c r="BG8" s="74"/>
      <c r="BH8" s="74"/>
    </row>
    <row r="9" spans="1:61" ht="12" customHeight="1">
      <c r="A9" s="1126"/>
      <c r="B9" s="1127"/>
      <c r="C9" s="1115"/>
      <c r="D9" s="1121"/>
      <c r="E9" s="1121"/>
      <c r="F9" s="1121"/>
      <c r="G9" s="1121"/>
      <c r="H9" s="1132"/>
      <c r="I9" s="1121"/>
      <c r="J9" s="1135"/>
      <c r="K9" s="1112"/>
      <c r="L9" s="1115"/>
      <c r="M9" s="1118"/>
      <c r="N9" s="857"/>
      <c r="O9" s="40"/>
      <c r="P9" s="40"/>
    </row>
    <row r="10" spans="1:61" ht="12" customHeight="1">
      <c r="A10" s="1126"/>
      <c r="B10" s="1127"/>
      <c r="C10" s="1115"/>
      <c r="D10" s="1121"/>
      <c r="E10" s="1121"/>
      <c r="F10" s="1121"/>
      <c r="G10" s="1121"/>
      <c r="H10" s="1132"/>
      <c r="I10" s="1121"/>
      <c r="J10" s="1135"/>
      <c r="K10" s="1112"/>
      <c r="L10" s="1115"/>
      <c r="M10" s="1118"/>
      <c r="N10" s="857"/>
      <c r="O10" s="40"/>
      <c r="P10" s="40"/>
    </row>
    <row r="11" spans="1:61" ht="12" customHeight="1">
      <c r="A11" s="1126"/>
      <c r="B11" s="1127"/>
      <c r="C11" s="1115"/>
      <c r="D11" s="1121"/>
      <c r="E11" s="1121"/>
      <c r="F11" s="1121"/>
      <c r="G11" s="1121"/>
      <c r="H11" s="1132"/>
      <c r="I11" s="1121"/>
      <c r="J11" s="1135"/>
      <c r="K11" s="1112"/>
      <c r="L11" s="1115"/>
      <c r="M11" s="1118"/>
      <c r="N11" s="857"/>
      <c r="O11" s="40"/>
      <c r="P11" s="40"/>
      <c r="AG11" s="74"/>
      <c r="AH11" s="74"/>
      <c r="AI11" s="74"/>
      <c r="AJ11" s="74"/>
      <c r="BE11" s="74"/>
      <c r="BF11" s="74"/>
      <c r="BG11" s="74"/>
      <c r="BH11" s="74"/>
    </row>
    <row r="12" spans="1:61" ht="9.9499999999999993" customHeight="1" thickBot="1">
      <c r="A12" s="1128"/>
      <c r="B12" s="1129"/>
      <c r="C12" s="1116"/>
      <c r="D12" s="1122"/>
      <c r="E12" s="1122"/>
      <c r="F12" s="1122"/>
      <c r="G12" s="1122"/>
      <c r="H12" s="1133"/>
      <c r="I12" s="1122"/>
      <c r="J12" s="1136"/>
      <c r="K12" s="1113"/>
      <c r="L12" s="1116"/>
      <c r="M12" s="1119"/>
      <c r="N12" s="858"/>
      <c r="O12" s="40"/>
      <c r="P12" s="40"/>
      <c r="R12" s="74"/>
      <c r="AK12" s="852"/>
      <c r="AM12" s="852"/>
      <c r="BI12" s="852"/>
    </row>
    <row r="13" spans="1:61" ht="9" customHeight="1">
      <c r="A13" s="103"/>
      <c r="B13" s="859"/>
      <c r="C13" s="860"/>
      <c r="D13" s="861"/>
      <c r="E13" s="861"/>
      <c r="F13" s="861"/>
      <c r="G13" s="861"/>
      <c r="H13" s="861"/>
      <c r="I13" s="861"/>
      <c r="J13" s="861"/>
      <c r="K13" s="862"/>
      <c r="L13" s="861"/>
      <c r="M13" s="861"/>
      <c r="N13" s="64"/>
      <c r="O13" s="40"/>
      <c r="P13" s="40"/>
      <c r="AC13" s="42"/>
      <c r="AD13" s="42"/>
      <c r="AO13" s="852"/>
      <c r="BA13" s="42"/>
      <c r="BB13" s="42"/>
    </row>
    <row r="14" spans="1:61" ht="18.75" customHeight="1">
      <c r="A14" s="654" t="s">
        <v>512</v>
      </c>
      <c r="B14" s="863"/>
      <c r="C14" s="481">
        <v>1468634</v>
      </c>
      <c r="D14" s="474">
        <v>13801</v>
      </c>
      <c r="E14" s="474">
        <v>14999</v>
      </c>
      <c r="F14" s="474">
        <v>-1198</v>
      </c>
      <c r="G14" s="474">
        <v>80051</v>
      </c>
      <c r="H14" s="474">
        <v>78606</v>
      </c>
      <c r="I14" s="474">
        <v>1445</v>
      </c>
      <c r="J14" s="474">
        <v>247</v>
      </c>
      <c r="K14" s="475">
        <v>310</v>
      </c>
      <c r="L14" s="476">
        <v>7634</v>
      </c>
      <c r="M14" s="476">
        <v>3207</v>
      </c>
      <c r="N14" s="864"/>
      <c r="O14" s="40"/>
      <c r="P14" s="477"/>
      <c r="S14" s="478"/>
      <c r="T14" s="478"/>
      <c r="U14" s="478"/>
    </row>
    <row r="15" spans="1:61" ht="18.75" customHeight="1">
      <c r="A15" s="654" t="s">
        <v>461</v>
      </c>
      <c r="B15" s="863"/>
      <c r="C15" s="481">
        <v>1468375</v>
      </c>
      <c r="D15" s="474">
        <v>12878</v>
      </c>
      <c r="E15" s="474">
        <v>15146</v>
      </c>
      <c r="F15" s="474">
        <v>-2268</v>
      </c>
      <c r="G15" s="474">
        <v>41954</v>
      </c>
      <c r="H15" s="474">
        <v>39536</v>
      </c>
      <c r="I15" s="474">
        <v>2473</v>
      </c>
      <c r="J15" s="474">
        <v>205</v>
      </c>
      <c r="K15" s="475">
        <v>320</v>
      </c>
      <c r="L15" s="476">
        <v>7453</v>
      </c>
      <c r="M15" s="476">
        <v>3270</v>
      </c>
      <c r="N15" s="864"/>
      <c r="O15" s="40"/>
      <c r="P15" s="477"/>
      <c r="S15" s="478"/>
      <c r="T15" s="478"/>
      <c r="U15" s="478"/>
    </row>
    <row r="16" spans="1:61" ht="18.75" customHeight="1">
      <c r="A16" s="654" t="s">
        <v>513</v>
      </c>
      <c r="B16" s="863"/>
      <c r="C16" s="481">
        <v>1467065</v>
      </c>
      <c r="D16" s="474">
        <v>11959</v>
      </c>
      <c r="E16" s="474">
        <v>15396</v>
      </c>
      <c r="F16" s="474">
        <v>-3437</v>
      </c>
      <c r="G16" s="474">
        <v>35867</v>
      </c>
      <c r="H16" s="474">
        <v>33794</v>
      </c>
      <c r="I16" s="474">
        <v>1758</v>
      </c>
      <c r="J16" s="474">
        <v>-1679</v>
      </c>
      <c r="K16" s="475">
        <v>297</v>
      </c>
      <c r="L16" s="476">
        <v>7601</v>
      </c>
      <c r="M16" s="476">
        <v>3338</v>
      </c>
      <c r="N16" s="864"/>
      <c r="O16" s="40"/>
      <c r="P16" s="477"/>
      <c r="S16" s="478"/>
      <c r="T16" s="478"/>
      <c r="U16" s="478"/>
    </row>
    <row r="17" spans="1:19" ht="18" customHeight="1">
      <c r="A17" s="652"/>
      <c r="B17" s="859"/>
      <c r="C17" s="479"/>
      <c r="D17" s="865"/>
      <c r="E17" s="865"/>
      <c r="F17" s="865"/>
      <c r="G17" s="865"/>
      <c r="H17" s="865"/>
      <c r="I17" s="865"/>
      <c r="J17" s="865"/>
      <c r="K17" s="866"/>
      <c r="L17" s="865"/>
      <c r="M17" s="865"/>
      <c r="N17" s="64"/>
      <c r="O17" s="40"/>
      <c r="P17" s="40"/>
    </row>
    <row r="18" spans="1:19" ht="18.75" customHeight="1">
      <c r="A18" s="652" t="s">
        <v>438</v>
      </c>
      <c r="B18" s="867">
        <v>3</v>
      </c>
      <c r="C18" s="481">
        <v>1469169</v>
      </c>
      <c r="D18" s="482">
        <v>896</v>
      </c>
      <c r="E18" s="482">
        <v>1188</v>
      </c>
      <c r="F18" s="483">
        <v>-292</v>
      </c>
      <c r="G18" s="484">
        <v>2231</v>
      </c>
      <c r="H18" s="484">
        <v>2154</v>
      </c>
      <c r="I18" s="547">
        <v>-105</v>
      </c>
      <c r="J18" s="547">
        <v>-397</v>
      </c>
      <c r="K18" s="480">
        <v>30</v>
      </c>
      <c r="L18" s="471">
        <v>820</v>
      </c>
      <c r="M18" s="471">
        <v>343</v>
      </c>
      <c r="N18" s="51"/>
      <c r="O18" s="40"/>
      <c r="P18" s="132"/>
      <c r="S18" s="27"/>
    </row>
    <row r="19" spans="1:19" ht="18.75" customHeight="1">
      <c r="A19" s="652"/>
      <c r="B19" s="867">
        <v>4</v>
      </c>
      <c r="C19" s="481">
        <v>1462046</v>
      </c>
      <c r="D19" s="482">
        <v>869</v>
      </c>
      <c r="E19" s="482">
        <v>1170</v>
      </c>
      <c r="F19" s="483">
        <v>-301</v>
      </c>
      <c r="G19" s="484">
        <v>5182</v>
      </c>
      <c r="H19" s="484">
        <v>9784</v>
      </c>
      <c r="I19" s="547">
        <v>-6822</v>
      </c>
      <c r="J19" s="547">
        <v>-7123</v>
      </c>
      <c r="K19" s="480">
        <v>22</v>
      </c>
      <c r="L19" s="471">
        <v>445</v>
      </c>
      <c r="M19" s="471">
        <v>283</v>
      </c>
      <c r="N19" s="51"/>
      <c r="O19" s="40"/>
      <c r="P19" s="132"/>
      <c r="S19" s="27"/>
    </row>
    <row r="20" spans="1:19" ht="18.75" customHeight="1">
      <c r="A20" s="103"/>
      <c r="B20" s="867">
        <v>5</v>
      </c>
      <c r="C20" s="481">
        <v>1466357</v>
      </c>
      <c r="D20" s="482">
        <v>996</v>
      </c>
      <c r="E20" s="482">
        <v>1129</v>
      </c>
      <c r="F20" s="483">
        <v>-133</v>
      </c>
      <c r="G20" s="484">
        <v>6251</v>
      </c>
      <c r="H20" s="484">
        <v>4012</v>
      </c>
      <c r="I20" s="547">
        <v>4444</v>
      </c>
      <c r="J20" s="547">
        <v>4311</v>
      </c>
      <c r="K20" s="480">
        <v>26</v>
      </c>
      <c r="L20" s="471">
        <v>647</v>
      </c>
      <c r="M20" s="471">
        <v>292</v>
      </c>
      <c r="N20" s="51"/>
      <c r="O20" s="40"/>
      <c r="P20" s="132"/>
      <c r="S20" s="27"/>
    </row>
    <row r="21" spans="1:19" ht="18.75" customHeight="1">
      <c r="A21" s="103"/>
      <c r="B21" s="867">
        <v>6</v>
      </c>
      <c r="C21" s="481">
        <v>1466705</v>
      </c>
      <c r="D21" s="482">
        <v>982</v>
      </c>
      <c r="E21" s="482">
        <v>1336</v>
      </c>
      <c r="F21" s="483">
        <v>-354</v>
      </c>
      <c r="G21" s="484">
        <v>2599</v>
      </c>
      <c r="H21" s="484">
        <v>2028</v>
      </c>
      <c r="I21" s="547">
        <v>702</v>
      </c>
      <c r="J21" s="547">
        <v>348</v>
      </c>
      <c r="K21" s="480">
        <v>21</v>
      </c>
      <c r="L21" s="471">
        <v>454</v>
      </c>
      <c r="M21" s="471">
        <v>225</v>
      </c>
      <c r="N21" s="51"/>
      <c r="O21" s="40"/>
      <c r="P21" s="132"/>
      <c r="S21" s="27"/>
    </row>
    <row r="22" spans="1:19" ht="18.75" customHeight="1">
      <c r="A22" s="103"/>
      <c r="B22" s="867">
        <v>7</v>
      </c>
      <c r="C22" s="481">
        <v>1466573</v>
      </c>
      <c r="D22" s="482">
        <v>874</v>
      </c>
      <c r="E22" s="482">
        <v>1251</v>
      </c>
      <c r="F22" s="483">
        <v>-377</v>
      </c>
      <c r="G22" s="484">
        <v>2214</v>
      </c>
      <c r="H22" s="484">
        <v>1840</v>
      </c>
      <c r="I22" s="547">
        <v>245</v>
      </c>
      <c r="J22" s="547">
        <v>-132</v>
      </c>
      <c r="K22" s="480">
        <v>26</v>
      </c>
      <c r="L22" s="471">
        <v>735</v>
      </c>
      <c r="M22" s="471">
        <v>279</v>
      </c>
      <c r="N22" s="51"/>
      <c r="O22" s="40"/>
      <c r="P22" s="132"/>
      <c r="S22" s="27"/>
    </row>
    <row r="23" spans="1:19" ht="18.75" customHeight="1">
      <c r="A23" s="103"/>
      <c r="B23" s="867">
        <v>8</v>
      </c>
      <c r="C23" s="481">
        <v>1466769</v>
      </c>
      <c r="D23" s="482">
        <v>1131</v>
      </c>
      <c r="E23" s="482">
        <v>1569</v>
      </c>
      <c r="F23" s="483">
        <v>-438</v>
      </c>
      <c r="G23" s="484">
        <v>3064</v>
      </c>
      <c r="H23" s="484">
        <v>2357</v>
      </c>
      <c r="I23" s="547">
        <v>634</v>
      </c>
      <c r="J23" s="547">
        <v>196</v>
      </c>
      <c r="K23" s="480">
        <v>24</v>
      </c>
      <c r="L23" s="471">
        <v>653</v>
      </c>
      <c r="M23" s="471">
        <v>266</v>
      </c>
      <c r="N23" s="51"/>
      <c r="O23" s="40"/>
      <c r="P23" s="132"/>
      <c r="S23" s="27"/>
    </row>
    <row r="24" spans="1:19" ht="18.75" customHeight="1">
      <c r="A24" s="103"/>
      <c r="B24" s="867">
        <v>9</v>
      </c>
      <c r="C24" s="481">
        <v>1466944</v>
      </c>
      <c r="D24" s="482">
        <v>1078</v>
      </c>
      <c r="E24" s="482">
        <v>1386</v>
      </c>
      <c r="F24" s="483">
        <v>-308</v>
      </c>
      <c r="G24" s="484">
        <v>2607</v>
      </c>
      <c r="H24" s="484">
        <v>2253</v>
      </c>
      <c r="I24" s="547">
        <v>483</v>
      </c>
      <c r="J24" s="547">
        <v>175</v>
      </c>
      <c r="K24" s="480">
        <v>21</v>
      </c>
      <c r="L24" s="471">
        <v>488</v>
      </c>
      <c r="M24" s="471">
        <v>236</v>
      </c>
      <c r="N24" s="51"/>
      <c r="O24" s="40"/>
      <c r="P24" s="132"/>
      <c r="S24" s="27"/>
    </row>
    <row r="25" spans="1:19" ht="18.75" customHeight="1">
      <c r="A25" s="103"/>
      <c r="B25" s="867">
        <v>10</v>
      </c>
      <c r="C25" s="481">
        <v>1467065</v>
      </c>
      <c r="D25" s="482">
        <v>1102</v>
      </c>
      <c r="E25" s="482">
        <v>1245</v>
      </c>
      <c r="F25" s="483">
        <v>-143</v>
      </c>
      <c r="G25" s="484">
        <v>2495</v>
      </c>
      <c r="H25" s="484">
        <v>2077</v>
      </c>
      <c r="I25" s="547">
        <v>264</v>
      </c>
      <c r="J25" s="547">
        <v>121</v>
      </c>
      <c r="K25" s="480">
        <v>27</v>
      </c>
      <c r="L25" s="471">
        <v>558</v>
      </c>
      <c r="M25" s="471">
        <v>309</v>
      </c>
      <c r="N25" s="51"/>
      <c r="O25" s="40"/>
      <c r="P25" s="132"/>
      <c r="S25" s="27"/>
    </row>
    <row r="26" spans="1:19" ht="18.75" customHeight="1">
      <c r="A26" s="103"/>
      <c r="B26" s="867">
        <v>11</v>
      </c>
      <c r="C26" s="481">
        <v>1467671</v>
      </c>
      <c r="D26" s="482">
        <v>1067</v>
      </c>
      <c r="E26" s="482">
        <v>1303</v>
      </c>
      <c r="F26" s="483">
        <v>-236</v>
      </c>
      <c r="G26" s="484">
        <v>2671</v>
      </c>
      <c r="H26" s="484">
        <v>1963</v>
      </c>
      <c r="I26" s="547">
        <v>842</v>
      </c>
      <c r="J26" s="547">
        <v>606</v>
      </c>
      <c r="K26" s="480">
        <v>26</v>
      </c>
      <c r="L26" s="471">
        <v>781</v>
      </c>
      <c r="M26" s="471">
        <v>259</v>
      </c>
      <c r="N26" s="51"/>
      <c r="O26" s="40"/>
      <c r="P26" s="132"/>
      <c r="S26" s="27"/>
    </row>
    <row r="27" spans="1:19" ht="18.75" customHeight="1">
      <c r="A27" s="103"/>
      <c r="B27" s="867">
        <v>12</v>
      </c>
      <c r="C27" s="481">
        <v>1467756</v>
      </c>
      <c r="D27" s="482">
        <v>947</v>
      </c>
      <c r="E27" s="482">
        <v>1204</v>
      </c>
      <c r="F27" s="483">
        <v>-257</v>
      </c>
      <c r="G27" s="484">
        <v>2066</v>
      </c>
      <c r="H27" s="484">
        <v>1673</v>
      </c>
      <c r="I27" s="547">
        <v>342</v>
      </c>
      <c r="J27" s="547">
        <v>85</v>
      </c>
      <c r="K27" s="480">
        <v>27</v>
      </c>
      <c r="L27" s="471">
        <v>746</v>
      </c>
      <c r="M27" s="471">
        <v>313</v>
      </c>
      <c r="N27" s="51"/>
      <c r="O27" s="40"/>
      <c r="P27" s="132"/>
      <c r="S27" s="27"/>
    </row>
    <row r="28" spans="1:19" ht="18.75" customHeight="1">
      <c r="A28" s="103"/>
      <c r="B28" s="867" t="s">
        <v>455</v>
      </c>
      <c r="C28" s="876">
        <v>1468000</v>
      </c>
      <c r="D28" s="482">
        <v>951</v>
      </c>
      <c r="E28" s="482">
        <v>1262</v>
      </c>
      <c r="F28" s="483">
        <v>-311</v>
      </c>
      <c r="G28" s="484">
        <v>2317</v>
      </c>
      <c r="H28" s="484">
        <v>1784</v>
      </c>
      <c r="I28" s="547">
        <v>555</v>
      </c>
      <c r="J28" s="547">
        <v>244</v>
      </c>
      <c r="K28" s="480">
        <v>25</v>
      </c>
      <c r="L28" s="471">
        <v>552</v>
      </c>
      <c r="M28" s="471">
        <v>230</v>
      </c>
      <c r="N28" s="51"/>
      <c r="O28" s="40"/>
      <c r="P28" s="132"/>
      <c r="S28" s="27"/>
    </row>
    <row r="29" spans="1:19" ht="18.75" customHeight="1">
      <c r="A29" s="103" t="s">
        <v>523</v>
      </c>
      <c r="B29" s="867" t="s">
        <v>532</v>
      </c>
      <c r="C29" s="876">
        <v>1467901</v>
      </c>
      <c r="D29" s="482">
        <v>978</v>
      </c>
      <c r="E29" s="482">
        <v>1497</v>
      </c>
      <c r="F29" s="483">
        <v>-519</v>
      </c>
      <c r="G29" s="484">
        <v>2279</v>
      </c>
      <c r="H29" s="484">
        <v>1844</v>
      </c>
      <c r="I29" s="547">
        <v>420</v>
      </c>
      <c r="J29" s="547">
        <v>-99</v>
      </c>
      <c r="K29" s="480">
        <v>25</v>
      </c>
      <c r="L29" s="471">
        <v>596</v>
      </c>
      <c r="M29" s="471">
        <v>229</v>
      </c>
      <c r="N29" s="51"/>
      <c r="O29" s="40"/>
      <c r="P29" s="132"/>
      <c r="S29" s="27"/>
    </row>
    <row r="30" spans="1:19" ht="18.75" customHeight="1">
      <c r="A30" s="103"/>
      <c r="B30" s="867" t="s">
        <v>560</v>
      </c>
      <c r="C30" s="876">
        <v>1465079</v>
      </c>
      <c r="D30" s="482">
        <v>854</v>
      </c>
      <c r="E30" s="482">
        <v>1310</v>
      </c>
      <c r="F30" s="483">
        <v>-261</v>
      </c>
      <c r="G30" s="484">
        <v>6234</v>
      </c>
      <c r="H30" s="484">
        <v>4050</v>
      </c>
      <c r="I30" s="547">
        <v>420</v>
      </c>
      <c r="J30" s="547">
        <v>99</v>
      </c>
      <c r="K30" s="480">
        <v>25</v>
      </c>
      <c r="L30" s="471">
        <v>852</v>
      </c>
      <c r="M30" s="471">
        <v>334</v>
      </c>
      <c r="N30" s="51"/>
      <c r="O30" s="40"/>
      <c r="P30" s="132"/>
      <c r="S30" s="27"/>
    </row>
    <row r="31" spans="1:19" ht="8.25" customHeight="1" thickBot="1">
      <c r="A31" s="121"/>
      <c r="B31" s="868"/>
      <c r="C31" s="869"/>
      <c r="D31" s="78"/>
      <c r="E31" s="78"/>
      <c r="F31" s="870"/>
      <c r="G31" s="870"/>
      <c r="H31" s="870"/>
      <c r="I31" s="871"/>
      <c r="J31" s="871"/>
      <c r="K31" s="872"/>
      <c r="L31" s="78"/>
      <c r="M31" s="78"/>
      <c r="N31" s="80"/>
      <c r="P31" s="40"/>
    </row>
    <row r="32" spans="1:19" ht="3" customHeight="1">
      <c r="B32" s="653"/>
      <c r="C32" s="86"/>
      <c r="D32" s="21"/>
      <c r="E32" s="21"/>
      <c r="F32" s="87"/>
      <c r="G32" s="87"/>
      <c r="H32" s="87"/>
      <c r="I32" s="873"/>
      <c r="J32" s="873"/>
      <c r="K32" s="21"/>
      <c r="L32" s="21"/>
      <c r="M32" s="21"/>
      <c r="N32" s="21"/>
      <c r="P32" s="40"/>
    </row>
    <row r="33" spans="1:11">
      <c r="A33" s="57" t="s">
        <v>357</v>
      </c>
      <c r="C33" s="26"/>
      <c r="D33" s="26"/>
      <c r="E33" s="26"/>
      <c r="F33" s="26"/>
      <c r="G33" s="875"/>
      <c r="H33" s="873"/>
      <c r="K33" s="87"/>
    </row>
    <row r="34" spans="1:11">
      <c r="A34" s="57" t="s">
        <v>358</v>
      </c>
      <c r="B34" s="93"/>
      <c r="C34" s="26"/>
      <c r="D34" s="26"/>
      <c r="E34" s="26"/>
      <c r="F34" s="26"/>
      <c r="G34" s="875"/>
      <c r="H34" s="873"/>
      <c r="K34" s="87"/>
    </row>
    <row r="35" spans="1:11">
      <c r="A35" s="57" t="s">
        <v>56</v>
      </c>
      <c r="B35" s="93"/>
      <c r="C35" s="26"/>
      <c r="D35" s="26"/>
      <c r="E35" s="26"/>
      <c r="F35" s="26"/>
      <c r="G35" s="875"/>
      <c r="H35" s="873"/>
      <c r="K35" s="87"/>
    </row>
    <row r="36" spans="1:11">
      <c r="B36" s="49"/>
      <c r="C36" s="26"/>
      <c r="D36" s="26"/>
      <c r="E36" s="26"/>
      <c r="F36" s="26"/>
      <c r="G36" s="875"/>
      <c r="H36" s="873"/>
      <c r="K36" s="87"/>
    </row>
    <row r="37" spans="1:11" ht="18" customHeight="1">
      <c r="B37" s="49"/>
      <c r="C37" s="26"/>
      <c r="D37"/>
      <c r="E37" s="26"/>
      <c r="F37" s="26"/>
      <c r="G37" s="875"/>
      <c r="H37" s="873"/>
      <c r="K37" s="87"/>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3"/>
  <dataValidations count="1">
    <dataValidation imeMode="off" allowBlank="1" showInputMessage="1" showErrorMessage="1" sqref="C31:N32 C18:E30 K18:M30 C14:C17 K14:M16 G18:H30" xr:uid="{00000000-0002-0000-0400-000000000000}"/>
  </dataValidations>
  <printOptions horizontalCentered="1" gridLinesSet="0"/>
  <pageMargins left="0.59055118110236227" right="0.59055118110236227" top="0.59055118110236227" bottom="0.39370078740157483" header="0" footer="0"/>
  <pageSetup paperSize="9" scale="96"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4"/>
  <sheetViews>
    <sheetView view="pageBreakPreview" topLeftCell="G1" zoomScale="160" zoomScaleNormal="100" zoomScaleSheetLayoutView="160" workbookViewId="0">
      <selection activeCell="O1" sqref="O1"/>
    </sheetView>
  </sheetViews>
  <sheetFormatPr defaultRowHeight="13.5"/>
  <cols>
    <col min="1" max="1" width="8.375" customWidth="1"/>
    <col min="2" max="2" width="6.25" style="878" customWidth="1"/>
    <col min="3" max="3" width="9.25" style="878" bestFit="1" customWidth="1"/>
    <col min="4" max="4" width="10.25" style="878" customWidth="1"/>
    <col min="5" max="5" width="9.25" style="878" bestFit="1" customWidth="1"/>
    <col min="6" max="6" width="10.875" style="878" bestFit="1" customWidth="1"/>
    <col min="7" max="7" width="9.25" style="878" bestFit="1" customWidth="1"/>
    <col min="8" max="8" width="10.875" style="878" bestFit="1" customWidth="1"/>
    <col min="9" max="9" width="9.5" style="878" bestFit="1" customWidth="1"/>
    <col min="10" max="10" width="10.875" style="878" bestFit="1" customWidth="1"/>
    <col min="11" max="12" width="10.375" style="878" bestFit="1" customWidth="1"/>
    <col min="13" max="13" width="11.375" style="878" bestFit="1" customWidth="1"/>
    <col min="14" max="14" width="10.375" style="878" customWidth="1"/>
  </cols>
  <sheetData>
    <row r="1" spans="1:15" ht="17.25">
      <c r="B1" s="877" t="s">
        <v>369</v>
      </c>
      <c r="C1" s="88"/>
      <c r="D1" s="88"/>
      <c r="E1" s="88"/>
      <c r="F1" s="88"/>
      <c r="G1" s="88"/>
      <c r="H1" s="88"/>
      <c r="I1" s="88"/>
      <c r="J1" s="88"/>
      <c r="K1" s="88"/>
      <c r="L1" s="88"/>
      <c r="M1" s="88"/>
      <c r="N1" s="89"/>
    </row>
    <row r="2" spans="1:15" ht="17.25">
      <c r="B2" s="1139" t="s">
        <v>57</v>
      </c>
      <c r="C2" s="1139"/>
      <c r="D2" s="1139"/>
      <c r="E2" s="1139"/>
      <c r="F2" s="1139"/>
      <c r="G2" s="1139"/>
      <c r="H2" s="1139"/>
      <c r="I2" s="1139"/>
      <c r="J2" s="1139"/>
      <c r="K2" s="1139"/>
      <c r="L2" s="1139"/>
      <c r="M2" s="1139"/>
      <c r="N2" s="1139"/>
    </row>
    <row r="3" spans="1:15">
      <c r="B3" s="877"/>
      <c r="C3" s="877"/>
      <c r="D3" s="877"/>
      <c r="E3" s="877"/>
      <c r="F3" s="877"/>
      <c r="G3" s="877"/>
      <c r="H3" s="877"/>
      <c r="I3" s="877"/>
      <c r="J3" s="877"/>
      <c r="K3" s="877"/>
      <c r="L3" s="877"/>
      <c r="M3" s="877"/>
      <c r="N3" s="1024" t="s">
        <v>604</v>
      </c>
      <c r="O3" s="1025"/>
    </row>
    <row r="4" spans="1:15">
      <c r="B4" s="877"/>
      <c r="C4" s="877"/>
      <c r="D4" s="877"/>
      <c r="E4" s="877"/>
      <c r="F4" s="877"/>
      <c r="G4" s="877"/>
      <c r="H4" s="877"/>
      <c r="I4" s="877"/>
      <c r="J4" s="877"/>
      <c r="K4" s="877"/>
      <c r="N4" s="433" t="s">
        <v>303</v>
      </c>
    </row>
    <row r="5" spans="1:15">
      <c r="A5" s="879"/>
      <c r="B5" s="880" t="s">
        <v>415</v>
      </c>
      <c r="C5" s="1140" t="s">
        <v>58</v>
      </c>
      <c r="D5" s="1141"/>
      <c r="E5" s="1140" t="s">
        <v>59</v>
      </c>
      <c r="F5" s="1141"/>
      <c r="G5" s="1140" t="s">
        <v>60</v>
      </c>
      <c r="H5" s="1141"/>
      <c r="I5" s="1140" t="s">
        <v>61</v>
      </c>
      <c r="J5" s="1142"/>
      <c r="K5" s="1140" t="s">
        <v>62</v>
      </c>
      <c r="L5" s="1142"/>
      <c r="M5" s="1140" t="s">
        <v>63</v>
      </c>
      <c r="N5" s="1142"/>
    </row>
    <row r="6" spans="1:15">
      <c r="A6" s="1137" t="s">
        <v>64</v>
      </c>
      <c r="B6" s="1138"/>
      <c r="C6" s="881"/>
      <c r="D6" s="882" t="s">
        <v>65</v>
      </c>
      <c r="E6" s="883"/>
      <c r="F6" s="882" t="s">
        <v>65</v>
      </c>
      <c r="G6" s="881"/>
      <c r="H6" s="882" t="s">
        <v>65</v>
      </c>
      <c r="I6" s="881"/>
      <c r="J6" s="882" t="s">
        <v>65</v>
      </c>
      <c r="K6" s="881"/>
      <c r="L6" s="882" t="s">
        <v>66</v>
      </c>
      <c r="M6" s="881"/>
      <c r="N6" s="882" t="s">
        <v>66</v>
      </c>
    </row>
    <row r="7" spans="1:15" s="584" customFormat="1" ht="16.5" customHeight="1">
      <c r="A7" s="661"/>
      <c r="B7" s="884"/>
      <c r="C7" s="885" t="s">
        <v>416</v>
      </c>
      <c r="D7" s="885" t="s">
        <v>412</v>
      </c>
      <c r="E7" s="885" t="s">
        <v>12</v>
      </c>
      <c r="F7" s="885" t="s">
        <v>412</v>
      </c>
      <c r="G7" s="885" t="s">
        <v>12</v>
      </c>
      <c r="H7" s="885" t="s">
        <v>412</v>
      </c>
      <c r="I7" s="885" t="s">
        <v>12</v>
      </c>
      <c r="J7" s="885" t="s">
        <v>412</v>
      </c>
      <c r="K7" s="885" t="s">
        <v>413</v>
      </c>
      <c r="L7" s="885" t="s">
        <v>414</v>
      </c>
      <c r="M7" s="885" t="s">
        <v>413</v>
      </c>
      <c r="N7" s="885" t="s">
        <v>414</v>
      </c>
    </row>
    <row r="8" spans="1:15">
      <c r="A8" s="676" t="s">
        <v>562</v>
      </c>
      <c r="B8" s="659">
        <v>3</v>
      </c>
      <c r="C8" s="940">
        <v>5398</v>
      </c>
      <c r="D8" s="886">
        <v>-0.9</v>
      </c>
      <c r="E8" s="890">
        <v>28699</v>
      </c>
      <c r="F8" s="887">
        <v>-0.5</v>
      </c>
      <c r="G8" s="890">
        <v>10330</v>
      </c>
      <c r="H8" s="888">
        <v>1.5</v>
      </c>
      <c r="I8" s="890">
        <v>29659</v>
      </c>
      <c r="J8" s="889">
        <v>-0.6</v>
      </c>
      <c r="K8" s="891">
        <v>1.91</v>
      </c>
      <c r="L8" s="892">
        <v>0.04</v>
      </c>
      <c r="M8" s="891">
        <v>1.03</v>
      </c>
      <c r="N8" s="892">
        <v>0</v>
      </c>
    </row>
    <row r="9" spans="1:15">
      <c r="A9" s="676"/>
      <c r="B9" s="659">
        <v>4</v>
      </c>
      <c r="C9" s="940">
        <v>5373</v>
      </c>
      <c r="D9" s="886">
        <v>-0.5</v>
      </c>
      <c r="E9" s="890">
        <v>28740</v>
      </c>
      <c r="F9" s="887">
        <v>0.1</v>
      </c>
      <c r="G9" s="890">
        <v>9842</v>
      </c>
      <c r="H9" s="888">
        <v>-4.7</v>
      </c>
      <c r="I9" s="890">
        <v>29317</v>
      </c>
      <c r="J9" s="889">
        <v>-1.2</v>
      </c>
      <c r="K9" s="891">
        <v>1.83</v>
      </c>
      <c r="L9" s="892">
        <v>-0.08</v>
      </c>
      <c r="M9" s="891">
        <v>1.02</v>
      </c>
      <c r="N9" s="892">
        <v>-0.01</v>
      </c>
    </row>
    <row r="10" spans="1:15">
      <c r="A10" s="676"/>
      <c r="B10" s="659">
        <v>5</v>
      </c>
      <c r="C10" s="940">
        <v>5516</v>
      </c>
      <c r="D10" s="886">
        <v>2.7</v>
      </c>
      <c r="E10" s="890">
        <v>29085</v>
      </c>
      <c r="F10" s="887">
        <v>1.2</v>
      </c>
      <c r="G10" s="890">
        <v>9947</v>
      </c>
      <c r="H10" s="888">
        <v>1.1000000000000001</v>
      </c>
      <c r="I10" s="890">
        <v>28833</v>
      </c>
      <c r="J10" s="889">
        <v>-1.7</v>
      </c>
      <c r="K10" s="891">
        <v>1.8</v>
      </c>
      <c r="L10" s="892">
        <v>-0.03</v>
      </c>
      <c r="M10" s="891">
        <v>0.99</v>
      </c>
      <c r="N10" s="892">
        <v>-0.03</v>
      </c>
    </row>
    <row r="11" spans="1:15">
      <c r="A11" s="676"/>
      <c r="B11" s="659">
        <v>6</v>
      </c>
      <c r="C11" s="940">
        <v>5543</v>
      </c>
      <c r="D11" s="886">
        <v>0.5</v>
      </c>
      <c r="E11" s="890">
        <v>29277</v>
      </c>
      <c r="F11" s="887">
        <v>0.7</v>
      </c>
      <c r="G11" s="890">
        <v>9904</v>
      </c>
      <c r="H11" s="888">
        <v>-0.4</v>
      </c>
      <c r="I11" s="890">
        <v>28330</v>
      </c>
      <c r="J11" s="889">
        <v>-1.7</v>
      </c>
      <c r="K11" s="891">
        <v>1.79</v>
      </c>
      <c r="L11" s="892">
        <v>-0.01</v>
      </c>
      <c r="M11" s="891">
        <v>0.97</v>
      </c>
      <c r="N11" s="892">
        <v>-0.02</v>
      </c>
    </row>
    <row r="12" spans="1:15">
      <c r="A12" s="676"/>
      <c r="B12" s="659">
        <v>7</v>
      </c>
      <c r="C12" s="940">
        <v>5410</v>
      </c>
      <c r="D12" s="886">
        <v>-2.4</v>
      </c>
      <c r="E12" s="890">
        <v>29011</v>
      </c>
      <c r="F12" s="887">
        <v>-0.9</v>
      </c>
      <c r="G12" s="890">
        <v>9908</v>
      </c>
      <c r="H12" s="888">
        <v>0</v>
      </c>
      <c r="I12" s="890">
        <v>28608</v>
      </c>
      <c r="J12" s="889">
        <v>1</v>
      </c>
      <c r="K12" s="891">
        <v>1.83</v>
      </c>
      <c r="L12" s="892">
        <v>0.04</v>
      </c>
      <c r="M12" s="891">
        <v>0.99</v>
      </c>
      <c r="N12" s="892">
        <v>0.02</v>
      </c>
    </row>
    <row r="13" spans="1:15">
      <c r="A13" s="676"/>
      <c r="B13" s="659">
        <v>8</v>
      </c>
      <c r="C13" s="940">
        <v>5780</v>
      </c>
      <c r="D13" s="886">
        <v>6.8</v>
      </c>
      <c r="E13" s="890">
        <v>29229</v>
      </c>
      <c r="F13" s="887">
        <v>0.8</v>
      </c>
      <c r="G13" s="890">
        <v>10531</v>
      </c>
      <c r="H13" s="888">
        <v>6.3</v>
      </c>
      <c r="I13" s="890">
        <v>29038</v>
      </c>
      <c r="J13" s="889">
        <v>1.5</v>
      </c>
      <c r="K13" s="891">
        <v>1.82</v>
      </c>
      <c r="L13" s="892">
        <v>-0.01</v>
      </c>
      <c r="M13" s="891">
        <v>0.99</v>
      </c>
      <c r="N13" s="892">
        <v>0</v>
      </c>
    </row>
    <row r="14" spans="1:15">
      <c r="A14" s="676"/>
      <c r="B14" s="659">
        <v>9</v>
      </c>
      <c r="C14" s="940">
        <v>5281</v>
      </c>
      <c r="D14" s="886">
        <v>-8.6</v>
      </c>
      <c r="E14" s="890">
        <v>28901</v>
      </c>
      <c r="F14" s="887">
        <v>-1.1000000000000001</v>
      </c>
      <c r="G14" s="890">
        <v>9795</v>
      </c>
      <c r="H14" s="888">
        <v>-7</v>
      </c>
      <c r="I14" s="890">
        <v>28605</v>
      </c>
      <c r="J14" s="889">
        <v>-1.5</v>
      </c>
      <c r="K14" s="891">
        <v>1.85</v>
      </c>
      <c r="L14" s="892">
        <v>0.03</v>
      </c>
      <c r="M14" s="891">
        <v>0.99</v>
      </c>
      <c r="N14" s="892">
        <v>0</v>
      </c>
    </row>
    <row r="15" spans="1:15">
      <c r="A15" s="676"/>
      <c r="B15" s="659">
        <v>10</v>
      </c>
      <c r="C15" s="940">
        <v>5222</v>
      </c>
      <c r="D15" s="886">
        <v>-1.1000000000000001</v>
      </c>
      <c r="E15" s="890">
        <v>28248</v>
      </c>
      <c r="F15" s="887">
        <v>-2.2999999999999998</v>
      </c>
      <c r="G15" s="890">
        <v>9695</v>
      </c>
      <c r="H15" s="888">
        <v>-1</v>
      </c>
      <c r="I15" s="890">
        <v>28465</v>
      </c>
      <c r="J15" s="889">
        <v>-0.5</v>
      </c>
      <c r="K15" s="891">
        <v>1.86</v>
      </c>
      <c r="L15" s="892">
        <v>0.01</v>
      </c>
      <c r="M15" s="891">
        <v>1.01</v>
      </c>
      <c r="N15" s="892">
        <v>0.02</v>
      </c>
    </row>
    <row r="16" spans="1:15">
      <c r="A16" s="676"/>
      <c r="B16" s="659">
        <v>11</v>
      </c>
      <c r="C16" s="940">
        <v>5298</v>
      </c>
      <c r="D16" s="886">
        <v>1.5</v>
      </c>
      <c r="E16" s="890">
        <v>28279</v>
      </c>
      <c r="F16" s="887">
        <v>0.1</v>
      </c>
      <c r="G16" s="890">
        <v>9691</v>
      </c>
      <c r="H16" s="888">
        <v>0</v>
      </c>
      <c r="I16" s="890">
        <v>28064</v>
      </c>
      <c r="J16" s="889">
        <v>-1.4</v>
      </c>
      <c r="K16" s="891">
        <v>1.83</v>
      </c>
      <c r="L16" s="892">
        <v>-0.03</v>
      </c>
      <c r="M16" s="891">
        <v>0.99</v>
      </c>
      <c r="N16" s="892">
        <v>-0.02</v>
      </c>
    </row>
    <row r="17" spans="1:14">
      <c r="A17" s="676"/>
      <c r="B17" s="659">
        <v>12</v>
      </c>
      <c r="C17" s="940">
        <v>5261</v>
      </c>
      <c r="D17" s="886">
        <v>-0.7</v>
      </c>
      <c r="E17" s="890">
        <v>28199</v>
      </c>
      <c r="F17" s="887">
        <v>-0.3</v>
      </c>
      <c r="G17" s="890">
        <v>9854</v>
      </c>
      <c r="H17" s="888">
        <v>1.7</v>
      </c>
      <c r="I17" s="890">
        <v>27899</v>
      </c>
      <c r="J17" s="889">
        <v>-0.6</v>
      </c>
      <c r="K17" s="891">
        <v>1.87</v>
      </c>
      <c r="L17" s="892">
        <v>0.04</v>
      </c>
      <c r="M17" s="891">
        <v>0.99</v>
      </c>
      <c r="N17" s="892">
        <v>0</v>
      </c>
    </row>
    <row r="18" spans="1:14">
      <c r="A18" s="974" t="s">
        <v>528</v>
      </c>
      <c r="B18" s="974">
        <v>1</v>
      </c>
      <c r="C18" s="976">
        <v>5625</v>
      </c>
      <c r="D18" s="978">
        <v>6.9</v>
      </c>
      <c r="E18" s="979">
        <v>28990</v>
      </c>
      <c r="F18" s="980">
        <v>2.8</v>
      </c>
      <c r="G18" s="979">
        <v>9960</v>
      </c>
      <c r="H18" s="981">
        <v>1.1000000000000001</v>
      </c>
      <c r="I18" s="979">
        <v>28205</v>
      </c>
      <c r="J18" s="982">
        <v>1.1000000000000001</v>
      </c>
      <c r="K18" s="983">
        <v>1.77</v>
      </c>
      <c r="L18" s="984">
        <v>-0.1</v>
      </c>
      <c r="M18" s="983">
        <v>0.97</v>
      </c>
      <c r="N18" s="984">
        <v>-0.02</v>
      </c>
    </row>
    <row r="19" spans="1:14">
      <c r="A19" s="975"/>
      <c r="B19" s="974">
        <v>2</v>
      </c>
      <c r="C19" s="977">
        <v>5296</v>
      </c>
      <c r="D19" s="978">
        <v>-5.8</v>
      </c>
      <c r="E19" s="979">
        <v>28527</v>
      </c>
      <c r="F19" s="980">
        <v>-1.6</v>
      </c>
      <c r="G19" s="979">
        <v>9005</v>
      </c>
      <c r="H19" s="981">
        <v>-9.6</v>
      </c>
      <c r="I19" s="979">
        <v>27248</v>
      </c>
      <c r="J19" s="982">
        <v>-3.4</v>
      </c>
      <c r="K19" s="983">
        <v>1.7</v>
      </c>
      <c r="L19" s="984">
        <v>-7.0000000000000007E-2</v>
      </c>
      <c r="M19" s="983">
        <v>0.96</v>
      </c>
      <c r="N19" s="984">
        <v>-0.01</v>
      </c>
    </row>
    <row r="20" spans="1:14">
      <c r="A20" s="972"/>
      <c r="B20" s="660" t="s">
        <v>560</v>
      </c>
      <c r="C20" s="973">
        <v>5343</v>
      </c>
      <c r="D20" s="893">
        <v>0.9</v>
      </c>
      <c r="E20" s="894">
        <v>28223</v>
      </c>
      <c r="F20" s="895">
        <v>-1.1000000000000001</v>
      </c>
      <c r="G20" s="894">
        <v>9380</v>
      </c>
      <c r="H20" s="896">
        <v>4.2</v>
      </c>
      <c r="I20" s="894">
        <v>26887</v>
      </c>
      <c r="J20" s="897">
        <v>-1.3</v>
      </c>
      <c r="K20" s="898">
        <v>1.76</v>
      </c>
      <c r="L20" s="899">
        <v>0.06</v>
      </c>
      <c r="M20" s="1022">
        <v>0.95</v>
      </c>
      <c r="N20" s="1023">
        <v>-0.01</v>
      </c>
    </row>
    <row r="21" spans="1:14" ht="3" customHeight="1">
      <c r="B21" s="736"/>
      <c r="C21" s="900"/>
      <c r="D21" s="901"/>
      <c r="E21" s="900"/>
      <c r="F21" s="901"/>
      <c r="G21" s="900"/>
      <c r="H21" s="901"/>
      <c r="I21" s="900"/>
      <c r="J21" s="901"/>
      <c r="K21" s="902"/>
      <c r="L21" s="903"/>
      <c r="M21" s="902"/>
      <c r="N21" s="904"/>
    </row>
    <row r="22" spans="1:14">
      <c r="A22" s="434" t="s">
        <v>304</v>
      </c>
      <c r="C22" s="877"/>
      <c r="D22" s="877"/>
      <c r="E22" s="877"/>
      <c r="F22" s="877"/>
      <c r="G22" s="877"/>
      <c r="H22" s="877"/>
      <c r="I22" s="877"/>
      <c r="J22" s="877"/>
      <c r="K22" s="877"/>
      <c r="L22" s="877"/>
      <c r="M22" s="877"/>
      <c r="N22" s="877"/>
    </row>
    <row r="23" spans="1:14">
      <c r="A23" s="434" t="s">
        <v>591</v>
      </c>
      <c r="C23" s="877"/>
      <c r="D23" s="877"/>
      <c r="E23" s="877"/>
      <c r="F23" s="877"/>
      <c r="G23" s="877"/>
      <c r="H23" s="877"/>
      <c r="I23" s="877"/>
      <c r="J23" s="877"/>
      <c r="K23" s="877"/>
      <c r="L23" s="877"/>
      <c r="M23" s="877"/>
      <c r="N23" s="877"/>
    </row>
    <row r="24" spans="1:14">
      <c r="A24" s="434" t="s">
        <v>439</v>
      </c>
      <c r="B24" s="877"/>
      <c r="C24" s="877"/>
      <c r="D24" s="877"/>
      <c r="E24" s="877"/>
      <c r="F24" s="877"/>
      <c r="G24" s="877"/>
      <c r="H24" s="877"/>
      <c r="I24" s="877"/>
      <c r="J24" s="877"/>
      <c r="K24" s="877"/>
      <c r="L24" s="877"/>
      <c r="M24" s="877"/>
      <c r="N24"/>
    </row>
  </sheetData>
  <mergeCells count="8">
    <mergeCell ref="A6:B6"/>
    <mergeCell ref="B2:N2"/>
    <mergeCell ref="C5:D5"/>
    <mergeCell ref="E5:F5"/>
    <mergeCell ref="G5:H5"/>
    <mergeCell ref="I5:J5"/>
    <mergeCell ref="K5:L5"/>
    <mergeCell ref="M5:N5"/>
  </mergeCells>
  <phoneticPr fontId="3"/>
  <pageMargins left="0.70866141732283472" right="0.70866141732283472" top="0.74803149606299213" bottom="0.74803149606299213" header="0.31496062992125984" footer="0.31496062992125984"/>
  <pageSetup paperSize="9" scale="9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7"/>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M1" sqref="M1"/>
    </sheetView>
  </sheetViews>
  <sheetFormatPr defaultColWidth="8.75" defaultRowHeight="13.5"/>
  <cols>
    <col min="1" max="2" width="8.75" style="908"/>
    <col min="3" max="3" width="11.375" style="908" customWidth="1"/>
    <col min="4" max="4" width="12.75" style="908" customWidth="1"/>
    <col min="5" max="5" width="12" style="908" customWidth="1"/>
    <col min="6" max="12" width="11.625" style="908" customWidth="1"/>
    <col min="13" max="13" width="2.5" style="908" customWidth="1"/>
    <col min="14" max="16384" width="8.75" style="908"/>
  </cols>
  <sheetData>
    <row r="1" spans="1:12" ht="14.25">
      <c r="A1" s="905" t="s">
        <v>369</v>
      </c>
      <c r="B1" s="906"/>
      <c r="C1" s="906"/>
      <c r="D1" s="906"/>
      <c r="E1" s="906"/>
      <c r="F1" s="906"/>
      <c r="G1" s="906"/>
      <c r="H1" s="906"/>
      <c r="I1" s="906"/>
      <c r="J1" s="906"/>
      <c r="K1" s="907"/>
      <c r="L1" s="90"/>
    </row>
    <row r="2" spans="1:12" ht="17.25">
      <c r="A2" s="1152" t="s">
        <v>69</v>
      </c>
      <c r="B2" s="1152"/>
      <c r="C2" s="1152"/>
      <c r="D2" s="1152"/>
      <c r="E2" s="1152"/>
      <c r="F2" s="1152"/>
      <c r="G2" s="1152"/>
      <c r="H2" s="1152"/>
      <c r="I2" s="1152"/>
      <c r="J2" s="1152"/>
      <c r="K2" s="91"/>
      <c r="L2" s="1027" t="s">
        <v>604</v>
      </c>
    </row>
    <row r="3" spans="1:12">
      <c r="A3" s="906"/>
      <c r="B3" s="906"/>
      <c r="C3" s="906"/>
      <c r="D3" s="906"/>
      <c r="E3" s="906"/>
      <c r="F3" s="906"/>
      <c r="G3" s="906"/>
      <c r="H3" s="906"/>
      <c r="I3" s="906"/>
      <c r="J3" s="906"/>
      <c r="K3" s="909"/>
      <c r="L3" s="435" t="s">
        <v>305</v>
      </c>
    </row>
    <row r="4" spans="1:12">
      <c r="A4" s="1153" t="s">
        <v>370</v>
      </c>
      <c r="B4" s="1154"/>
      <c r="C4" s="1144" t="s">
        <v>371</v>
      </c>
      <c r="D4" s="1144" t="s">
        <v>372</v>
      </c>
      <c r="E4" s="1146" t="s">
        <v>373</v>
      </c>
      <c r="F4" s="1144" t="s">
        <v>374</v>
      </c>
      <c r="G4" s="1144" t="s">
        <v>375</v>
      </c>
      <c r="H4" s="1144" t="s">
        <v>376</v>
      </c>
      <c r="I4" s="1146" t="s">
        <v>377</v>
      </c>
      <c r="J4" s="911" t="s">
        <v>378</v>
      </c>
      <c r="K4" s="1146" t="s">
        <v>67</v>
      </c>
      <c r="L4" s="910" t="s">
        <v>379</v>
      </c>
    </row>
    <row r="5" spans="1:12" ht="18">
      <c r="A5" s="1155"/>
      <c r="B5" s="1156"/>
      <c r="C5" s="1145"/>
      <c r="D5" s="1145"/>
      <c r="E5" s="1147"/>
      <c r="F5" s="1145"/>
      <c r="G5" s="1145"/>
      <c r="H5" s="1145"/>
      <c r="I5" s="1147"/>
      <c r="J5" s="92" t="s">
        <v>70</v>
      </c>
      <c r="K5" s="1147"/>
      <c r="L5" s="92" t="s">
        <v>71</v>
      </c>
    </row>
    <row r="6" spans="1:12" ht="13.5" customHeight="1">
      <c r="A6" s="941"/>
      <c r="B6" s="912"/>
      <c r="C6" s="913"/>
      <c r="D6" s="913" t="s">
        <v>68</v>
      </c>
      <c r="E6" s="913"/>
      <c r="F6" s="913" t="s">
        <v>68</v>
      </c>
      <c r="G6" s="914"/>
      <c r="H6" s="914"/>
      <c r="I6" s="915"/>
      <c r="J6" s="913"/>
      <c r="K6" s="913"/>
      <c r="L6" s="913"/>
    </row>
    <row r="7" spans="1:12">
      <c r="A7" s="916" t="s">
        <v>470</v>
      </c>
      <c r="B7" s="917"/>
      <c r="C7" s="918">
        <v>22663</v>
      </c>
      <c r="D7" s="918">
        <v>10194</v>
      </c>
      <c r="E7" s="918">
        <v>36062</v>
      </c>
      <c r="F7" s="918">
        <v>8292</v>
      </c>
      <c r="G7" s="919">
        <v>1.59</v>
      </c>
      <c r="H7" s="919">
        <v>0.81341203207900392</v>
      </c>
      <c r="I7" s="918">
        <v>10178</v>
      </c>
      <c r="J7" s="920">
        <v>44.910206062745445</v>
      </c>
      <c r="K7" s="921">
        <v>10358</v>
      </c>
      <c r="L7" s="920">
        <v>28.722755254838887</v>
      </c>
    </row>
    <row r="8" spans="1:12">
      <c r="A8" s="922" t="s">
        <v>449</v>
      </c>
      <c r="B8" s="917"/>
      <c r="C8" s="918">
        <v>25970</v>
      </c>
      <c r="D8" s="918">
        <v>11836</v>
      </c>
      <c r="E8" s="918">
        <v>40878</v>
      </c>
      <c r="F8" s="918">
        <v>9021</v>
      </c>
      <c r="G8" s="919">
        <v>1.57</v>
      </c>
      <c r="H8" s="919">
        <v>0.76</v>
      </c>
      <c r="I8" s="918">
        <v>9349</v>
      </c>
      <c r="J8" s="920">
        <v>35.799999999999997</v>
      </c>
      <c r="K8" s="921">
        <v>9549</v>
      </c>
      <c r="L8" s="920">
        <v>23.4</v>
      </c>
    </row>
    <row r="9" spans="1:12">
      <c r="A9" s="922" t="s">
        <v>448</v>
      </c>
      <c r="B9" s="917"/>
      <c r="C9" s="918">
        <v>24085</v>
      </c>
      <c r="D9" s="918">
        <v>11891</v>
      </c>
      <c r="E9" s="918">
        <v>50297</v>
      </c>
      <c r="F9" s="918">
        <v>11670</v>
      </c>
      <c r="G9" s="919">
        <v>2.09</v>
      </c>
      <c r="H9" s="919">
        <v>0.98</v>
      </c>
      <c r="I9" s="918">
        <v>9538</v>
      </c>
      <c r="J9" s="920">
        <v>39.6</v>
      </c>
      <c r="K9" s="921">
        <v>9768</v>
      </c>
      <c r="L9" s="920">
        <v>19.399999999999999</v>
      </c>
    </row>
    <row r="10" spans="1:12">
      <c r="A10" s="922" t="s">
        <v>471</v>
      </c>
      <c r="B10" s="917"/>
      <c r="C10" s="918">
        <v>22806</v>
      </c>
      <c r="D10" s="918">
        <v>11298</v>
      </c>
      <c r="E10" s="918">
        <v>51212</v>
      </c>
      <c r="F10" s="918">
        <v>12076</v>
      </c>
      <c r="G10" s="919">
        <v>2.25</v>
      </c>
      <c r="H10" s="919">
        <v>1.07</v>
      </c>
      <c r="I10" s="918">
        <v>9581</v>
      </c>
      <c r="J10" s="920">
        <v>42</v>
      </c>
      <c r="K10" s="921">
        <v>9647</v>
      </c>
      <c r="L10" s="920">
        <v>18.8</v>
      </c>
    </row>
    <row r="11" spans="1:12" ht="14.25">
      <c r="A11" s="586" t="s">
        <v>438</v>
      </c>
      <c r="B11" s="651">
        <v>3</v>
      </c>
      <c r="C11" s="924">
        <v>2012</v>
      </c>
      <c r="D11" s="924">
        <v>11973</v>
      </c>
      <c r="E11" s="923">
        <v>4216</v>
      </c>
      <c r="F11" s="924">
        <v>13955</v>
      </c>
      <c r="G11" s="927">
        <v>2.1</v>
      </c>
      <c r="H11" s="927">
        <v>1.17</v>
      </c>
      <c r="I11" s="923">
        <v>1783</v>
      </c>
      <c r="J11" s="926">
        <v>88.6</v>
      </c>
      <c r="K11" s="925">
        <v>1905</v>
      </c>
      <c r="L11" s="926">
        <v>45.2</v>
      </c>
    </row>
    <row r="12" spans="1:12" ht="14.25">
      <c r="A12" s="586"/>
      <c r="B12" s="651">
        <v>4</v>
      </c>
      <c r="C12" s="924">
        <v>2535</v>
      </c>
      <c r="D12" s="924">
        <v>12042</v>
      </c>
      <c r="E12" s="923">
        <v>3679</v>
      </c>
      <c r="F12" s="924">
        <v>11776</v>
      </c>
      <c r="G12" s="927">
        <v>1.45</v>
      </c>
      <c r="H12" s="927">
        <v>0.98</v>
      </c>
      <c r="I12" s="923">
        <v>1173</v>
      </c>
      <c r="J12" s="926">
        <v>46.3</v>
      </c>
      <c r="K12" s="925">
        <v>1197</v>
      </c>
      <c r="L12" s="926">
        <v>32.5</v>
      </c>
    </row>
    <row r="13" spans="1:12" ht="14.25">
      <c r="A13" s="586"/>
      <c r="B13" s="651">
        <v>5</v>
      </c>
      <c r="C13" s="924">
        <v>2074</v>
      </c>
      <c r="D13" s="924">
        <v>12026</v>
      </c>
      <c r="E13" s="923">
        <v>3697</v>
      </c>
      <c r="F13" s="924">
        <v>10597</v>
      </c>
      <c r="G13" s="927">
        <v>1.78</v>
      </c>
      <c r="H13" s="927">
        <v>0.88</v>
      </c>
      <c r="I13" s="923">
        <v>739</v>
      </c>
      <c r="J13" s="926">
        <v>35.6</v>
      </c>
      <c r="K13" s="925">
        <v>752</v>
      </c>
      <c r="L13" s="926">
        <v>20.3</v>
      </c>
    </row>
    <row r="14" spans="1:12" ht="14.25">
      <c r="A14" s="586"/>
      <c r="B14" s="651">
        <v>6</v>
      </c>
      <c r="C14" s="924">
        <v>1680</v>
      </c>
      <c r="D14" s="924">
        <v>11901</v>
      </c>
      <c r="E14" s="923">
        <v>3566</v>
      </c>
      <c r="F14" s="924">
        <v>10273</v>
      </c>
      <c r="G14" s="927">
        <v>2.12</v>
      </c>
      <c r="H14" s="927">
        <v>0.86</v>
      </c>
      <c r="I14" s="923">
        <v>623</v>
      </c>
      <c r="J14" s="926">
        <v>37.1</v>
      </c>
      <c r="K14" s="925">
        <v>634</v>
      </c>
      <c r="L14" s="926">
        <v>17.8</v>
      </c>
    </row>
    <row r="15" spans="1:12" ht="14.25">
      <c r="A15" s="586"/>
      <c r="B15" s="651">
        <v>7</v>
      </c>
      <c r="C15" s="924">
        <v>1827</v>
      </c>
      <c r="D15" s="924">
        <v>11727</v>
      </c>
      <c r="E15" s="923">
        <v>3827</v>
      </c>
      <c r="F15" s="924">
        <v>10329</v>
      </c>
      <c r="G15" s="927">
        <v>2.09</v>
      </c>
      <c r="H15" s="927">
        <v>0.88</v>
      </c>
      <c r="I15" s="923">
        <v>574</v>
      </c>
      <c r="J15" s="926">
        <v>31.4</v>
      </c>
      <c r="K15" s="925">
        <v>581</v>
      </c>
      <c r="L15" s="926">
        <v>15.2</v>
      </c>
    </row>
    <row r="16" spans="1:12" ht="14.25">
      <c r="A16" s="586"/>
      <c r="B16" s="651">
        <v>8</v>
      </c>
      <c r="C16" s="924">
        <v>1737</v>
      </c>
      <c r="D16" s="924">
        <v>11781</v>
      </c>
      <c r="E16" s="923">
        <v>3760</v>
      </c>
      <c r="F16" s="924">
        <v>10589</v>
      </c>
      <c r="G16" s="927">
        <v>2.16</v>
      </c>
      <c r="H16" s="927">
        <v>0.9</v>
      </c>
      <c r="I16" s="923">
        <v>552</v>
      </c>
      <c r="J16" s="926">
        <v>31.8</v>
      </c>
      <c r="K16" s="925">
        <v>559</v>
      </c>
      <c r="L16" s="926">
        <v>14.9</v>
      </c>
    </row>
    <row r="17" spans="1:18" ht="14.25">
      <c r="A17" s="586"/>
      <c r="B17" s="651">
        <v>9</v>
      </c>
      <c r="C17" s="924">
        <v>1597</v>
      </c>
      <c r="D17" s="924">
        <v>11687</v>
      </c>
      <c r="E17" s="923">
        <v>3581</v>
      </c>
      <c r="F17" s="924">
        <v>10541</v>
      </c>
      <c r="G17" s="927">
        <v>2.2400000000000002</v>
      </c>
      <c r="H17" s="927">
        <v>0.9</v>
      </c>
      <c r="I17" s="923">
        <v>516</v>
      </c>
      <c r="J17" s="926">
        <v>32.299999999999997</v>
      </c>
      <c r="K17" s="925">
        <v>524</v>
      </c>
      <c r="L17" s="926">
        <v>14.6</v>
      </c>
    </row>
    <row r="18" spans="1:18" ht="14.25">
      <c r="A18" s="586"/>
      <c r="B18" s="651">
        <v>10</v>
      </c>
      <c r="C18" s="924">
        <v>1774</v>
      </c>
      <c r="D18" s="924">
        <v>11484</v>
      </c>
      <c r="E18" s="923">
        <v>4160</v>
      </c>
      <c r="F18" s="924">
        <v>10965</v>
      </c>
      <c r="G18" s="927">
        <v>2.34</v>
      </c>
      <c r="H18" s="927">
        <v>0.95</v>
      </c>
      <c r="I18" s="923">
        <v>602</v>
      </c>
      <c r="J18" s="926">
        <v>33.9</v>
      </c>
      <c r="K18" s="925">
        <v>609</v>
      </c>
      <c r="L18" s="926">
        <v>14.6</v>
      </c>
    </row>
    <row r="19" spans="1:18" ht="14.25">
      <c r="A19" s="586"/>
      <c r="B19" s="651">
        <v>11</v>
      </c>
      <c r="C19" s="924">
        <v>1575</v>
      </c>
      <c r="D19" s="924">
        <v>11197</v>
      </c>
      <c r="E19" s="923">
        <v>3416</v>
      </c>
      <c r="F19" s="924">
        <v>10673</v>
      </c>
      <c r="G19" s="927">
        <v>2.17</v>
      </c>
      <c r="H19" s="927">
        <v>0.95</v>
      </c>
      <c r="I19" s="923">
        <v>483</v>
      </c>
      <c r="J19" s="926">
        <v>30.7</v>
      </c>
      <c r="K19" s="925">
        <v>492</v>
      </c>
      <c r="L19" s="926">
        <v>14.4</v>
      </c>
    </row>
    <row r="20" spans="1:18" ht="14.25">
      <c r="A20" s="586"/>
      <c r="B20" s="651">
        <v>12</v>
      </c>
      <c r="C20" s="924">
        <v>1333</v>
      </c>
      <c r="D20" s="924">
        <v>10714</v>
      </c>
      <c r="E20" s="923">
        <v>3535</v>
      </c>
      <c r="F20" s="924">
        <v>10398</v>
      </c>
      <c r="G20" s="927">
        <v>2.65</v>
      </c>
      <c r="H20" s="927">
        <v>0.97</v>
      </c>
      <c r="I20" s="923">
        <v>462</v>
      </c>
      <c r="J20" s="926">
        <v>34.700000000000003</v>
      </c>
      <c r="K20" s="925">
        <v>467</v>
      </c>
      <c r="L20" s="926">
        <v>13.2</v>
      </c>
    </row>
    <row r="21" spans="1:18" ht="14.25">
      <c r="A21" s="586"/>
      <c r="B21" s="651">
        <v>1</v>
      </c>
      <c r="C21" s="924">
        <v>2141</v>
      </c>
      <c r="D21" s="924">
        <v>11171</v>
      </c>
      <c r="E21" s="923">
        <v>5434</v>
      </c>
      <c r="F21" s="924">
        <v>11848</v>
      </c>
      <c r="G21" s="927">
        <v>2.54</v>
      </c>
      <c r="H21" s="927">
        <v>1.06</v>
      </c>
      <c r="I21" s="923">
        <v>465</v>
      </c>
      <c r="J21" s="926">
        <v>21.7</v>
      </c>
      <c r="K21" s="925">
        <v>471</v>
      </c>
      <c r="L21" s="926">
        <v>8.6999999999999993</v>
      </c>
    </row>
    <row r="22" spans="1:18" ht="14.25">
      <c r="A22" s="586" t="s">
        <v>528</v>
      </c>
      <c r="B22" s="651">
        <v>2</v>
      </c>
      <c r="C22" s="924">
        <v>2385</v>
      </c>
      <c r="D22" s="924">
        <v>11844</v>
      </c>
      <c r="E22" s="923">
        <v>4589</v>
      </c>
      <c r="F22" s="924">
        <v>12949</v>
      </c>
      <c r="G22" s="927">
        <v>1.92</v>
      </c>
      <c r="H22" s="927">
        <v>1.0900000000000001</v>
      </c>
      <c r="I22" s="923">
        <v>1384</v>
      </c>
      <c r="J22" s="926">
        <v>58</v>
      </c>
      <c r="K22" s="925">
        <v>1423</v>
      </c>
      <c r="L22" s="926">
        <v>31</v>
      </c>
    </row>
    <row r="23" spans="1:18" ht="14.25">
      <c r="A23" s="586"/>
      <c r="B23" s="651">
        <v>3</v>
      </c>
      <c r="C23" s="924">
        <v>2055</v>
      </c>
      <c r="D23" s="1026">
        <v>12061</v>
      </c>
      <c r="E23" s="923">
        <v>3709</v>
      </c>
      <c r="F23" s="924">
        <v>12363</v>
      </c>
      <c r="G23" s="927">
        <v>1.8</v>
      </c>
      <c r="H23" s="927">
        <v>1.03</v>
      </c>
      <c r="I23" s="923">
        <v>2120</v>
      </c>
      <c r="J23" s="926">
        <v>103.2</v>
      </c>
      <c r="K23" s="925">
        <v>2201</v>
      </c>
      <c r="L23" s="926">
        <v>59.3</v>
      </c>
    </row>
    <row r="24" spans="1:18" ht="13.5" customHeight="1">
      <c r="A24" s="1148" t="s">
        <v>417</v>
      </c>
      <c r="B24" s="1149"/>
      <c r="C24" s="928">
        <f>(C23/C11-1)*100</f>
        <v>2.1371769383697892</v>
      </c>
      <c r="D24" s="928">
        <f>(D23/D11-1)*100</f>
        <v>0.73498705420529387</v>
      </c>
      <c r="E24" s="928">
        <f>(E23/E11-1)*100</f>
        <v>-12.025616698292218</v>
      </c>
      <c r="F24" s="928">
        <f>(F23/F11-1)*100</f>
        <v>-11.408097456108923</v>
      </c>
      <c r="G24" s="929">
        <f>G23 - G11</f>
        <v>-0.30000000000000004</v>
      </c>
      <c r="H24" s="929">
        <f>H23 - H11</f>
        <v>-0.1399999999999999</v>
      </c>
      <c r="I24" s="930">
        <f>(I23/I11-1)*100</f>
        <v>18.900729108244541</v>
      </c>
      <c r="J24" s="931">
        <f>J23 - J11</f>
        <v>14.600000000000009</v>
      </c>
      <c r="K24" s="930">
        <f>(K23/K11-1)*100</f>
        <v>15.538057742782163</v>
      </c>
      <c r="L24" s="938" t="s">
        <v>536</v>
      </c>
      <c r="N24" s="1143"/>
      <c r="O24" s="1143"/>
      <c r="P24" s="1143"/>
      <c r="Q24" s="1143"/>
      <c r="R24" s="1143"/>
    </row>
    <row r="25" spans="1:18" ht="13.5" customHeight="1">
      <c r="A25" s="1150" t="s">
        <v>72</v>
      </c>
      <c r="B25" s="1151"/>
      <c r="C25" s="932">
        <f t="shared" ref="C25:J25" si="0">(C23/C22-1)*100</f>
        <v>-13.836477987421381</v>
      </c>
      <c r="D25" s="932">
        <f t="shared" si="0"/>
        <v>1.8321513002364176</v>
      </c>
      <c r="E25" s="932">
        <f t="shared" si="0"/>
        <v>-19.17629113096535</v>
      </c>
      <c r="F25" s="932">
        <f t="shared" si="0"/>
        <v>-4.5254459803845908</v>
      </c>
      <c r="G25" s="932">
        <f t="shared" si="0"/>
        <v>-6.2499999999999893</v>
      </c>
      <c r="H25" s="932">
        <f t="shared" si="0"/>
        <v>-5.5045871559633035</v>
      </c>
      <c r="I25" s="932">
        <f>(I23/I22-1)*100</f>
        <v>53.179190751445084</v>
      </c>
      <c r="J25" s="932">
        <f t="shared" si="0"/>
        <v>77.931034482758619</v>
      </c>
      <c r="K25" s="932">
        <f t="shared" ref="K25" si="1">(K23/K22-1)*100</f>
        <v>54.673225579761066</v>
      </c>
      <c r="L25" s="932">
        <f>(L23/L22-1)*100</f>
        <v>91.290322580645153</v>
      </c>
      <c r="N25" s="1143"/>
      <c r="O25" s="1143"/>
      <c r="P25" s="1143"/>
      <c r="Q25" s="1143"/>
      <c r="R25" s="1143"/>
    </row>
    <row r="26" spans="1:18">
      <c r="A26" s="436" t="s">
        <v>73</v>
      </c>
      <c r="B26" s="906"/>
      <c r="C26" s="906"/>
      <c r="D26" s="906"/>
      <c r="E26" s="906"/>
      <c r="F26" s="933"/>
      <c r="G26" s="906"/>
      <c r="H26" s="906"/>
      <c r="I26" s="906"/>
      <c r="J26" s="934"/>
      <c r="K26" s="906"/>
      <c r="L26" s="906"/>
    </row>
    <row r="27" spans="1:18">
      <c r="A27" s="434" t="s">
        <v>439</v>
      </c>
      <c r="B27" s="906"/>
      <c r="C27" s="906"/>
      <c r="D27" s="906"/>
      <c r="E27" s="906"/>
      <c r="F27" s="933"/>
      <c r="G27" s="906"/>
      <c r="H27" s="906"/>
      <c r="I27" s="906"/>
      <c r="J27" s="934"/>
      <c r="K27" s="906"/>
      <c r="L27" s="906"/>
    </row>
  </sheetData>
  <mergeCells count="13">
    <mergeCell ref="A2:J2"/>
    <mergeCell ref="A4:B5"/>
    <mergeCell ref="C4:C5"/>
    <mergeCell ref="D4:D5"/>
    <mergeCell ref="E4:E5"/>
    <mergeCell ref="F4:F5"/>
    <mergeCell ref="G4:G5"/>
    <mergeCell ref="N24:R25"/>
    <mergeCell ref="H4:H5"/>
    <mergeCell ref="I4:I5"/>
    <mergeCell ref="K4:K5"/>
    <mergeCell ref="A24:B24"/>
    <mergeCell ref="A25:B25"/>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activeCell="L1" sqref="L1"/>
    </sheetView>
  </sheetViews>
  <sheetFormatPr defaultColWidth="13.625" defaultRowHeight="14.25"/>
  <cols>
    <col min="1" max="1" width="11.25" style="22" customWidth="1"/>
    <col min="2" max="2" width="6.25" style="22" customWidth="1"/>
    <col min="3" max="3" width="10.875" style="22" customWidth="1"/>
    <col min="4" max="4" width="13.375" style="22" customWidth="1"/>
    <col min="5" max="5" width="10.875" style="22" customWidth="1"/>
    <col min="6" max="6" width="13.375" style="22" customWidth="1"/>
    <col min="7" max="7" width="10.875" style="22" customWidth="1"/>
    <col min="8" max="8" width="13.375" style="22" customWidth="1"/>
    <col min="9" max="9" width="10.875" style="22" customWidth="1"/>
    <col min="10" max="10" width="13.125" style="22" customWidth="1"/>
    <col min="11" max="11" width="0.375" style="22" customWidth="1"/>
    <col min="12" max="12" width="13.625" style="22" customWidth="1"/>
    <col min="13" max="13" width="3.5" style="22" bestFit="1" customWidth="1"/>
    <col min="14" max="14" width="15.75" style="22" customWidth="1"/>
    <col min="15" max="15" width="0.625" style="22" customWidth="1"/>
    <col min="16" max="18" width="7.375" style="22" customWidth="1"/>
    <col min="19" max="20" width="8.625" style="22" customWidth="1"/>
    <col min="21" max="23" width="9.875" style="22" customWidth="1"/>
    <col min="24" max="25" width="13.625" style="22" customWidth="1"/>
    <col min="26" max="26" width="3.75" style="22" customWidth="1"/>
    <col min="27" max="16384" width="13.625" style="22"/>
  </cols>
  <sheetData>
    <row r="1" spans="1:13" s="20" customFormat="1" ht="30" customHeight="1">
      <c r="A1" s="1064" t="s">
        <v>74</v>
      </c>
      <c r="B1" s="1064"/>
      <c r="C1" s="1064"/>
      <c r="D1" s="1064"/>
      <c r="E1" s="1064"/>
      <c r="F1" s="1064"/>
      <c r="G1" s="1064"/>
      <c r="H1" s="1064"/>
      <c r="I1" s="1064"/>
      <c r="J1" s="1064"/>
      <c r="K1" s="1064"/>
    </row>
    <row r="2" spans="1:13" s="20" customFormat="1" ht="6.75" customHeight="1">
      <c r="B2" s="82"/>
      <c r="C2" s="82"/>
      <c r="D2" s="82"/>
      <c r="E2" s="82"/>
      <c r="F2" s="82"/>
      <c r="G2" s="82"/>
      <c r="H2" s="82"/>
      <c r="I2" s="82"/>
    </row>
    <row r="3" spans="1:13" ht="14.25" customHeight="1">
      <c r="B3" s="57"/>
      <c r="C3" s="57"/>
      <c r="D3" s="57"/>
      <c r="E3" s="57"/>
      <c r="F3" s="57"/>
      <c r="G3" s="57"/>
      <c r="I3" s="57"/>
      <c r="J3" s="438" t="s">
        <v>311</v>
      </c>
    </row>
    <row r="4" spans="1:13" ht="3" customHeight="1" thickBot="1">
      <c r="B4" s="57"/>
      <c r="C4" s="57"/>
      <c r="D4" s="57"/>
      <c r="E4" s="57"/>
      <c r="F4" s="57"/>
      <c r="G4" s="57"/>
      <c r="I4" s="57"/>
      <c r="J4" s="93"/>
    </row>
    <row r="5" spans="1:13" ht="24.95" customHeight="1">
      <c r="A5" s="1163" t="s">
        <v>306</v>
      </c>
      <c r="B5" s="1164"/>
      <c r="C5" s="1160" t="s">
        <v>75</v>
      </c>
      <c r="D5" s="1161"/>
      <c r="E5" s="1160" t="s">
        <v>76</v>
      </c>
      <c r="F5" s="1162"/>
      <c r="G5" s="1160" t="s">
        <v>77</v>
      </c>
      <c r="H5" s="1161"/>
      <c r="I5" s="1160" t="s">
        <v>309</v>
      </c>
      <c r="J5" s="1162"/>
      <c r="K5" s="96"/>
      <c r="L5" s="26"/>
      <c r="M5" s="26"/>
    </row>
    <row r="6" spans="1:13" ht="24.95" customHeight="1">
      <c r="A6" s="1165"/>
      <c r="B6" s="1166"/>
      <c r="C6" s="99" t="s">
        <v>307</v>
      </c>
      <c r="D6" s="99" t="s">
        <v>78</v>
      </c>
      <c r="E6" s="99" t="s">
        <v>307</v>
      </c>
      <c r="F6" s="99" t="s">
        <v>78</v>
      </c>
      <c r="G6" s="99" t="s">
        <v>308</v>
      </c>
      <c r="H6" s="99" t="s">
        <v>78</v>
      </c>
      <c r="I6" s="100" t="s">
        <v>308</v>
      </c>
      <c r="J6" s="101" t="s">
        <v>78</v>
      </c>
      <c r="K6" s="102"/>
      <c r="L6" s="26"/>
      <c r="M6" s="26"/>
    </row>
    <row r="7" spans="1:13" ht="15" customHeight="1">
      <c r="A7" s="662"/>
      <c r="B7" s="57"/>
      <c r="C7" s="105"/>
      <c r="D7" s="104"/>
      <c r="E7" s="104"/>
      <c r="F7" s="104"/>
      <c r="G7" s="104"/>
      <c r="H7" s="104"/>
      <c r="I7" s="104"/>
      <c r="J7" s="57"/>
      <c r="K7" s="106"/>
      <c r="L7" s="26"/>
      <c r="M7" s="26"/>
    </row>
    <row r="8" spans="1:13" ht="15" hidden="1" customHeight="1">
      <c r="A8" s="103"/>
      <c r="B8" s="107" t="s">
        <v>79</v>
      </c>
      <c r="C8" s="108">
        <v>4611</v>
      </c>
      <c r="D8" s="109">
        <v>1566951</v>
      </c>
      <c r="E8" s="109">
        <v>70</v>
      </c>
      <c r="F8" s="109">
        <v>17490</v>
      </c>
      <c r="G8" s="110">
        <v>347628</v>
      </c>
      <c r="H8" s="110">
        <v>27292565.5</v>
      </c>
      <c r="I8" s="109">
        <v>1364</v>
      </c>
      <c r="J8" s="109">
        <v>34809</v>
      </c>
      <c r="K8" s="106"/>
      <c r="L8" s="26"/>
      <c r="M8" s="26"/>
    </row>
    <row r="9" spans="1:13" ht="15" hidden="1" customHeight="1">
      <c r="A9" s="103"/>
      <c r="B9" s="107" t="s">
        <v>80</v>
      </c>
      <c r="C9" s="108">
        <v>4581</v>
      </c>
      <c r="D9" s="109">
        <v>1526586.6</v>
      </c>
      <c r="E9" s="109">
        <v>58</v>
      </c>
      <c r="F9" s="109">
        <v>15008.8</v>
      </c>
      <c r="G9" s="110">
        <v>365421</v>
      </c>
      <c r="H9" s="110">
        <v>28871248.5</v>
      </c>
      <c r="I9" s="109">
        <v>1476</v>
      </c>
      <c r="J9" s="109">
        <v>37771</v>
      </c>
      <c r="K9" s="106"/>
      <c r="L9" s="26"/>
      <c r="M9" s="26"/>
    </row>
    <row r="10" spans="1:13" ht="15" hidden="1" customHeight="1">
      <c r="A10" s="103"/>
      <c r="B10" s="107" t="s">
        <v>81</v>
      </c>
      <c r="C10" s="108">
        <v>4293</v>
      </c>
      <c r="D10" s="109">
        <v>1424028</v>
      </c>
      <c r="E10" s="109">
        <v>70</v>
      </c>
      <c r="F10" s="109">
        <v>18440</v>
      </c>
      <c r="G10" s="110">
        <v>355962</v>
      </c>
      <c r="H10" s="110">
        <v>27572484.5</v>
      </c>
      <c r="I10" s="109">
        <v>1482</v>
      </c>
      <c r="J10" s="109">
        <v>38851.800000000003</v>
      </c>
      <c r="K10" s="106"/>
      <c r="L10" s="26"/>
      <c r="M10" s="26"/>
    </row>
    <row r="11" spans="1:13" ht="15.95" hidden="1" customHeight="1">
      <c r="A11" s="103"/>
      <c r="B11" s="107" t="s">
        <v>82</v>
      </c>
      <c r="C11" s="111">
        <v>4221</v>
      </c>
      <c r="D11" s="112">
        <v>1408004</v>
      </c>
      <c r="E11" s="112">
        <v>63</v>
      </c>
      <c r="F11" s="112">
        <v>16785</v>
      </c>
      <c r="G11" s="112">
        <v>353812</v>
      </c>
      <c r="H11" s="112">
        <v>28926856</v>
      </c>
      <c r="I11" s="112">
        <v>2116</v>
      </c>
      <c r="J11" s="112">
        <v>53760.5</v>
      </c>
      <c r="K11" s="106"/>
      <c r="L11" s="26"/>
      <c r="M11" s="26"/>
    </row>
    <row r="12" spans="1:13" ht="15.95" hidden="1" customHeight="1">
      <c r="A12" s="103"/>
      <c r="B12" s="107" t="s">
        <v>83</v>
      </c>
      <c r="C12" s="111">
        <v>4570</v>
      </c>
      <c r="D12" s="112">
        <v>1582679</v>
      </c>
      <c r="E12" s="112">
        <v>67</v>
      </c>
      <c r="F12" s="112">
        <v>15322</v>
      </c>
      <c r="G12" s="112">
        <v>337623</v>
      </c>
      <c r="H12" s="112">
        <v>27313285</v>
      </c>
      <c r="I12" s="112">
        <v>2398</v>
      </c>
      <c r="J12" s="112">
        <v>61718</v>
      </c>
      <c r="K12" s="106"/>
      <c r="L12" s="26"/>
      <c r="M12" s="26"/>
    </row>
    <row r="13" spans="1:13" ht="15.95" hidden="1" customHeight="1">
      <c r="A13" s="103"/>
      <c r="B13" s="107" t="s">
        <v>84</v>
      </c>
      <c r="C13" s="111">
        <v>4292</v>
      </c>
      <c r="D13" s="112">
        <v>1582678</v>
      </c>
      <c r="E13" s="112">
        <v>54</v>
      </c>
      <c r="F13" s="112">
        <v>11158</v>
      </c>
      <c r="G13" s="112">
        <v>318286</v>
      </c>
      <c r="H13" s="112">
        <v>25342145</v>
      </c>
      <c r="I13" s="112">
        <v>2517</v>
      </c>
      <c r="J13" s="112">
        <v>63831</v>
      </c>
      <c r="K13" s="106"/>
      <c r="L13" s="26"/>
      <c r="M13" s="26"/>
    </row>
    <row r="14" spans="1:13" ht="15.75" customHeight="1">
      <c r="A14" s="663" t="s">
        <v>499</v>
      </c>
      <c r="C14" s="485">
        <v>4017</v>
      </c>
      <c r="D14" s="112">
        <v>1665581</v>
      </c>
      <c r="E14" s="112">
        <v>27</v>
      </c>
      <c r="F14" s="112">
        <v>5402</v>
      </c>
      <c r="G14" s="112">
        <v>316193</v>
      </c>
      <c r="H14" s="114">
        <v>25509627</v>
      </c>
      <c r="I14" s="112">
        <v>3751</v>
      </c>
      <c r="J14" s="114">
        <v>96633</v>
      </c>
      <c r="K14" s="106"/>
      <c r="L14" s="26"/>
      <c r="M14" s="26"/>
    </row>
    <row r="15" spans="1:13" ht="15.75" customHeight="1">
      <c r="A15" s="663" t="s">
        <v>500</v>
      </c>
      <c r="C15" s="486">
        <v>4258</v>
      </c>
      <c r="D15" s="149">
        <v>1704635.8</v>
      </c>
      <c r="E15" s="149">
        <v>18</v>
      </c>
      <c r="F15" s="149">
        <v>4025.4</v>
      </c>
      <c r="G15" s="149">
        <v>300306</v>
      </c>
      <c r="H15" s="162">
        <v>24288788.5</v>
      </c>
      <c r="I15" s="149">
        <v>3542</v>
      </c>
      <c r="J15" s="162">
        <v>86559.499999999985</v>
      </c>
      <c r="K15" s="106"/>
      <c r="L15" s="26"/>
      <c r="M15" s="26"/>
    </row>
    <row r="16" spans="1:13" ht="15" customHeight="1">
      <c r="A16" s="723" t="s">
        <v>501</v>
      </c>
      <c r="B16" s="115"/>
      <c r="C16" s="148">
        <v>4577</v>
      </c>
      <c r="D16" s="149">
        <v>1860392.5999999999</v>
      </c>
      <c r="E16" s="149">
        <v>19</v>
      </c>
      <c r="F16" s="149">
        <v>4171.7000000000007</v>
      </c>
      <c r="G16" s="149">
        <v>293640</v>
      </c>
      <c r="H16" s="149">
        <v>24116696</v>
      </c>
      <c r="I16" s="149">
        <v>2837</v>
      </c>
      <c r="J16" s="149">
        <v>72536.100000000006</v>
      </c>
      <c r="K16" s="106"/>
      <c r="L16" s="26"/>
      <c r="M16" s="26"/>
    </row>
    <row r="17" spans="1:13" ht="15" customHeight="1">
      <c r="A17" s="652"/>
      <c r="B17" s="61"/>
      <c r="C17" s="111"/>
      <c r="D17" s="112"/>
      <c r="E17" s="112"/>
      <c r="F17" s="112"/>
      <c r="G17" s="112"/>
      <c r="H17" s="112"/>
      <c r="I17" s="112"/>
      <c r="J17" s="112"/>
      <c r="K17" s="106"/>
      <c r="L17" s="26"/>
      <c r="M17" s="26"/>
    </row>
    <row r="18" spans="1:13" ht="15.95" customHeight="1">
      <c r="A18" s="652" t="s">
        <v>438</v>
      </c>
      <c r="B18" s="677">
        <v>3</v>
      </c>
      <c r="C18" s="118">
        <v>341</v>
      </c>
      <c r="D18" s="119">
        <v>138231</v>
      </c>
      <c r="E18" s="451">
        <v>1</v>
      </c>
      <c r="F18" s="451">
        <v>352</v>
      </c>
      <c r="G18" s="119">
        <v>24131</v>
      </c>
      <c r="H18" s="119">
        <v>2021003</v>
      </c>
      <c r="I18" s="119">
        <v>271</v>
      </c>
      <c r="J18" s="119">
        <v>7016</v>
      </c>
      <c r="K18" s="120"/>
    </row>
    <row r="19" spans="1:13" ht="15.95" customHeight="1">
      <c r="A19" s="652"/>
      <c r="B19" s="648">
        <v>4</v>
      </c>
      <c r="C19" s="118">
        <v>388</v>
      </c>
      <c r="D19" s="119">
        <v>159319.59999999998</v>
      </c>
      <c r="E19" s="451">
        <v>0</v>
      </c>
      <c r="F19" s="451">
        <v>0</v>
      </c>
      <c r="G19" s="119">
        <v>25791</v>
      </c>
      <c r="H19" s="119">
        <v>2193005</v>
      </c>
      <c r="I19" s="119">
        <v>283</v>
      </c>
      <c r="J19" s="119">
        <v>7489.1</v>
      </c>
      <c r="K19" s="120"/>
    </row>
    <row r="20" spans="1:13" ht="15.95" customHeight="1">
      <c r="A20" s="652"/>
      <c r="B20" s="648">
        <v>5</v>
      </c>
      <c r="C20" s="118">
        <v>387</v>
      </c>
      <c r="D20" s="119">
        <v>159261.5</v>
      </c>
      <c r="E20" s="451">
        <v>2</v>
      </c>
      <c r="F20" s="451">
        <v>457.6</v>
      </c>
      <c r="G20" s="119">
        <v>24272</v>
      </c>
      <c r="H20" s="119">
        <v>2080824</v>
      </c>
      <c r="I20" s="119">
        <v>253</v>
      </c>
      <c r="J20" s="119">
        <v>6286.6</v>
      </c>
      <c r="K20" s="120"/>
    </row>
    <row r="21" spans="1:13" ht="15" customHeight="1">
      <c r="A21" s="652"/>
      <c r="B21" s="648">
        <v>6</v>
      </c>
      <c r="C21" s="118">
        <v>357</v>
      </c>
      <c r="D21" s="119">
        <v>147737.9</v>
      </c>
      <c r="E21" s="451">
        <v>2</v>
      </c>
      <c r="F21" s="451">
        <v>333.2</v>
      </c>
      <c r="G21" s="119">
        <v>22848</v>
      </c>
      <c r="H21" s="119">
        <v>1923912.5</v>
      </c>
      <c r="I21" s="119">
        <v>228</v>
      </c>
      <c r="J21" s="119">
        <v>5837.9</v>
      </c>
      <c r="K21" s="120"/>
    </row>
    <row r="22" spans="1:13" ht="15" customHeight="1">
      <c r="A22" s="652"/>
      <c r="B22" s="648">
        <v>7</v>
      </c>
      <c r="C22" s="118">
        <v>410</v>
      </c>
      <c r="D22" s="119">
        <v>171407.9</v>
      </c>
      <c r="E22" s="451">
        <v>3</v>
      </c>
      <c r="F22" s="451">
        <v>607.79999999999995</v>
      </c>
      <c r="G22" s="119">
        <v>24704</v>
      </c>
      <c r="H22" s="119">
        <v>1992429</v>
      </c>
      <c r="I22" s="119">
        <v>245</v>
      </c>
      <c r="J22" s="119">
        <v>6151.1</v>
      </c>
      <c r="K22" s="120"/>
    </row>
    <row r="23" spans="1:13" ht="15" customHeight="1">
      <c r="A23" s="652"/>
      <c r="B23" s="648">
        <v>8</v>
      </c>
      <c r="C23" s="118">
        <v>394</v>
      </c>
      <c r="D23" s="119">
        <v>157274.5</v>
      </c>
      <c r="E23" s="451">
        <v>1</v>
      </c>
      <c r="F23" s="451">
        <v>107.8</v>
      </c>
      <c r="G23" s="119">
        <v>23452</v>
      </c>
      <c r="H23" s="119">
        <v>1834347.5</v>
      </c>
      <c r="I23" s="119">
        <v>218</v>
      </c>
      <c r="J23" s="119">
        <v>5623.1</v>
      </c>
      <c r="K23" s="120"/>
    </row>
    <row r="24" spans="1:13" ht="15" customHeight="1">
      <c r="A24" s="652"/>
      <c r="B24" s="648">
        <v>9</v>
      </c>
      <c r="C24" s="118">
        <v>364</v>
      </c>
      <c r="D24" s="119">
        <v>144967.29999999999</v>
      </c>
      <c r="E24" s="451">
        <v>1</v>
      </c>
      <c r="F24" s="451">
        <v>269</v>
      </c>
      <c r="G24" s="119">
        <v>22183</v>
      </c>
      <c r="H24" s="119">
        <v>1768715</v>
      </c>
      <c r="I24" s="119">
        <v>185</v>
      </c>
      <c r="J24" s="119">
        <v>4842.6000000000004</v>
      </c>
      <c r="K24" s="120"/>
    </row>
    <row r="25" spans="1:13" ht="15" customHeight="1">
      <c r="A25" s="652"/>
      <c r="B25" s="648">
        <v>10</v>
      </c>
      <c r="C25" s="118">
        <v>418</v>
      </c>
      <c r="D25" s="119">
        <v>172614.9</v>
      </c>
      <c r="E25" s="451">
        <v>2</v>
      </c>
      <c r="F25" s="451">
        <v>465.5</v>
      </c>
      <c r="G25" s="119">
        <v>26010</v>
      </c>
      <c r="H25" s="119">
        <v>2081996</v>
      </c>
      <c r="I25" s="119">
        <v>220</v>
      </c>
      <c r="J25" s="119">
        <v>5820.9</v>
      </c>
      <c r="K25" s="120"/>
    </row>
    <row r="26" spans="1:13" ht="15" customHeight="1">
      <c r="A26" s="652"/>
      <c r="B26" s="648">
        <v>11</v>
      </c>
      <c r="C26" s="118">
        <v>405</v>
      </c>
      <c r="D26" s="119">
        <v>162192.70000000001</v>
      </c>
      <c r="E26" s="451">
        <v>2</v>
      </c>
      <c r="F26" s="451">
        <v>429.5</v>
      </c>
      <c r="G26" s="119">
        <v>24433</v>
      </c>
      <c r="H26" s="119">
        <v>1983991.5</v>
      </c>
      <c r="I26" s="119">
        <v>251</v>
      </c>
      <c r="J26" s="119">
        <v>6581.7</v>
      </c>
      <c r="K26" s="120"/>
    </row>
    <row r="27" spans="1:13" ht="15" customHeight="1">
      <c r="A27" s="652"/>
      <c r="B27" s="648">
        <v>12</v>
      </c>
      <c r="C27" s="118">
        <v>411</v>
      </c>
      <c r="D27" s="119">
        <v>164213.69999999998</v>
      </c>
      <c r="E27" s="451">
        <v>2</v>
      </c>
      <c r="F27" s="451">
        <v>555.6</v>
      </c>
      <c r="G27" s="119">
        <v>26398</v>
      </c>
      <c r="H27" s="119">
        <v>2142609.5</v>
      </c>
      <c r="I27" s="119">
        <v>243</v>
      </c>
      <c r="J27" s="119">
        <v>6185.3</v>
      </c>
      <c r="K27" s="120"/>
    </row>
    <row r="28" spans="1:13" ht="15" customHeight="1">
      <c r="A28" s="652" t="s">
        <v>514</v>
      </c>
      <c r="B28" s="648">
        <v>1</v>
      </c>
      <c r="C28" s="118">
        <v>405</v>
      </c>
      <c r="D28" s="119">
        <v>166309.5</v>
      </c>
      <c r="E28" s="451">
        <v>0</v>
      </c>
      <c r="F28" s="451">
        <v>0</v>
      </c>
      <c r="G28" s="119">
        <v>25209</v>
      </c>
      <c r="H28" s="119">
        <v>2135502.5</v>
      </c>
      <c r="I28" s="119">
        <v>201</v>
      </c>
      <c r="J28" s="119">
        <v>5100.1000000000004</v>
      </c>
      <c r="K28" s="120"/>
    </row>
    <row r="29" spans="1:13" ht="15" customHeight="1">
      <c r="A29" s="652"/>
      <c r="B29" s="648">
        <v>2</v>
      </c>
      <c r="C29" s="118">
        <v>263</v>
      </c>
      <c r="D29" s="119">
        <v>109916.59999999999</v>
      </c>
      <c r="E29" s="451">
        <v>2</v>
      </c>
      <c r="F29" s="451">
        <v>582.20000000000005</v>
      </c>
      <c r="G29" s="119">
        <v>24046</v>
      </c>
      <c r="H29" s="119">
        <v>2079674.5</v>
      </c>
      <c r="I29" s="119">
        <v>175</v>
      </c>
      <c r="J29" s="119">
        <v>4885.8999999999996</v>
      </c>
      <c r="K29" s="120"/>
    </row>
    <row r="30" spans="1:13" ht="15" customHeight="1">
      <c r="A30" s="652"/>
      <c r="B30" s="648">
        <v>3</v>
      </c>
      <c r="C30" s="118">
        <v>402</v>
      </c>
      <c r="D30" s="119">
        <v>168165.45</v>
      </c>
      <c r="E30" s="451">
        <v>0</v>
      </c>
      <c r="F30" s="451">
        <v>0</v>
      </c>
      <c r="G30" s="119">
        <v>25583</v>
      </c>
      <c r="H30" s="119">
        <v>2220527</v>
      </c>
      <c r="I30" s="119">
        <v>232</v>
      </c>
      <c r="J30" s="119">
        <v>5615.7</v>
      </c>
      <c r="K30" s="120"/>
    </row>
    <row r="31" spans="1:13" ht="7.5" customHeight="1" thickBot="1">
      <c r="A31" s="121"/>
      <c r="B31" s="122"/>
      <c r="C31" s="123"/>
      <c r="D31" s="124"/>
      <c r="E31" s="124"/>
      <c r="F31" s="124"/>
      <c r="G31" s="124"/>
      <c r="H31" s="124"/>
      <c r="I31" s="124"/>
      <c r="J31" s="124"/>
      <c r="K31" s="125"/>
      <c r="L31" s="26"/>
      <c r="M31" s="26"/>
    </row>
    <row r="32" spans="1:13" ht="3" customHeight="1">
      <c r="B32" s="113"/>
      <c r="C32" s="126"/>
      <c r="D32" s="126"/>
      <c r="E32" s="126"/>
      <c r="F32" s="126"/>
      <c r="G32" s="126"/>
      <c r="H32" s="126"/>
      <c r="I32" s="126"/>
      <c r="J32" s="126"/>
      <c r="K32" s="26"/>
      <c r="L32" s="26"/>
      <c r="M32" s="26"/>
    </row>
    <row r="33" spans="1:25" s="37" customFormat="1" ht="15" customHeight="1">
      <c r="A33" s="437" t="s">
        <v>310</v>
      </c>
      <c r="C33" s="57"/>
      <c r="D33" s="57"/>
      <c r="E33" s="57"/>
      <c r="F33" s="57"/>
      <c r="G33" s="57"/>
      <c r="H33" s="57"/>
      <c r="I33" s="57"/>
      <c r="J33" s="57"/>
    </row>
    <row r="34" spans="1:25" s="37" customFormat="1" ht="15" customHeight="1">
      <c r="A34" s="664" t="s">
        <v>408</v>
      </c>
      <c r="B34" s="581"/>
      <c r="C34" s="582"/>
      <c r="D34" s="57"/>
      <c r="E34" s="57"/>
      <c r="F34" s="57"/>
      <c r="G34" s="57"/>
      <c r="H34" s="57"/>
      <c r="I34" s="57"/>
      <c r="J34" s="57"/>
    </row>
    <row r="35" spans="1:25" s="37" customFormat="1" ht="15" customHeight="1">
      <c r="A35" s="437" t="s">
        <v>511</v>
      </c>
      <c r="C35" s="57"/>
      <c r="D35" s="57"/>
      <c r="E35" s="57"/>
      <c r="F35" s="57"/>
      <c r="G35" s="57"/>
      <c r="H35" s="57"/>
      <c r="I35" s="57"/>
      <c r="J35" s="57"/>
    </row>
    <row r="36" spans="1:25" ht="2.25" customHeight="1">
      <c r="B36" s="26"/>
      <c r="C36" s="127"/>
      <c r="D36" s="127"/>
      <c r="E36" s="127"/>
      <c r="F36" s="127"/>
      <c r="G36" s="127"/>
      <c r="H36" s="127"/>
      <c r="I36" s="127"/>
      <c r="J36" s="127"/>
    </row>
    <row r="37" spans="1:25" ht="17.25">
      <c r="C37" s="127"/>
      <c r="D37" s="127"/>
      <c r="E37" s="127"/>
      <c r="F37" s="127"/>
      <c r="G37" s="127"/>
      <c r="H37" s="127"/>
      <c r="I37" s="127"/>
      <c r="J37" s="127"/>
    </row>
    <row r="38" spans="1:25" ht="21">
      <c r="B38" s="1064"/>
      <c r="C38" s="1064"/>
      <c r="D38" s="1064"/>
      <c r="E38" s="1064"/>
      <c r="F38" s="1064"/>
      <c r="G38" s="1064"/>
      <c r="H38" s="1064"/>
      <c r="I38" s="1064"/>
      <c r="J38" s="1064"/>
    </row>
    <row r="39" spans="1:25" s="20" customFormat="1" ht="21" customHeight="1">
      <c r="D39" s="19"/>
      <c r="E39" s="19"/>
      <c r="F39" s="19"/>
      <c r="G39" s="19"/>
      <c r="H39" s="19"/>
      <c r="Q39" s="128"/>
      <c r="R39" s="19"/>
      <c r="S39" s="19"/>
      <c r="T39" s="19"/>
      <c r="U39" s="19"/>
      <c r="V39" s="19"/>
    </row>
    <row r="40" spans="1:25" ht="15" customHeight="1">
      <c r="B40" s="26"/>
      <c r="C40" s="26"/>
      <c r="D40" s="26"/>
      <c r="E40" s="26"/>
      <c r="F40" s="26"/>
      <c r="G40" s="26"/>
      <c r="H40" s="26"/>
      <c r="I40" s="26"/>
      <c r="J40" s="26"/>
      <c r="N40" s="26"/>
      <c r="O40" s="26"/>
      <c r="P40" s="26"/>
      <c r="Q40" s="26"/>
      <c r="R40" s="26"/>
      <c r="S40" s="26"/>
      <c r="T40" s="26"/>
      <c r="U40" s="26"/>
      <c r="V40" s="26"/>
      <c r="W40" s="26"/>
      <c r="X40" s="26"/>
    </row>
    <row r="41" spans="1:25" ht="17.25" customHeight="1">
      <c r="B41" s="26"/>
      <c r="C41" s="26"/>
      <c r="D41" s="26"/>
      <c r="E41" s="26"/>
      <c r="F41" s="26"/>
      <c r="G41" s="26"/>
      <c r="H41" s="26"/>
      <c r="I41" s="26"/>
      <c r="J41" s="26"/>
      <c r="K41" s="26"/>
      <c r="L41" s="26"/>
      <c r="M41" s="1070"/>
      <c r="N41" s="1070"/>
      <c r="O41" s="27"/>
      <c r="P41" s="1159"/>
      <c r="Q41" s="1070"/>
      <c r="R41" s="1070"/>
      <c r="S41" s="1070"/>
      <c r="T41" s="1070"/>
      <c r="U41" s="1070"/>
      <c r="V41" s="1159"/>
      <c r="W41" s="1159"/>
      <c r="X41" s="1070"/>
      <c r="Y41" s="26"/>
    </row>
    <row r="42" spans="1:25">
      <c r="B42" s="26"/>
      <c r="C42" s="26"/>
      <c r="D42" s="26"/>
      <c r="E42" s="26"/>
      <c r="F42" s="26"/>
      <c r="G42" s="26"/>
      <c r="H42" s="26"/>
      <c r="I42" s="26"/>
      <c r="J42" s="26"/>
      <c r="K42" s="26"/>
      <c r="L42" s="26"/>
      <c r="M42" s="1070"/>
      <c r="N42" s="1070"/>
      <c r="O42" s="27"/>
      <c r="P42" s="1159"/>
      <c r="Q42" s="26"/>
      <c r="R42" s="26"/>
      <c r="S42" s="1070"/>
      <c r="T42" s="1070"/>
      <c r="U42" s="27"/>
      <c r="V42" s="1070"/>
      <c r="W42" s="1159"/>
      <c r="X42" s="1070"/>
      <c r="Y42" s="26"/>
    </row>
    <row r="43" spans="1:25" ht="24.75" customHeight="1">
      <c r="B43" s="26"/>
      <c r="C43" s="26"/>
      <c r="D43" s="26"/>
      <c r="E43" s="26"/>
      <c r="F43" s="26"/>
      <c r="G43" s="26"/>
      <c r="H43" s="26"/>
      <c r="I43" s="26"/>
      <c r="J43" s="26"/>
      <c r="K43" s="26"/>
      <c r="L43" s="26"/>
      <c r="M43" s="26"/>
      <c r="N43" s="26"/>
      <c r="O43" s="26"/>
      <c r="P43" s="93"/>
      <c r="Q43" s="93"/>
      <c r="R43" s="93"/>
      <c r="S43" s="129"/>
      <c r="T43" s="129"/>
      <c r="U43" s="93"/>
      <c r="V43" s="93"/>
      <c r="W43" s="93"/>
      <c r="X43" s="93"/>
      <c r="Y43" s="26"/>
    </row>
    <row r="44" spans="1:25" ht="15.75" hidden="1" customHeight="1">
      <c r="B44" s="130"/>
      <c r="C44" s="26"/>
      <c r="D44" s="26"/>
      <c r="E44" s="26"/>
      <c r="F44" s="26"/>
      <c r="G44" s="21"/>
      <c r="H44" s="21"/>
      <c r="I44" s="21"/>
      <c r="J44" s="21"/>
      <c r="K44" s="26"/>
      <c r="L44" s="26"/>
      <c r="M44" s="26"/>
      <c r="N44" s="130"/>
      <c r="O44" s="130"/>
      <c r="P44" s="26"/>
      <c r="Q44" s="26"/>
      <c r="R44" s="26"/>
      <c r="S44" s="21"/>
      <c r="T44" s="21"/>
      <c r="U44" s="21"/>
      <c r="V44" s="21"/>
      <c r="W44" s="21"/>
      <c r="X44" s="21"/>
      <c r="Y44" s="26"/>
    </row>
    <row r="45" spans="1:25" ht="15.75" hidden="1" customHeight="1">
      <c r="B45" s="130"/>
      <c r="C45" s="26"/>
      <c r="D45" s="26"/>
      <c r="E45" s="26"/>
      <c r="F45" s="26"/>
      <c r="G45" s="21"/>
      <c r="H45" s="21"/>
      <c r="I45" s="21"/>
      <c r="J45" s="21"/>
      <c r="K45" s="26"/>
      <c r="L45" s="26"/>
      <c r="M45" s="26"/>
      <c r="N45" s="130"/>
      <c r="O45" s="130"/>
      <c r="P45" s="26"/>
      <c r="Q45" s="26"/>
      <c r="R45" s="26"/>
      <c r="S45" s="21"/>
      <c r="T45" s="21"/>
      <c r="U45" s="21"/>
      <c r="V45" s="21"/>
      <c r="W45" s="21"/>
      <c r="X45" s="21"/>
      <c r="Y45" s="26"/>
    </row>
    <row r="46" spans="1:25" ht="14.25" hidden="1" customHeight="1">
      <c r="B46" s="130"/>
      <c r="C46" s="26"/>
      <c r="D46" s="26"/>
      <c r="E46" s="26"/>
      <c r="F46" s="26"/>
      <c r="G46" s="21"/>
      <c r="H46" s="21"/>
      <c r="I46" s="21"/>
      <c r="J46" s="21"/>
      <c r="K46" s="26"/>
      <c r="L46" s="26"/>
      <c r="M46" s="26"/>
      <c r="N46" s="130"/>
      <c r="O46" s="130"/>
      <c r="P46" s="26"/>
      <c r="Q46" s="26"/>
      <c r="R46" s="26"/>
      <c r="S46" s="21"/>
      <c r="T46" s="21"/>
      <c r="U46" s="21"/>
      <c r="V46" s="21"/>
      <c r="W46" s="21"/>
      <c r="X46" s="21"/>
      <c r="Y46" s="26"/>
    </row>
    <row r="47" spans="1:25" ht="15.75" hidden="1" customHeight="1">
      <c r="B47" s="130"/>
      <c r="C47" s="26"/>
      <c r="D47" s="26"/>
      <c r="E47" s="26"/>
      <c r="F47" s="26"/>
      <c r="G47" s="21"/>
      <c r="H47" s="21"/>
      <c r="I47" s="21"/>
      <c r="J47" s="21"/>
      <c r="K47" s="26"/>
      <c r="L47" s="26"/>
      <c r="M47" s="26"/>
      <c r="N47" s="130"/>
      <c r="O47" s="130"/>
      <c r="P47" s="26"/>
      <c r="Q47" s="26"/>
      <c r="R47" s="26"/>
      <c r="S47" s="21"/>
      <c r="T47" s="21"/>
      <c r="U47" s="21"/>
      <c r="V47" s="21"/>
      <c r="W47" s="21"/>
      <c r="X47" s="21"/>
      <c r="Y47" s="26"/>
    </row>
    <row r="48" spans="1:25" ht="15.75" hidden="1" customHeight="1">
      <c r="B48" s="130"/>
      <c r="C48" s="21"/>
      <c r="D48" s="21"/>
      <c r="E48" s="21"/>
      <c r="F48" s="21"/>
      <c r="G48" s="21"/>
      <c r="H48" s="21"/>
      <c r="I48" s="21"/>
      <c r="J48" s="21"/>
      <c r="K48" s="26"/>
      <c r="L48" s="26"/>
      <c r="M48" s="26"/>
      <c r="N48" s="130"/>
      <c r="O48" s="130"/>
      <c r="P48" s="21"/>
      <c r="Q48" s="21"/>
      <c r="R48" s="21"/>
      <c r="S48" s="21"/>
      <c r="T48" s="21"/>
      <c r="U48" s="21"/>
      <c r="V48" s="21"/>
      <c r="W48" s="21"/>
      <c r="X48" s="21"/>
      <c r="Y48" s="26"/>
    </row>
    <row r="49" spans="2:25" ht="15.75" hidden="1" customHeight="1">
      <c r="B49" s="130"/>
      <c r="C49" s="21"/>
      <c r="D49" s="21"/>
      <c r="E49" s="21"/>
      <c r="F49" s="21"/>
      <c r="G49" s="21"/>
      <c r="H49" s="21"/>
      <c r="I49" s="21"/>
      <c r="J49" s="21"/>
      <c r="K49" s="26"/>
      <c r="L49" s="26"/>
      <c r="M49" s="26"/>
      <c r="N49" s="130"/>
      <c r="O49" s="130"/>
      <c r="P49" s="21"/>
      <c r="Q49" s="21"/>
      <c r="R49" s="21"/>
      <c r="S49" s="21"/>
      <c r="T49" s="21"/>
      <c r="U49" s="21"/>
      <c r="V49" s="21"/>
      <c r="W49" s="21"/>
      <c r="X49" s="21"/>
      <c r="Y49" s="26"/>
    </row>
    <row r="50" spans="2:25" ht="15.75" hidden="1" customHeight="1">
      <c r="B50" s="131"/>
      <c r="C50" s="21"/>
      <c r="D50" s="21"/>
      <c r="E50" s="21"/>
      <c r="F50" s="21"/>
      <c r="G50" s="21"/>
      <c r="H50" s="21"/>
      <c r="I50" s="21"/>
      <c r="J50" s="21"/>
      <c r="K50" s="26"/>
      <c r="L50" s="26"/>
      <c r="M50" s="26"/>
      <c r="N50" s="130"/>
      <c r="O50" s="130"/>
      <c r="P50" s="21"/>
      <c r="Q50" s="21"/>
      <c r="R50" s="21"/>
      <c r="S50" s="21"/>
      <c r="T50" s="21"/>
      <c r="U50" s="21"/>
      <c r="V50" s="21"/>
      <c r="W50" s="21"/>
      <c r="X50" s="21"/>
      <c r="Y50" s="26"/>
    </row>
    <row r="51" spans="2:25" ht="15.75" hidden="1" customHeight="1">
      <c r="B51" s="27"/>
      <c r="C51" s="21"/>
      <c r="D51" s="21"/>
      <c r="E51" s="21"/>
      <c r="F51" s="21"/>
      <c r="G51" s="21"/>
      <c r="H51" s="21"/>
      <c r="I51" s="21"/>
      <c r="J51" s="21"/>
      <c r="K51" s="26"/>
      <c r="L51" s="26"/>
      <c r="M51" s="26"/>
      <c r="N51" s="130"/>
      <c r="O51" s="130"/>
      <c r="P51" s="21"/>
      <c r="Q51" s="21"/>
      <c r="R51" s="21"/>
      <c r="S51" s="21"/>
      <c r="T51" s="21"/>
      <c r="U51" s="21"/>
      <c r="V51" s="21"/>
      <c r="W51" s="21"/>
      <c r="X51" s="21"/>
      <c r="Y51" s="26"/>
    </row>
    <row r="52" spans="2:25" ht="15.75" hidden="1" customHeight="1">
      <c r="B52" s="27"/>
      <c r="C52" s="21"/>
      <c r="D52" s="21"/>
      <c r="E52" s="21"/>
      <c r="F52" s="21"/>
      <c r="G52" s="21"/>
      <c r="H52" s="21"/>
      <c r="I52" s="21"/>
      <c r="J52" s="21"/>
      <c r="K52" s="26"/>
      <c r="L52" s="26"/>
      <c r="M52" s="26"/>
      <c r="N52" s="130"/>
      <c r="O52" s="130"/>
      <c r="P52" s="21"/>
      <c r="Q52" s="21"/>
      <c r="R52" s="21"/>
      <c r="S52" s="21"/>
      <c r="T52" s="21"/>
      <c r="U52" s="21"/>
      <c r="V52" s="21"/>
      <c r="W52" s="21"/>
      <c r="X52" s="21"/>
      <c r="Y52" s="26"/>
    </row>
    <row r="53" spans="2:25" ht="15.75" hidden="1" customHeight="1">
      <c r="B53" s="27"/>
      <c r="C53" s="21"/>
      <c r="D53" s="21"/>
      <c r="E53" s="21"/>
      <c r="F53" s="21"/>
      <c r="G53" s="21"/>
      <c r="H53" s="21"/>
      <c r="I53" s="21"/>
      <c r="J53" s="21"/>
      <c r="K53" s="26"/>
      <c r="L53" s="26"/>
      <c r="M53" s="26"/>
      <c r="N53" s="130"/>
      <c r="O53" s="130"/>
      <c r="P53" s="21"/>
      <c r="Q53" s="21"/>
      <c r="R53" s="21"/>
      <c r="S53" s="21"/>
      <c r="T53" s="21"/>
      <c r="U53" s="21"/>
      <c r="V53" s="21"/>
      <c r="W53" s="21"/>
      <c r="X53" s="21"/>
      <c r="Y53" s="26"/>
    </row>
    <row r="54" spans="2:25" ht="15.75" hidden="1" customHeight="1">
      <c r="B54" s="26"/>
      <c r="C54" s="26"/>
      <c r="J54" s="26"/>
      <c r="K54" s="26"/>
      <c r="L54" s="26"/>
      <c r="M54" s="26"/>
      <c r="N54" s="130"/>
      <c r="O54" s="130"/>
      <c r="P54" s="21"/>
      <c r="Q54" s="21"/>
      <c r="R54" s="21"/>
      <c r="S54" s="21"/>
      <c r="T54" s="21"/>
      <c r="U54" s="21"/>
      <c r="V54" s="21"/>
      <c r="W54" s="21"/>
      <c r="X54" s="21"/>
      <c r="Y54" s="26"/>
    </row>
    <row r="55" spans="2:25" ht="15.75" hidden="1" customHeight="1">
      <c r="B55" s="26"/>
      <c r="C55" s="26"/>
      <c r="J55" s="26"/>
      <c r="K55" s="26"/>
      <c r="L55" s="26"/>
      <c r="M55" s="26"/>
      <c r="N55" s="130"/>
      <c r="O55" s="130"/>
      <c r="P55" s="132"/>
      <c r="Q55" s="132"/>
      <c r="R55" s="132"/>
      <c r="S55" s="132"/>
      <c r="T55" s="132"/>
      <c r="U55" s="132"/>
      <c r="V55" s="132"/>
      <c r="W55" s="132"/>
      <c r="X55" s="132"/>
      <c r="Y55" s="26"/>
    </row>
    <row r="56" spans="2:25" ht="15.75" hidden="1" customHeight="1">
      <c r="B56" s="26"/>
      <c r="C56" s="26"/>
      <c r="J56" s="26"/>
      <c r="K56" s="26"/>
      <c r="L56" s="26"/>
      <c r="M56" s="26"/>
      <c r="N56" s="130"/>
      <c r="O56" s="130"/>
      <c r="P56" s="132"/>
      <c r="Q56" s="132"/>
      <c r="R56" s="132"/>
      <c r="S56" s="132"/>
      <c r="T56" s="132"/>
      <c r="U56" s="132"/>
      <c r="V56" s="132"/>
      <c r="W56" s="132"/>
      <c r="X56" s="132"/>
      <c r="Y56" s="26"/>
    </row>
    <row r="57" spans="2:25" ht="15.75" hidden="1" customHeight="1">
      <c r="B57" s="26"/>
      <c r="C57" s="26"/>
      <c r="J57" s="26"/>
      <c r="K57" s="26"/>
      <c r="L57" s="26"/>
      <c r="M57" s="26"/>
      <c r="N57" s="130"/>
      <c r="O57" s="130"/>
      <c r="P57" s="132"/>
      <c r="Q57" s="132"/>
      <c r="R57" s="132"/>
      <c r="S57" s="132"/>
      <c r="T57" s="132"/>
      <c r="U57" s="132"/>
      <c r="V57" s="132"/>
      <c r="W57" s="132"/>
      <c r="X57" s="132"/>
      <c r="Y57" s="26"/>
    </row>
    <row r="58" spans="2:25" ht="15.75" hidden="1" customHeight="1">
      <c r="B58" s="26"/>
      <c r="C58" s="26"/>
      <c r="J58" s="26"/>
      <c r="K58" s="26"/>
      <c r="L58" s="26"/>
      <c r="M58" s="26"/>
      <c r="N58" s="130"/>
      <c r="O58" s="130"/>
      <c r="P58" s="132"/>
      <c r="Q58" s="132"/>
      <c r="R58" s="132"/>
      <c r="S58" s="132"/>
      <c r="T58" s="132"/>
      <c r="U58" s="132"/>
      <c r="V58" s="132"/>
      <c r="W58" s="132"/>
      <c r="X58" s="132"/>
      <c r="Y58" s="26"/>
    </row>
    <row r="59" spans="2:25" ht="15.75" hidden="1" customHeight="1">
      <c r="B59" s="26"/>
      <c r="C59" s="26"/>
      <c r="J59" s="26"/>
      <c r="K59" s="26"/>
      <c r="L59" s="26"/>
      <c r="M59" s="26"/>
      <c r="N59" s="130"/>
      <c r="O59" s="130"/>
      <c r="P59" s="132"/>
      <c r="Q59" s="132"/>
      <c r="R59" s="132"/>
      <c r="S59" s="132"/>
      <c r="T59" s="132"/>
      <c r="U59" s="132"/>
      <c r="V59" s="132"/>
      <c r="W59" s="132"/>
      <c r="X59" s="132"/>
      <c r="Y59" s="26"/>
    </row>
    <row r="60" spans="2:25" ht="15.75" hidden="1" customHeight="1">
      <c r="B60" s="26"/>
      <c r="C60" s="26"/>
      <c r="J60" s="26"/>
      <c r="K60" s="26"/>
      <c r="L60" s="26"/>
      <c r="M60" s="1070"/>
      <c r="N60" s="1070"/>
      <c r="O60" s="27"/>
      <c r="P60" s="133"/>
      <c r="Q60" s="133"/>
      <c r="R60" s="133"/>
      <c r="S60" s="133"/>
      <c r="T60" s="133"/>
      <c r="U60" s="133"/>
      <c r="V60" s="133"/>
      <c r="W60" s="133"/>
      <c r="X60" s="133"/>
      <c r="Y60" s="26"/>
    </row>
    <row r="61" spans="2:25" ht="15.75" hidden="1" customHeight="1">
      <c r="B61" s="26"/>
      <c r="C61" s="26"/>
      <c r="J61" s="26"/>
      <c r="K61" s="26"/>
      <c r="L61" s="26"/>
      <c r="M61" s="1070"/>
      <c r="N61" s="1070"/>
      <c r="O61" s="27"/>
      <c r="P61" s="133"/>
      <c r="Q61" s="133"/>
      <c r="R61" s="133"/>
      <c r="S61" s="133"/>
      <c r="T61" s="133"/>
      <c r="U61" s="133"/>
      <c r="V61" s="133"/>
      <c r="W61" s="133"/>
      <c r="X61" s="133"/>
      <c r="Y61" s="26"/>
    </row>
    <row r="62" spans="2:25" ht="15.75" customHeight="1">
      <c r="B62" s="26"/>
      <c r="C62" s="26"/>
      <c r="J62" s="26"/>
      <c r="K62" s="26"/>
      <c r="L62" s="26"/>
      <c r="M62" s="1070"/>
      <c r="N62" s="1070"/>
      <c r="O62" s="27"/>
      <c r="P62" s="133"/>
      <c r="Q62" s="133"/>
      <c r="R62" s="133"/>
      <c r="S62" s="133"/>
      <c r="T62" s="133"/>
      <c r="U62" s="133"/>
      <c r="V62" s="133"/>
      <c r="W62" s="133"/>
      <c r="X62" s="133"/>
      <c r="Y62" s="26"/>
    </row>
    <row r="63" spans="2:25" ht="15.75" customHeight="1">
      <c r="B63" s="26"/>
      <c r="C63" s="26"/>
      <c r="J63" s="26"/>
      <c r="K63" s="26"/>
      <c r="L63" s="26"/>
      <c r="M63" s="1070"/>
      <c r="N63" s="1070"/>
      <c r="O63" s="27"/>
      <c r="P63" s="133"/>
      <c r="Q63" s="133"/>
      <c r="R63" s="133"/>
      <c r="S63" s="133"/>
      <c r="T63" s="133"/>
      <c r="U63" s="133"/>
      <c r="V63" s="133"/>
      <c r="W63" s="133"/>
      <c r="X63" s="133"/>
      <c r="Y63" s="26"/>
    </row>
    <row r="64" spans="2:25" ht="15.75" customHeight="1">
      <c r="B64" s="26"/>
      <c r="C64" s="26"/>
      <c r="J64" s="26"/>
      <c r="K64" s="26"/>
      <c r="L64" s="26"/>
      <c r="M64" s="1070"/>
      <c r="N64" s="1070"/>
      <c r="O64" s="27"/>
      <c r="P64" s="133"/>
      <c r="Q64" s="133"/>
      <c r="R64" s="133"/>
      <c r="S64" s="133"/>
      <c r="T64" s="133"/>
      <c r="U64" s="133"/>
      <c r="V64" s="133"/>
      <c r="W64" s="133"/>
      <c r="X64" s="133"/>
      <c r="Y64" s="26"/>
    </row>
    <row r="65" spans="2:25" ht="12.95" customHeight="1">
      <c r="B65" s="26"/>
      <c r="C65" s="26"/>
      <c r="J65" s="26"/>
      <c r="K65" s="26"/>
      <c r="L65" s="26"/>
      <c r="M65" s="26"/>
      <c r="N65" s="27"/>
      <c r="O65" s="27"/>
      <c r="P65" s="133"/>
      <c r="Q65" s="133"/>
      <c r="R65" s="133"/>
      <c r="S65" s="133"/>
      <c r="T65" s="133"/>
      <c r="U65" s="133"/>
      <c r="V65" s="133"/>
      <c r="W65" s="133"/>
      <c r="X65" s="133"/>
      <c r="Y65" s="26"/>
    </row>
    <row r="66" spans="2:25" ht="12.95" hidden="1" customHeight="1">
      <c r="B66" s="26"/>
      <c r="C66" s="21"/>
      <c r="D66" s="21"/>
      <c r="E66" s="21"/>
      <c r="F66" s="43"/>
      <c r="G66" s="43"/>
      <c r="H66" s="43"/>
      <c r="I66" s="43"/>
      <c r="J66" s="43"/>
      <c r="K66" s="26"/>
      <c r="L66" s="26"/>
      <c r="M66" s="1158"/>
      <c r="N66" s="26"/>
      <c r="O66" s="26"/>
      <c r="P66" s="133"/>
      <c r="Q66" s="133"/>
      <c r="R66" s="134"/>
      <c r="S66" s="134"/>
      <c r="T66" s="134"/>
      <c r="U66" s="134"/>
      <c r="V66" s="134"/>
      <c r="W66" s="134"/>
      <c r="X66" s="134"/>
      <c r="Y66" s="26"/>
    </row>
    <row r="67" spans="2:25" ht="15.75" hidden="1" customHeight="1">
      <c r="B67" s="26"/>
      <c r="C67" s="21"/>
      <c r="D67" s="21"/>
      <c r="E67" s="21"/>
      <c r="F67" s="43"/>
      <c r="G67" s="43"/>
      <c r="H67" s="43"/>
      <c r="I67" s="43"/>
      <c r="J67" s="43"/>
      <c r="K67" s="26"/>
      <c r="L67" s="26"/>
      <c r="M67" s="1158"/>
      <c r="N67" s="26"/>
      <c r="O67" s="26"/>
      <c r="P67" s="133"/>
      <c r="Q67" s="133"/>
      <c r="R67" s="133"/>
      <c r="S67" s="134"/>
      <c r="T67" s="134"/>
      <c r="U67" s="134"/>
      <c r="V67" s="134"/>
      <c r="W67" s="134"/>
      <c r="X67" s="133"/>
      <c r="Y67" s="26"/>
    </row>
    <row r="68" spans="2:25" ht="15.75" hidden="1" customHeight="1">
      <c r="B68" s="26"/>
      <c r="C68" s="21"/>
      <c r="D68" s="21"/>
      <c r="E68" s="21"/>
      <c r="F68" s="43"/>
      <c r="G68" s="43"/>
      <c r="H68" s="43"/>
      <c r="I68" s="43"/>
      <c r="J68" s="43"/>
      <c r="K68" s="26"/>
      <c r="L68" s="26"/>
      <c r="M68" s="1158"/>
      <c r="N68" s="26"/>
      <c r="O68" s="26"/>
      <c r="P68" s="133"/>
      <c r="Q68" s="133"/>
      <c r="R68" s="133"/>
      <c r="S68" s="134"/>
      <c r="T68" s="134"/>
      <c r="U68" s="134"/>
      <c r="V68" s="134"/>
      <c r="W68" s="134"/>
      <c r="X68" s="133"/>
      <c r="Y68" s="26"/>
    </row>
    <row r="69" spans="2:25" ht="15.75" hidden="1" customHeight="1">
      <c r="B69" s="26"/>
      <c r="C69" s="21"/>
      <c r="D69" s="21"/>
      <c r="E69" s="21"/>
      <c r="F69" s="43"/>
      <c r="G69" s="43"/>
      <c r="H69" s="43"/>
      <c r="I69" s="43"/>
      <c r="J69" s="43"/>
      <c r="K69" s="26"/>
      <c r="L69" s="26"/>
      <c r="M69" s="1158"/>
      <c r="N69" s="26"/>
      <c r="O69" s="26"/>
      <c r="P69" s="133"/>
      <c r="Q69" s="133"/>
      <c r="R69" s="134"/>
      <c r="S69" s="134"/>
      <c r="T69" s="134"/>
      <c r="U69" s="134"/>
      <c r="V69" s="134"/>
      <c r="W69" s="134"/>
      <c r="X69" s="133"/>
      <c r="Y69" s="26"/>
    </row>
    <row r="70" spans="2:25" ht="15.75" hidden="1" customHeight="1">
      <c r="B70" s="26"/>
      <c r="C70" s="21"/>
      <c r="D70" s="21"/>
      <c r="E70" s="21"/>
      <c r="F70" s="43"/>
      <c r="G70" s="43"/>
      <c r="H70" s="43"/>
      <c r="I70" s="43"/>
      <c r="J70" s="43"/>
      <c r="K70" s="26"/>
      <c r="L70" s="26"/>
      <c r="M70" s="1158"/>
      <c r="N70" s="26"/>
      <c r="O70" s="26"/>
      <c r="P70" s="133"/>
      <c r="Q70" s="133"/>
      <c r="R70" s="133"/>
      <c r="S70" s="134"/>
      <c r="T70" s="134"/>
      <c r="U70" s="134"/>
      <c r="V70" s="134"/>
      <c r="W70" s="134"/>
      <c r="X70" s="133"/>
      <c r="Y70" s="26"/>
    </row>
    <row r="71" spans="2:25" ht="14.25" hidden="1" customHeight="1">
      <c r="B71" s="26"/>
      <c r="C71" s="21"/>
      <c r="D71" s="21"/>
      <c r="E71" s="21"/>
      <c r="F71" s="43"/>
      <c r="G71" s="43"/>
      <c r="H71" s="43"/>
      <c r="I71" s="43"/>
      <c r="J71" s="43"/>
      <c r="K71" s="26"/>
      <c r="L71" s="26"/>
      <c r="M71" s="1158"/>
      <c r="N71" s="26"/>
      <c r="O71" s="26"/>
      <c r="P71" s="133"/>
      <c r="Q71" s="133"/>
      <c r="R71" s="134"/>
      <c r="S71" s="134"/>
      <c r="T71" s="134"/>
      <c r="U71" s="134"/>
      <c r="V71" s="134"/>
      <c r="W71" s="134"/>
      <c r="X71" s="134"/>
      <c r="Y71" s="26"/>
    </row>
    <row r="72" spans="2:25" ht="14.25" hidden="1" customHeight="1">
      <c r="B72" s="26"/>
      <c r="C72" s="21"/>
      <c r="D72" s="21"/>
      <c r="E72" s="21"/>
      <c r="F72" s="43"/>
      <c r="G72" s="43"/>
      <c r="H72" s="43"/>
      <c r="I72" s="43"/>
      <c r="J72" s="43"/>
      <c r="K72" s="26"/>
      <c r="L72" s="26"/>
      <c r="M72" s="1158"/>
      <c r="N72" s="26"/>
      <c r="O72" s="26"/>
      <c r="P72" s="133"/>
      <c r="Q72" s="133"/>
      <c r="R72" s="133"/>
      <c r="S72" s="133"/>
      <c r="T72" s="133"/>
      <c r="U72" s="133"/>
      <c r="V72" s="133"/>
      <c r="W72" s="134"/>
      <c r="X72" s="133"/>
      <c r="Y72" s="26"/>
    </row>
    <row r="73" spans="2:25" ht="14.25" hidden="1" customHeight="1">
      <c r="B73" s="26"/>
      <c r="C73" s="21"/>
      <c r="D73" s="21"/>
      <c r="E73" s="21"/>
      <c r="F73" s="43"/>
      <c r="G73" s="43"/>
      <c r="H73" s="43"/>
      <c r="I73" s="43"/>
      <c r="J73" s="43"/>
      <c r="K73" s="26"/>
      <c r="L73" s="26"/>
      <c r="M73" s="1158"/>
      <c r="N73" s="26"/>
      <c r="O73" s="26"/>
      <c r="P73" s="133"/>
      <c r="Q73" s="133"/>
      <c r="R73" s="134"/>
      <c r="S73" s="133"/>
      <c r="T73" s="133"/>
      <c r="U73" s="134"/>
      <c r="V73" s="133"/>
      <c r="W73" s="133"/>
      <c r="X73" s="133"/>
      <c r="Y73" s="26"/>
    </row>
    <row r="74" spans="2:25" ht="14.25" hidden="1" customHeight="1">
      <c r="B74" s="26"/>
      <c r="C74" s="21"/>
      <c r="D74" s="21"/>
      <c r="E74" s="21"/>
      <c r="F74" s="43"/>
      <c r="G74" s="43"/>
      <c r="H74" s="43"/>
      <c r="I74" s="43"/>
      <c r="J74" s="43"/>
      <c r="K74" s="26"/>
      <c r="L74" s="26"/>
      <c r="M74" s="1158"/>
      <c r="N74" s="26"/>
      <c r="O74" s="26"/>
      <c r="P74" s="133"/>
      <c r="Q74" s="133"/>
      <c r="R74" s="133"/>
      <c r="S74" s="133"/>
      <c r="T74" s="133"/>
      <c r="U74" s="133"/>
      <c r="V74" s="133"/>
      <c r="W74" s="134"/>
      <c r="X74" s="133"/>
      <c r="Y74" s="26"/>
    </row>
    <row r="75" spans="2:25" ht="14.25" hidden="1" customHeight="1">
      <c r="B75" s="26"/>
      <c r="C75" s="21"/>
      <c r="D75" s="21"/>
      <c r="E75" s="21"/>
      <c r="F75" s="43"/>
      <c r="G75" s="43"/>
      <c r="H75" s="43"/>
      <c r="I75" s="43"/>
      <c r="J75" s="43"/>
      <c r="K75" s="26"/>
      <c r="L75" s="26"/>
      <c r="M75" s="1158"/>
      <c r="N75" s="26"/>
      <c r="O75" s="26"/>
      <c r="P75" s="133"/>
      <c r="Q75" s="133"/>
      <c r="R75" s="134"/>
      <c r="S75" s="133"/>
      <c r="T75" s="133"/>
      <c r="U75" s="133"/>
      <c r="V75" s="133"/>
      <c r="W75" s="133"/>
      <c r="X75" s="133"/>
      <c r="Y75" s="26"/>
    </row>
    <row r="76" spans="2:25" ht="14.25" hidden="1" customHeight="1">
      <c r="B76" s="26"/>
      <c r="C76" s="21"/>
      <c r="D76" s="21"/>
      <c r="E76" s="21"/>
      <c r="F76" s="43"/>
      <c r="G76" s="43"/>
      <c r="H76" s="43"/>
      <c r="I76" s="43"/>
      <c r="J76" s="43"/>
      <c r="K76" s="26"/>
      <c r="L76" s="26"/>
      <c r="M76" s="1158"/>
      <c r="N76" s="26"/>
      <c r="O76" s="26"/>
      <c r="P76" s="133"/>
      <c r="Q76" s="133"/>
      <c r="R76" s="134"/>
      <c r="S76" s="134"/>
      <c r="T76" s="134"/>
      <c r="U76" s="134"/>
      <c r="V76" s="134"/>
      <c r="W76" s="134"/>
      <c r="X76" s="134"/>
      <c r="Y76" s="26"/>
    </row>
    <row r="77" spans="2:25" ht="14.25" hidden="1" customHeight="1">
      <c r="B77" s="26"/>
      <c r="C77" s="21"/>
      <c r="D77" s="21"/>
      <c r="E77" s="21"/>
      <c r="F77" s="43"/>
      <c r="G77" s="43"/>
      <c r="H77" s="43"/>
      <c r="I77" s="43"/>
      <c r="J77" s="43"/>
      <c r="K77" s="26"/>
      <c r="L77" s="26"/>
      <c r="M77" s="1158"/>
      <c r="N77" s="26"/>
      <c r="O77" s="26"/>
      <c r="P77" s="133"/>
      <c r="Q77" s="133"/>
      <c r="R77" s="134"/>
      <c r="S77" s="134"/>
      <c r="T77" s="133"/>
      <c r="U77" s="134"/>
      <c r="V77" s="134"/>
      <c r="W77" s="134"/>
      <c r="X77" s="134"/>
      <c r="Y77" s="26"/>
    </row>
    <row r="78" spans="2:25" ht="14.25" hidden="1" customHeight="1">
      <c r="B78" s="26"/>
      <c r="C78" s="21"/>
      <c r="D78" s="21"/>
      <c r="E78" s="21"/>
      <c r="F78" s="43"/>
      <c r="G78" s="43"/>
      <c r="H78" s="43"/>
      <c r="I78" s="43"/>
      <c r="J78" s="43"/>
      <c r="K78" s="26"/>
      <c r="L78" s="26"/>
      <c r="M78" s="1158"/>
      <c r="N78" s="26"/>
      <c r="O78" s="26"/>
      <c r="P78" s="133"/>
      <c r="Q78" s="133"/>
      <c r="R78" s="134"/>
      <c r="S78" s="134"/>
      <c r="T78" s="133"/>
      <c r="U78" s="134"/>
      <c r="V78" s="133"/>
      <c r="W78" s="133"/>
      <c r="X78" s="133"/>
      <c r="Y78" s="26"/>
    </row>
    <row r="79" spans="2:25" ht="14.25" hidden="1" customHeight="1">
      <c r="B79" s="26"/>
      <c r="C79" s="21"/>
      <c r="D79" s="21"/>
      <c r="E79" s="21"/>
      <c r="F79" s="43"/>
      <c r="G79" s="43"/>
      <c r="H79" s="43"/>
      <c r="I79" s="43"/>
      <c r="J79" s="43"/>
      <c r="K79" s="26"/>
      <c r="L79" s="26"/>
      <c r="M79" s="1158"/>
      <c r="N79" s="26"/>
      <c r="O79" s="26"/>
      <c r="P79" s="133"/>
      <c r="Q79" s="133"/>
      <c r="R79" s="134"/>
      <c r="S79" s="134"/>
      <c r="T79" s="133"/>
      <c r="U79" s="134"/>
      <c r="V79" s="134"/>
      <c r="W79" s="134"/>
      <c r="X79" s="133"/>
      <c r="Y79" s="26"/>
    </row>
    <row r="80" spans="2:25" ht="14.25" hidden="1" customHeight="1">
      <c r="H80" s="43"/>
      <c r="I80" s="43"/>
      <c r="J80" s="43"/>
      <c r="K80" s="26"/>
      <c r="L80" s="26"/>
      <c r="M80" s="1158"/>
      <c r="N80" s="26"/>
      <c r="O80" s="26"/>
      <c r="P80" s="133"/>
      <c r="Q80" s="133"/>
      <c r="R80" s="134"/>
      <c r="S80" s="134"/>
      <c r="T80" s="133"/>
      <c r="U80" s="134"/>
      <c r="V80" s="134"/>
      <c r="W80" s="134"/>
      <c r="X80" s="134"/>
      <c r="Y80" s="26"/>
    </row>
    <row r="81" spans="2:25" ht="14.25" hidden="1" customHeight="1">
      <c r="B81" s="26"/>
      <c r="C81" s="21"/>
      <c r="D81" s="21"/>
      <c r="E81" s="21"/>
      <c r="F81" s="43"/>
      <c r="G81" s="43"/>
      <c r="H81" s="43"/>
      <c r="I81" s="43"/>
      <c r="J81" s="43"/>
      <c r="K81" s="26"/>
      <c r="L81" s="26"/>
      <c r="M81" s="1158"/>
      <c r="N81" s="26"/>
      <c r="O81" s="26"/>
      <c r="P81" s="133"/>
      <c r="Q81" s="133"/>
      <c r="R81" s="134"/>
      <c r="S81" s="134"/>
      <c r="T81" s="134"/>
      <c r="U81" s="134"/>
      <c r="V81" s="134"/>
      <c r="W81" s="134"/>
      <c r="X81" s="134"/>
      <c r="Y81" s="26"/>
    </row>
    <row r="82" spans="2:25" ht="15.75" hidden="1" customHeight="1">
      <c r="B82" s="26"/>
      <c r="C82" s="21"/>
      <c r="D82" s="21"/>
      <c r="E82" s="21"/>
      <c r="F82" s="43"/>
      <c r="G82" s="43"/>
      <c r="H82" s="43"/>
      <c r="I82" s="43"/>
      <c r="J82" s="43"/>
      <c r="K82" s="26"/>
      <c r="L82" s="26"/>
      <c r="M82" s="1158"/>
      <c r="N82" s="26"/>
      <c r="O82" s="26"/>
      <c r="P82" s="133"/>
      <c r="Q82" s="133"/>
      <c r="R82" s="134"/>
      <c r="S82" s="134"/>
      <c r="T82" s="134"/>
      <c r="U82" s="134"/>
      <c r="V82" s="134"/>
      <c r="W82" s="134"/>
      <c r="X82" s="134"/>
      <c r="Y82" s="26"/>
    </row>
    <row r="83" spans="2:25" ht="15.75" hidden="1" customHeight="1">
      <c r="B83" s="26"/>
      <c r="C83" s="21"/>
      <c r="D83" s="21"/>
      <c r="E83" s="21"/>
      <c r="F83" s="43"/>
      <c r="G83" s="43"/>
      <c r="H83" s="43"/>
      <c r="I83" s="43"/>
      <c r="J83" s="43"/>
      <c r="K83" s="26"/>
      <c r="L83" s="26"/>
      <c r="M83" s="1158"/>
      <c r="N83" s="26"/>
      <c r="O83" s="26"/>
      <c r="P83" s="133"/>
      <c r="Q83" s="133"/>
      <c r="R83" s="134"/>
      <c r="S83" s="133"/>
      <c r="T83" s="134"/>
      <c r="U83" s="134"/>
      <c r="V83" s="133"/>
      <c r="W83" s="133"/>
      <c r="X83" s="133"/>
      <c r="Y83" s="26"/>
    </row>
    <row r="84" spans="2:25" ht="15.75" hidden="1" customHeight="1">
      <c r="B84" s="26"/>
      <c r="C84" s="21"/>
      <c r="D84" s="21"/>
      <c r="E84" s="21"/>
      <c r="F84" s="43"/>
      <c r="G84" s="43"/>
      <c r="H84" s="43"/>
      <c r="I84" s="43"/>
      <c r="J84" s="43"/>
      <c r="K84" s="26"/>
      <c r="L84" s="26"/>
      <c r="M84" s="1158"/>
      <c r="N84" s="26"/>
      <c r="O84" s="26"/>
      <c r="P84" s="133"/>
      <c r="Q84" s="133"/>
      <c r="R84" s="134"/>
      <c r="S84" s="133"/>
      <c r="T84" s="134"/>
      <c r="U84" s="134"/>
      <c r="V84" s="133"/>
      <c r="W84" s="133"/>
      <c r="X84" s="133"/>
      <c r="Y84" s="26"/>
    </row>
    <row r="85" spans="2:25" ht="15.75" hidden="1" customHeight="1">
      <c r="H85" s="43"/>
      <c r="I85" s="43"/>
      <c r="J85" s="43"/>
      <c r="K85" s="26"/>
      <c r="L85" s="26"/>
      <c r="M85" s="1158"/>
      <c r="N85" s="26"/>
      <c r="O85" s="26"/>
      <c r="P85" s="133"/>
      <c r="Q85" s="133"/>
      <c r="R85" s="134"/>
      <c r="S85" s="133"/>
      <c r="T85" s="134"/>
      <c r="U85" s="134"/>
      <c r="V85" s="134"/>
      <c r="W85" s="134"/>
      <c r="X85" s="134"/>
      <c r="Y85" s="26"/>
    </row>
    <row r="86" spans="2:25" ht="12.75" hidden="1" customHeight="1">
      <c r="H86" s="43"/>
      <c r="I86" s="43"/>
      <c r="J86" s="43"/>
      <c r="K86" s="26"/>
      <c r="L86" s="26"/>
      <c r="M86" s="1158"/>
      <c r="N86" s="26"/>
      <c r="O86" s="26"/>
      <c r="P86" s="133"/>
      <c r="Q86" s="133"/>
      <c r="R86" s="134"/>
      <c r="S86" s="134"/>
      <c r="T86" s="134"/>
      <c r="U86" s="134"/>
      <c r="V86" s="134"/>
      <c r="W86" s="134"/>
      <c r="X86" s="134"/>
      <c r="Y86" s="26"/>
    </row>
    <row r="87" spans="2:25" ht="15.75" hidden="1" customHeight="1">
      <c r="H87" s="43"/>
      <c r="I87" s="43"/>
      <c r="J87" s="43"/>
      <c r="K87" s="26"/>
      <c r="L87" s="26"/>
      <c r="M87" s="1158"/>
      <c r="N87" s="26"/>
      <c r="O87" s="26"/>
      <c r="P87" s="133"/>
      <c r="Q87" s="133"/>
      <c r="R87" s="134"/>
      <c r="S87" s="134"/>
      <c r="T87" s="134"/>
      <c r="U87" s="134"/>
      <c r="V87" s="134"/>
      <c r="W87" s="134"/>
      <c r="X87" s="134"/>
      <c r="Y87" s="26"/>
    </row>
    <row r="88" spans="2:25" ht="15.75" hidden="1" customHeight="1">
      <c r="H88" s="43"/>
      <c r="I88" s="43"/>
      <c r="J88" s="43"/>
      <c r="K88" s="26"/>
      <c r="L88" s="26"/>
      <c r="M88" s="1158"/>
      <c r="N88" s="26"/>
      <c r="O88" s="26"/>
      <c r="P88" s="133"/>
      <c r="Q88" s="133"/>
      <c r="R88" s="134"/>
      <c r="S88" s="134"/>
      <c r="T88" s="134"/>
      <c r="U88" s="134"/>
      <c r="V88" s="134"/>
      <c r="W88" s="134"/>
      <c r="X88" s="134"/>
      <c r="Y88" s="26"/>
    </row>
    <row r="89" spans="2:25" ht="15.75" hidden="1" customHeight="1">
      <c r="H89" s="43"/>
      <c r="I89" s="43"/>
      <c r="J89" s="43"/>
      <c r="K89" s="26"/>
      <c r="L89" s="26"/>
      <c r="M89" s="1158"/>
      <c r="N89" s="26"/>
      <c r="O89" s="26"/>
      <c r="P89" s="133"/>
      <c r="Q89" s="133"/>
      <c r="R89" s="134"/>
      <c r="S89" s="134"/>
      <c r="T89" s="134"/>
      <c r="U89" s="134"/>
      <c r="V89" s="134"/>
      <c r="W89" s="134"/>
      <c r="X89" s="134"/>
      <c r="Y89" s="26"/>
    </row>
    <row r="90" spans="2:25" ht="15.75" hidden="1" customHeight="1">
      <c r="H90" s="43"/>
      <c r="I90" s="43"/>
      <c r="J90" s="43"/>
      <c r="K90" s="26"/>
      <c r="L90" s="26"/>
      <c r="M90" s="1158"/>
      <c r="N90" s="26"/>
      <c r="O90" s="26"/>
      <c r="P90" s="133"/>
      <c r="Q90" s="133"/>
      <c r="R90" s="134"/>
      <c r="S90" s="134"/>
      <c r="T90" s="134"/>
      <c r="U90" s="134"/>
      <c r="V90" s="134"/>
      <c r="W90" s="134"/>
      <c r="X90" s="134"/>
      <c r="Y90" s="26"/>
    </row>
    <row r="91" spans="2:25" ht="18" hidden="1" customHeight="1">
      <c r="H91" s="43"/>
      <c r="I91" s="43"/>
      <c r="J91" s="43"/>
      <c r="K91" s="26"/>
      <c r="L91" s="26"/>
      <c r="M91" s="1158"/>
      <c r="N91" s="49"/>
      <c r="O91" s="49"/>
      <c r="P91" s="133"/>
      <c r="Q91" s="133"/>
      <c r="R91" s="134"/>
      <c r="S91" s="134"/>
      <c r="T91" s="134"/>
      <c r="U91" s="134"/>
      <c r="V91" s="134"/>
      <c r="W91" s="134"/>
      <c r="X91" s="134"/>
      <c r="Y91" s="26"/>
    </row>
    <row r="92" spans="2:25" ht="15.75" hidden="1" customHeight="1">
      <c r="H92" s="43"/>
      <c r="I92" s="43"/>
      <c r="J92" s="43"/>
      <c r="K92" s="26"/>
      <c r="L92" s="26"/>
      <c r="M92" s="1158"/>
      <c r="N92" s="49"/>
      <c r="O92" s="130"/>
      <c r="P92" s="133"/>
      <c r="Q92" s="133"/>
      <c r="R92" s="134"/>
      <c r="S92" s="134"/>
      <c r="T92" s="134"/>
      <c r="U92" s="134"/>
      <c r="V92" s="134"/>
      <c r="W92" s="134"/>
      <c r="X92" s="134"/>
      <c r="Y92" s="26"/>
    </row>
    <row r="93" spans="2:25" ht="15.75" hidden="1" customHeight="1">
      <c r="H93" s="43"/>
      <c r="I93" s="43"/>
      <c r="J93" s="43"/>
      <c r="K93" s="26"/>
      <c r="L93" s="26"/>
      <c r="M93" s="1158"/>
      <c r="N93" s="49"/>
      <c r="O93" s="27"/>
      <c r="P93" s="133"/>
      <c r="Q93" s="133"/>
      <c r="R93" s="134"/>
      <c r="S93" s="134"/>
      <c r="T93" s="134"/>
      <c r="U93" s="134"/>
      <c r="V93" s="134"/>
      <c r="W93" s="134"/>
      <c r="X93" s="134"/>
      <c r="Y93" s="26"/>
    </row>
    <row r="94" spans="2:25" ht="15.75" hidden="1" customHeight="1">
      <c r="H94" s="43"/>
      <c r="I94" s="43"/>
      <c r="J94" s="43"/>
      <c r="K94" s="26"/>
      <c r="L94" s="26"/>
      <c r="M94" s="1158"/>
      <c r="N94" s="49"/>
      <c r="O94" s="27"/>
      <c r="P94" s="133"/>
      <c r="Q94" s="133"/>
      <c r="R94" s="134"/>
      <c r="S94" s="134"/>
      <c r="T94" s="134"/>
      <c r="U94" s="134"/>
      <c r="V94" s="134"/>
      <c r="W94" s="134"/>
      <c r="X94" s="134"/>
      <c r="Y94" s="26"/>
    </row>
    <row r="95" spans="2:25" ht="12.95" hidden="1" customHeight="1">
      <c r="H95" s="43"/>
      <c r="I95" s="43"/>
      <c r="J95" s="43"/>
      <c r="K95" s="26"/>
      <c r="L95" s="26"/>
      <c r="M95" s="1158"/>
      <c r="N95" s="49"/>
      <c r="O95" s="27"/>
      <c r="P95" s="133"/>
      <c r="Q95" s="133"/>
      <c r="R95" s="134"/>
      <c r="S95" s="134"/>
      <c r="T95" s="134"/>
      <c r="U95" s="134"/>
      <c r="V95" s="134"/>
      <c r="W95" s="134"/>
      <c r="X95" s="134"/>
      <c r="Y95" s="26"/>
    </row>
    <row r="96" spans="2:25" ht="12.95" hidden="1" customHeight="1">
      <c r="H96" s="43"/>
      <c r="I96" s="43"/>
      <c r="J96" s="43"/>
      <c r="K96" s="26"/>
      <c r="L96" s="26"/>
      <c r="M96" s="1158"/>
      <c r="N96" s="26"/>
      <c r="O96" s="26"/>
      <c r="P96" s="133"/>
      <c r="Q96" s="133"/>
      <c r="R96" s="134"/>
      <c r="S96" s="134"/>
      <c r="T96" s="134"/>
      <c r="U96" s="134"/>
      <c r="V96" s="134"/>
      <c r="W96" s="134"/>
      <c r="X96" s="134"/>
      <c r="Y96" s="26"/>
    </row>
    <row r="97" spans="2:27" ht="15.75" hidden="1" customHeight="1">
      <c r="H97" s="43"/>
      <c r="I97" s="43"/>
      <c r="J97" s="43"/>
      <c r="K97" s="26"/>
      <c r="L97" s="26"/>
      <c r="M97" s="1158"/>
      <c r="N97" s="49"/>
      <c r="O97" s="26"/>
      <c r="P97" s="133"/>
      <c r="Q97" s="133"/>
      <c r="R97" s="134"/>
      <c r="S97" s="134"/>
      <c r="T97" s="134"/>
      <c r="U97" s="134"/>
      <c r="V97" s="134"/>
      <c r="W97" s="134"/>
      <c r="X97" s="134"/>
      <c r="Y97" s="26"/>
    </row>
    <row r="98" spans="2:27" ht="15.75" hidden="1" customHeight="1">
      <c r="H98" s="43"/>
      <c r="I98" s="43"/>
      <c r="J98" s="43"/>
      <c r="K98" s="26"/>
      <c r="L98" s="26"/>
      <c r="M98" s="1158"/>
      <c r="N98" s="49"/>
      <c r="O98" s="26"/>
      <c r="P98" s="133"/>
      <c r="Q98" s="133"/>
      <c r="R98" s="134"/>
      <c r="S98" s="134"/>
      <c r="T98" s="134"/>
      <c r="U98" s="134"/>
      <c r="V98" s="134"/>
      <c r="W98" s="134"/>
      <c r="X98" s="134"/>
      <c r="Y98" s="26"/>
    </row>
    <row r="99" spans="2:27" ht="15.75" hidden="1" customHeight="1">
      <c r="H99" s="43"/>
      <c r="I99" s="43"/>
      <c r="J99" s="43"/>
      <c r="K99" s="26"/>
      <c r="L99" s="26"/>
      <c r="M99" s="1158"/>
      <c r="N99" s="49"/>
      <c r="O99" s="26"/>
      <c r="P99" s="133"/>
      <c r="Q99" s="133"/>
      <c r="R99" s="134"/>
      <c r="S99" s="134"/>
      <c r="T99" s="134"/>
      <c r="U99" s="134"/>
      <c r="V99" s="134"/>
      <c r="W99" s="134"/>
      <c r="X99" s="134"/>
      <c r="Y99" s="26"/>
    </row>
    <row r="100" spans="2:27" ht="15.75" hidden="1" customHeight="1">
      <c r="H100" s="43"/>
      <c r="I100" s="43"/>
      <c r="J100" s="43"/>
      <c r="K100" s="26"/>
      <c r="L100" s="26"/>
      <c r="M100" s="1158"/>
      <c r="N100" s="49"/>
      <c r="O100" s="26"/>
      <c r="P100" s="133"/>
      <c r="Q100" s="133"/>
      <c r="R100" s="134"/>
      <c r="S100" s="134"/>
      <c r="T100" s="134"/>
      <c r="U100" s="134"/>
      <c r="V100" s="134"/>
      <c r="W100" s="134"/>
      <c r="X100" s="134"/>
      <c r="Y100" s="26"/>
    </row>
    <row r="101" spans="2:27" ht="14.25" hidden="1" customHeight="1">
      <c r="H101" s="26"/>
      <c r="I101" s="26"/>
      <c r="J101" s="26"/>
      <c r="M101" s="1158"/>
      <c r="N101" s="26"/>
      <c r="O101" s="26"/>
      <c r="P101" s="133"/>
      <c r="Q101" s="133"/>
      <c r="R101" s="133"/>
      <c r="S101" s="133"/>
      <c r="T101" s="133"/>
      <c r="U101" s="133"/>
      <c r="V101" s="133"/>
      <c r="W101" s="133"/>
      <c r="X101" s="133"/>
    </row>
    <row r="102" spans="2:27" ht="12.95" customHeight="1">
      <c r="H102" s="26"/>
      <c r="I102" s="26"/>
      <c r="J102" s="26"/>
      <c r="M102" s="1157"/>
      <c r="N102" s="26"/>
      <c r="O102" s="26"/>
      <c r="P102" s="133"/>
      <c r="Q102" s="133"/>
      <c r="R102" s="134"/>
      <c r="S102" s="134"/>
      <c r="T102" s="134"/>
      <c r="U102" s="134"/>
      <c r="V102" s="134"/>
      <c r="W102" s="134"/>
      <c r="X102" s="134"/>
    </row>
    <row r="103" spans="2:27" ht="15.75" customHeight="1">
      <c r="H103" s="43"/>
      <c r="I103" s="43"/>
      <c r="J103" s="43"/>
      <c r="K103" s="26"/>
      <c r="L103" s="26"/>
      <c r="M103" s="1157"/>
      <c r="N103" s="49"/>
      <c r="O103" s="26"/>
      <c r="P103" s="133"/>
      <c r="Q103" s="133"/>
      <c r="R103" s="134"/>
      <c r="S103" s="134"/>
      <c r="T103" s="134"/>
      <c r="U103" s="134"/>
      <c r="V103" s="134"/>
      <c r="W103" s="134"/>
      <c r="X103" s="134"/>
      <c r="Y103" s="26"/>
    </row>
    <row r="104" spans="2:27" ht="15.75" customHeight="1">
      <c r="H104" s="43"/>
      <c r="I104" s="43"/>
      <c r="J104" s="43"/>
      <c r="K104" s="26"/>
      <c r="L104" s="26"/>
      <c r="M104" s="1157"/>
      <c r="N104" s="49"/>
      <c r="O104" s="26"/>
      <c r="P104" s="133"/>
      <c r="Q104" s="133"/>
      <c r="R104" s="134"/>
      <c r="S104" s="134"/>
      <c r="T104" s="134"/>
      <c r="U104" s="134"/>
      <c r="V104" s="134"/>
      <c r="W104" s="134"/>
      <c r="X104" s="134"/>
      <c r="Y104" s="26"/>
    </row>
    <row r="105" spans="2:27" ht="15.75" customHeight="1">
      <c r="H105" s="43"/>
      <c r="I105" s="43"/>
      <c r="J105" s="43"/>
      <c r="K105" s="26"/>
      <c r="L105" s="26"/>
      <c r="M105" s="1157"/>
      <c r="N105" s="49"/>
      <c r="O105" s="26"/>
      <c r="P105" s="134"/>
      <c r="Q105" s="134"/>
      <c r="R105" s="134"/>
      <c r="S105" s="134"/>
      <c r="T105" s="134"/>
      <c r="U105" s="134"/>
      <c r="V105" s="134"/>
      <c r="W105" s="134"/>
      <c r="X105" s="134"/>
      <c r="Y105" s="26"/>
    </row>
    <row r="106" spans="2:27" ht="15.75" customHeight="1">
      <c r="H106" s="43"/>
      <c r="I106" s="43"/>
      <c r="J106" s="43"/>
      <c r="K106" s="26"/>
      <c r="L106" s="26"/>
      <c r="M106" s="1157"/>
      <c r="N106" s="49"/>
      <c r="O106" s="26"/>
      <c r="P106" s="134"/>
      <c r="Q106" s="134"/>
      <c r="R106" s="134"/>
      <c r="S106" s="134"/>
      <c r="T106" s="134"/>
      <c r="U106" s="134"/>
      <c r="V106" s="134"/>
      <c r="W106" s="134"/>
      <c r="X106" s="134"/>
      <c r="Y106" s="26"/>
    </row>
    <row r="107" spans="2:27" ht="12.95" customHeight="1">
      <c r="H107" s="26"/>
      <c r="I107" s="26"/>
      <c r="J107" s="26"/>
      <c r="M107" s="1157"/>
      <c r="N107" s="26"/>
      <c r="O107" s="26"/>
      <c r="P107" s="26"/>
      <c r="Q107" s="26"/>
      <c r="R107" s="26"/>
      <c r="S107" s="26"/>
      <c r="T107" s="26"/>
      <c r="U107" s="26"/>
      <c r="V107" s="26"/>
      <c r="W107" s="26"/>
      <c r="X107" s="26"/>
    </row>
    <row r="108" spans="2:27" ht="12.95" customHeight="1">
      <c r="H108" s="26"/>
      <c r="I108" s="26"/>
      <c r="J108" s="26"/>
      <c r="M108" s="1157"/>
      <c r="N108" s="26"/>
      <c r="O108" s="26"/>
      <c r="P108" s="133"/>
      <c r="Q108" s="133"/>
      <c r="R108" s="134"/>
      <c r="S108" s="134"/>
      <c r="T108" s="134"/>
      <c r="U108" s="134"/>
      <c r="V108" s="134"/>
      <c r="W108" s="134"/>
      <c r="X108" s="134"/>
    </row>
    <row r="109" spans="2:27" ht="17.25" customHeight="1">
      <c r="M109" s="1157"/>
      <c r="N109" s="49"/>
      <c r="O109" s="26"/>
      <c r="P109" s="133"/>
      <c r="Q109" s="133"/>
      <c r="R109" s="134"/>
      <c r="S109" s="134"/>
      <c r="T109" s="134"/>
      <c r="U109" s="134"/>
      <c r="V109" s="134"/>
      <c r="W109" s="134"/>
      <c r="X109" s="134"/>
    </row>
    <row r="110" spans="2:27" ht="17.25" customHeight="1">
      <c r="H110" s="26"/>
      <c r="I110" s="26"/>
      <c r="J110" s="26"/>
      <c r="K110" s="26"/>
      <c r="M110" s="1157"/>
      <c r="N110" s="49"/>
      <c r="O110" s="26"/>
      <c r="P110" s="133"/>
      <c r="Q110" s="133"/>
      <c r="R110" s="134"/>
      <c r="S110" s="134"/>
      <c r="T110" s="134"/>
      <c r="U110" s="134"/>
      <c r="V110" s="134"/>
      <c r="W110" s="134"/>
      <c r="X110" s="134"/>
      <c r="Y110" s="26"/>
      <c r="Z110" s="26"/>
      <c r="AA110" s="26"/>
    </row>
    <row r="111" spans="2:27" ht="17.25" customHeight="1">
      <c r="H111" s="26"/>
      <c r="I111" s="26"/>
      <c r="J111" s="26"/>
      <c r="K111" s="26"/>
      <c r="M111" s="1157"/>
      <c r="N111" s="49"/>
      <c r="O111" s="26"/>
      <c r="P111" s="134"/>
      <c r="Q111" s="134"/>
      <c r="R111" s="134"/>
      <c r="S111" s="134"/>
      <c r="T111" s="134"/>
      <c r="U111" s="134"/>
      <c r="V111" s="134"/>
      <c r="W111" s="134"/>
      <c r="X111" s="134"/>
      <c r="Y111" s="26"/>
      <c r="Z111" s="26"/>
      <c r="AA111" s="26"/>
    </row>
    <row r="112" spans="2:27" ht="17.25" customHeight="1">
      <c r="B112" s="26"/>
      <c r="C112" s="26"/>
      <c r="D112" s="26"/>
      <c r="E112" s="26"/>
      <c r="F112" s="26"/>
      <c r="G112" s="26"/>
      <c r="M112" s="1157"/>
      <c r="N112" s="49"/>
      <c r="O112" s="26"/>
      <c r="P112" s="134"/>
      <c r="Q112" s="134"/>
      <c r="R112" s="134"/>
      <c r="S112" s="134"/>
      <c r="T112" s="134"/>
      <c r="U112" s="134"/>
      <c r="V112" s="134"/>
      <c r="W112" s="134"/>
      <c r="X112" s="134"/>
    </row>
    <row r="113" spans="2:27" ht="18" customHeight="1">
      <c r="B113" s="26"/>
      <c r="C113" s="26"/>
      <c r="D113" s="26"/>
      <c r="E113" s="26"/>
      <c r="F113" s="26"/>
      <c r="G113" s="26"/>
      <c r="M113" s="1157"/>
      <c r="N113" s="26"/>
      <c r="O113" s="26"/>
      <c r="P113" s="26"/>
      <c r="Q113" s="26"/>
      <c r="R113" s="26"/>
      <c r="S113" s="26"/>
      <c r="T113" s="26"/>
      <c r="U113" s="26"/>
      <c r="V113" s="26"/>
      <c r="W113" s="26"/>
      <c r="X113" s="26"/>
    </row>
    <row r="114" spans="2:27" ht="18" customHeight="1">
      <c r="B114" s="26"/>
      <c r="C114" s="26"/>
      <c r="D114" s="26"/>
      <c r="E114" s="26"/>
      <c r="F114" s="26"/>
      <c r="G114" s="26"/>
      <c r="M114" s="1157"/>
      <c r="N114" s="26"/>
      <c r="O114" s="26"/>
      <c r="P114" s="133"/>
      <c r="Q114" s="133"/>
      <c r="R114" s="134"/>
      <c r="S114" s="134"/>
      <c r="T114" s="134"/>
      <c r="U114" s="134"/>
      <c r="V114" s="134"/>
      <c r="W114" s="134"/>
      <c r="X114" s="134"/>
    </row>
    <row r="115" spans="2:27" ht="18" customHeight="1">
      <c r="B115" s="26"/>
      <c r="C115" s="26"/>
      <c r="D115" s="26"/>
      <c r="E115" s="26"/>
      <c r="F115" s="26"/>
      <c r="G115" s="26"/>
      <c r="M115" s="1157"/>
      <c r="N115" s="49"/>
      <c r="O115" s="26"/>
      <c r="P115" s="133"/>
      <c r="Q115" s="133"/>
      <c r="R115" s="134"/>
      <c r="S115" s="134"/>
      <c r="T115" s="134"/>
      <c r="U115" s="136"/>
      <c r="V115" s="134"/>
      <c r="W115" s="134"/>
      <c r="X115" s="134"/>
    </row>
    <row r="116" spans="2:27" ht="18" customHeight="1">
      <c r="B116" s="26"/>
      <c r="C116" s="26"/>
      <c r="D116" s="26"/>
      <c r="E116" s="26"/>
      <c r="F116" s="26"/>
      <c r="G116" s="26"/>
      <c r="M116" s="1157"/>
      <c r="N116" s="49"/>
      <c r="O116" s="26"/>
      <c r="P116" s="133"/>
      <c r="Q116" s="133"/>
      <c r="R116" s="134"/>
      <c r="S116" s="134"/>
      <c r="T116" s="134"/>
      <c r="U116" s="134"/>
      <c r="V116" s="134"/>
      <c r="W116" s="134"/>
      <c r="X116" s="134"/>
    </row>
    <row r="117" spans="2:27" ht="18" customHeight="1">
      <c r="B117" s="26"/>
      <c r="C117" s="26"/>
      <c r="D117" s="26"/>
      <c r="E117" s="26"/>
      <c r="F117" s="26"/>
      <c r="G117" s="26"/>
      <c r="M117" s="1157"/>
      <c r="N117" s="49"/>
      <c r="O117" s="26"/>
      <c r="P117" s="134"/>
      <c r="Q117" s="134"/>
      <c r="R117" s="134"/>
      <c r="S117" s="134"/>
      <c r="T117" s="134"/>
      <c r="U117" s="134"/>
      <c r="V117" s="134"/>
      <c r="W117" s="134"/>
      <c r="X117" s="134"/>
    </row>
    <row r="118" spans="2:27" ht="18" customHeight="1">
      <c r="B118" s="26"/>
      <c r="C118" s="26"/>
      <c r="D118" s="26"/>
      <c r="E118" s="26"/>
      <c r="F118" s="26"/>
      <c r="G118" s="26"/>
      <c r="M118" s="1157"/>
      <c r="N118" s="49"/>
      <c r="O118" s="26"/>
      <c r="P118" s="134"/>
      <c r="Q118" s="134"/>
      <c r="R118" s="134"/>
      <c r="S118" s="134"/>
      <c r="T118" s="134"/>
      <c r="U118" s="134"/>
      <c r="V118" s="134"/>
      <c r="W118" s="134"/>
      <c r="X118" s="134"/>
    </row>
    <row r="119" spans="2:27" ht="18" customHeight="1">
      <c r="B119" s="26"/>
      <c r="C119" s="26"/>
      <c r="D119" s="26"/>
      <c r="E119" s="26"/>
      <c r="F119" s="26"/>
      <c r="G119" s="26"/>
      <c r="M119" s="1157"/>
      <c r="N119" s="26"/>
      <c r="O119" s="26"/>
      <c r="P119" s="26"/>
      <c r="Q119" s="26"/>
      <c r="R119" s="26"/>
      <c r="S119" s="26"/>
      <c r="T119" s="26"/>
      <c r="U119" s="26"/>
      <c r="V119" s="26"/>
      <c r="W119" s="26"/>
      <c r="X119" s="26"/>
    </row>
    <row r="120" spans="2:27" ht="12.95" customHeight="1">
      <c r="H120" s="26"/>
      <c r="I120" s="26"/>
      <c r="J120" s="26"/>
      <c r="M120" s="1157"/>
      <c r="N120" s="26"/>
      <c r="O120" s="26"/>
      <c r="P120" s="133"/>
      <c r="Q120" s="133"/>
      <c r="R120" s="134"/>
      <c r="S120" s="134"/>
      <c r="T120" s="134"/>
      <c r="U120" s="134"/>
      <c r="V120" s="134"/>
      <c r="W120" s="134"/>
      <c r="X120" s="134"/>
    </row>
    <row r="121" spans="2:27" ht="17.25" customHeight="1">
      <c r="M121" s="1157"/>
      <c r="N121" s="49"/>
      <c r="O121" s="26"/>
      <c r="P121" s="133"/>
      <c r="Q121" s="133"/>
      <c r="R121" s="134"/>
      <c r="S121" s="134"/>
      <c r="T121" s="134"/>
      <c r="U121" s="134"/>
      <c r="V121" s="134"/>
      <c r="W121" s="134"/>
      <c r="X121" s="134"/>
    </row>
    <row r="122" spans="2:27" ht="17.25" customHeight="1">
      <c r="H122" s="26"/>
      <c r="I122" s="26"/>
      <c r="J122" s="26"/>
      <c r="K122" s="26"/>
      <c r="M122" s="1157"/>
      <c r="N122" s="49"/>
      <c r="O122" s="26"/>
      <c r="P122" s="133"/>
      <c r="Q122" s="133"/>
      <c r="R122" s="133"/>
      <c r="S122" s="133"/>
      <c r="T122" s="133"/>
      <c r="U122" s="137"/>
      <c r="V122" s="133"/>
      <c r="W122" s="133"/>
      <c r="X122" s="133"/>
      <c r="Z122" s="26"/>
      <c r="AA122" s="26"/>
    </row>
    <row r="123" spans="2:27" ht="17.25" customHeight="1">
      <c r="H123" s="26"/>
      <c r="I123" s="26"/>
      <c r="J123" s="26"/>
      <c r="K123" s="26"/>
      <c r="M123" s="1157"/>
      <c r="N123" s="49"/>
      <c r="O123" s="26"/>
      <c r="P123" s="133"/>
      <c r="Q123" s="133"/>
      <c r="R123" s="133"/>
      <c r="S123" s="133"/>
      <c r="T123" s="133"/>
      <c r="U123" s="133"/>
      <c r="V123" s="133"/>
      <c r="W123" s="133"/>
      <c r="X123" s="133"/>
      <c r="Z123" s="26"/>
      <c r="AA123" s="26"/>
    </row>
    <row r="124" spans="2:27" ht="17.25" customHeight="1">
      <c r="B124" s="26"/>
      <c r="C124" s="26"/>
      <c r="D124" s="26"/>
      <c r="E124" s="26"/>
      <c r="F124" s="26"/>
      <c r="G124" s="26"/>
      <c r="M124" s="1157"/>
      <c r="N124" s="49"/>
      <c r="O124" s="26"/>
      <c r="P124" s="133"/>
      <c r="Q124" s="133"/>
      <c r="R124" s="133"/>
      <c r="S124" s="133"/>
      <c r="T124" s="133"/>
      <c r="U124" s="133"/>
      <c r="V124" s="133"/>
      <c r="W124" s="133"/>
      <c r="X124" s="133"/>
    </row>
    <row r="125" spans="2:27" ht="18" customHeight="1">
      <c r="B125" s="26"/>
      <c r="C125" s="26"/>
      <c r="D125" s="26"/>
      <c r="E125" s="26"/>
      <c r="F125" s="26"/>
      <c r="G125" s="26"/>
      <c r="M125" s="1157"/>
      <c r="N125" s="26"/>
      <c r="O125" s="26"/>
      <c r="P125" s="26"/>
      <c r="Q125" s="26"/>
      <c r="R125" s="26"/>
      <c r="S125" s="26"/>
      <c r="T125" s="26"/>
      <c r="U125" s="26"/>
      <c r="V125" s="26"/>
      <c r="W125" s="26"/>
      <c r="X125" s="26"/>
    </row>
    <row r="126" spans="2:27">
      <c r="B126" s="26"/>
      <c r="N126" s="26"/>
      <c r="O126" s="26"/>
      <c r="P126" s="26"/>
      <c r="Q126" s="26"/>
      <c r="R126" s="26"/>
      <c r="S126" s="26"/>
      <c r="T126" s="26"/>
      <c r="U126" s="26"/>
      <c r="V126" s="26"/>
      <c r="W126" s="26"/>
      <c r="X126" s="26"/>
    </row>
    <row r="127" spans="2:27" ht="14.25" hidden="1" customHeight="1">
      <c r="N127" s="26"/>
      <c r="O127" s="26"/>
      <c r="P127" s="26"/>
      <c r="Q127" s="26"/>
      <c r="R127" s="26"/>
      <c r="S127" s="26"/>
      <c r="T127" s="26"/>
      <c r="U127" s="26"/>
      <c r="V127" s="26"/>
    </row>
    <row r="128" spans="2:27" ht="14.25" hidden="1" customHeight="1">
      <c r="N128" s="26"/>
      <c r="O128" s="26"/>
      <c r="P128" s="26"/>
      <c r="Q128" s="26"/>
      <c r="R128" s="26"/>
      <c r="S128" s="26"/>
      <c r="T128" s="26"/>
      <c r="U128" s="26"/>
      <c r="W128" s="26"/>
      <c r="X128" s="26"/>
    </row>
    <row r="129" spans="14:24" ht="13.5" hidden="1" customHeight="1">
      <c r="N129" s="26"/>
      <c r="O129" s="26"/>
      <c r="P129" s="26"/>
      <c r="Q129" s="26"/>
      <c r="R129" s="26"/>
      <c r="S129" s="26"/>
      <c r="T129" s="26"/>
      <c r="U129" s="26"/>
      <c r="W129" s="26"/>
      <c r="X129" s="26"/>
    </row>
    <row r="130" spans="14:24">
      <c r="N130" s="26"/>
      <c r="O130" s="26"/>
      <c r="P130" s="26"/>
      <c r="Q130" s="26"/>
      <c r="R130" s="26"/>
    </row>
    <row r="131" spans="14:24">
      <c r="N131" s="26"/>
      <c r="O131" s="138"/>
      <c r="P131" s="138"/>
      <c r="Q131" s="138"/>
      <c r="R131" s="138"/>
      <c r="S131" s="138"/>
      <c r="T131" s="138"/>
      <c r="U131" s="138"/>
      <c r="V131" s="138"/>
      <c r="W131" s="138"/>
      <c r="X131" s="138"/>
    </row>
    <row r="132" spans="14:24">
      <c r="N132" s="26"/>
      <c r="P132" s="87"/>
    </row>
  </sheetData>
  <mergeCells count="26">
    <mergeCell ref="A1:K1"/>
    <mergeCell ref="C5:D5"/>
    <mergeCell ref="E5:F5"/>
    <mergeCell ref="G5:H5"/>
    <mergeCell ref="I5:J5"/>
    <mergeCell ref="A5:B6"/>
    <mergeCell ref="B38:J38"/>
    <mergeCell ref="M41:N42"/>
    <mergeCell ref="P41:P42"/>
    <mergeCell ref="Q41:R41"/>
    <mergeCell ref="S41:U41"/>
    <mergeCell ref="V41:V42"/>
    <mergeCell ref="W41:W42"/>
    <mergeCell ref="X41:X42"/>
    <mergeCell ref="S42:T42"/>
    <mergeCell ref="M60:N60"/>
    <mergeCell ref="M61:N61"/>
    <mergeCell ref="M62:N62"/>
    <mergeCell ref="M114:M119"/>
    <mergeCell ref="M120:M125"/>
    <mergeCell ref="M63:N63"/>
    <mergeCell ref="M64:N64"/>
    <mergeCell ref="M66:M95"/>
    <mergeCell ref="M96:M101"/>
    <mergeCell ref="M102:M107"/>
    <mergeCell ref="M108:M113"/>
  </mergeCells>
  <phoneticPr fontId="3"/>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activeCell="M1" sqref="M1"/>
    </sheetView>
  </sheetViews>
  <sheetFormatPr defaultColWidth="13.625" defaultRowHeight="14.25"/>
  <cols>
    <col min="1" max="1" width="3.5" style="22" bestFit="1" customWidth="1"/>
    <col min="2" max="2" width="13.375" style="22" customWidth="1"/>
    <col min="3" max="3" width="2.125" style="22" customWidth="1"/>
    <col min="4" max="4" width="9.625" style="22" customWidth="1"/>
    <col min="5" max="6" width="7.375" style="22" customWidth="1"/>
    <col min="7" max="11" width="9.875" style="22" customWidth="1"/>
    <col min="12" max="12" width="13.375" style="22" customWidth="1"/>
    <col min="13" max="16384" width="13.625" style="22"/>
  </cols>
  <sheetData>
    <row r="1" spans="1:12" s="20" customFormat="1" ht="30" customHeight="1">
      <c r="A1" s="1064" t="s">
        <v>85</v>
      </c>
      <c r="B1" s="1064"/>
      <c r="C1" s="1064"/>
      <c r="D1" s="1064"/>
      <c r="E1" s="1064"/>
      <c r="F1" s="1064"/>
      <c r="G1" s="1064"/>
      <c r="H1" s="1064"/>
      <c r="I1" s="1064"/>
      <c r="J1" s="1064"/>
      <c r="K1" s="1064"/>
      <c r="L1" s="1064"/>
    </row>
    <row r="2" spans="1:12" ht="24.95" customHeight="1" thickBot="1">
      <c r="B2" s="26"/>
      <c r="C2" s="26"/>
      <c r="D2" s="26"/>
      <c r="E2" s="26"/>
      <c r="F2" s="26"/>
      <c r="G2" s="26"/>
      <c r="H2" s="26"/>
      <c r="I2" s="26"/>
      <c r="J2" s="26"/>
      <c r="K2" s="26"/>
      <c r="L2" s="26"/>
    </row>
    <row r="3" spans="1:12" ht="20.100000000000001" customHeight="1">
      <c r="A3" s="1163" t="s">
        <v>306</v>
      </c>
      <c r="B3" s="1169"/>
      <c r="C3" s="95"/>
      <c r="D3" s="1171" t="s">
        <v>86</v>
      </c>
      <c r="E3" s="1160" t="s">
        <v>87</v>
      </c>
      <c r="F3" s="1161"/>
      <c r="G3" s="1160" t="s">
        <v>355</v>
      </c>
      <c r="H3" s="1162"/>
      <c r="I3" s="1161"/>
      <c r="J3" s="1171" t="s">
        <v>88</v>
      </c>
      <c r="K3" s="1171" t="s">
        <v>356</v>
      </c>
      <c r="L3" s="1174" t="s">
        <v>89</v>
      </c>
    </row>
    <row r="4" spans="1:12" ht="20.100000000000001" customHeight="1">
      <c r="A4" s="1165"/>
      <c r="B4" s="1170"/>
      <c r="C4" s="117"/>
      <c r="D4" s="1172"/>
      <c r="E4" s="139" t="s">
        <v>90</v>
      </c>
      <c r="F4" s="139" t="s">
        <v>91</v>
      </c>
      <c r="G4" s="1176" t="s">
        <v>92</v>
      </c>
      <c r="H4" s="1177"/>
      <c r="I4" s="99" t="s">
        <v>93</v>
      </c>
      <c r="J4" s="1173"/>
      <c r="K4" s="1172"/>
      <c r="L4" s="1175"/>
    </row>
    <row r="5" spans="1:12" s="144" customFormat="1" ht="24.75" customHeight="1">
      <c r="A5" s="140"/>
      <c r="B5" s="141"/>
      <c r="C5" s="141"/>
      <c r="D5" s="142" t="s">
        <v>94</v>
      </c>
      <c r="E5" s="141" t="s">
        <v>95</v>
      </c>
      <c r="F5" s="141" t="s">
        <v>95</v>
      </c>
      <c r="G5" s="141" t="s">
        <v>96</v>
      </c>
      <c r="H5" s="141" t="s">
        <v>97</v>
      </c>
      <c r="I5" s="141" t="s">
        <v>98</v>
      </c>
      <c r="J5" s="141" t="s">
        <v>99</v>
      </c>
      <c r="K5" s="141" t="s">
        <v>100</v>
      </c>
      <c r="L5" s="143" t="s">
        <v>101</v>
      </c>
    </row>
    <row r="6" spans="1:12" s="63" customFormat="1" ht="15.75" hidden="1" customHeight="1">
      <c r="A6" s="145"/>
      <c r="B6" s="61" t="s">
        <v>102</v>
      </c>
      <c r="C6" s="107"/>
      <c r="D6" s="146">
        <v>542</v>
      </c>
      <c r="E6" s="147">
        <v>19</v>
      </c>
      <c r="F6" s="147">
        <v>24</v>
      </c>
      <c r="G6" s="147">
        <v>7518</v>
      </c>
      <c r="H6" s="147">
        <v>679</v>
      </c>
      <c r="I6" s="147">
        <v>8148</v>
      </c>
      <c r="J6" s="147">
        <v>319</v>
      </c>
      <c r="K6" s="147">
        <v>188</v>
      </c>
      <c r="L6" s="667">
        <v>477936</v>
      </c>
    </row>
    <row r="7" spans="1:12" s="63" customFormat="1" ht="15.75" hidden="1" customHeight="1">
      <c r="A7" s="145"/>
      <c r="B7" s="61" t="s">
        <v>103</v>
      </c>
      <c r="C7" s="107"/>
      <c r="D7" s="146">
        <v>441</v>
      </c>
      <c r="E7" s="147">
        <v>18</v>
      </c>
      <c r="F7" s="147">
        <v>37</v>
      </c>
      <c r="G7" s="147">
        <v>6585</v>
      </c>
      <c r="H7" s="147">
        <v>804</v>
      </c>
      <c r="I7" s="147">
        <v>7623</v>
      </c>
      <c r="J7" s="147">
        <v>257</v>
      </c>
      <c r="K7" s="147">
        <v>147</v>
      </c>
      <c r="L7" s="667">
        <v>562817</v>
      </c>
    </row>
    <row r="8" spans="1:12" s="63" customFormat="1" ht="15.75" hidden="1" customHeight="1">
      <c r="A8" s="145"/>
      <c r="B8" s="61" t="s">
        <v>104</v>
      </c>
      <c r="C8" s="107"/>
      <c r="D8" s="146">
        <v>500</v>
      </c>
      <c r="E8" s="147">
        <v>16</v>
      </c>
      <c r="F8" s="147">
        <v>40</v>
      </c>
      <c r="G8" s="147">
        <v>9158</v>
      </c>
      <c r="H8" s="147">
        <v>1158</v>
      </c>
      <c r="I8" s="147">
        <v>2614</v>
      </c>
      <c r="J8" s="147">
        <v>350</v>
      </c>
      <c r="K8" s="147">
        <v>160</v>
      </c>
      <c r="L8" s="667">
        <v>919833</v>
      </c>
    </row>
    <row r="9" spans="1:12" s="63" customFormat="1" ht="15.75" hidden="1" customHeight="1">
      <c r="A9" s="145"/>
      <c r="B9" s="61" t="s">
        <v>105</v>
      </c>
      <c r="C9" s="107"/>
      <c r="D9" s="146">
        <v>428</v>
      </c>
      <c r="E9" s="147">
        <v>22</v>
      </c>
      <c r="F9" s="147">
        <v>16</v>
      </c>
      <c r="G9" s="147">
        <v>7393</v>
      </c>
      <c r="H9" s="147">
        <v>797</v>
      </c>
      <c r="I9" s="147">
        <v>8362</v>
      </c>
      <c r="J9" s="147">
        <v>262</v>
      </c>
      <c r="K9" s="147">
        <v>165</v>
      </c>
      <c r="L9" s="667">
        <v>586135</v>
      </c>
    </row>
    <row r="10" spans="1:12" s="63" customFormat="1" ht="15.75" hidden="1" customHeight="1">
      <c r="A10" s="145"/>
      <c r="B10" s="61" t="s">
        <v>106</v>
      </c>
      <c r="C10" s="107"/>
      <c r="D10" s="146">
        <v>471</v>
      </c>
      <c r="E10" s="147">
        <v>25</v>
      </c>
      <c r="F10" s="147">
        <v>48</v>
      </c>
      <c r="G10" s="147">
        <v>6045</v>
      </c>
      <c r="H10" s="147">
        <v>1157</v>
      </c>
      <c r="I10" s="147">
        <v>300</v>
      </c>
      <c r="J10" s="147">
        <v>249</v>
      </c>
      <c r="K10" s="147">
        <v>171</v>
      </c>
      <c r="L10" s="667">
        <v>561635</v>
      </c>
    </row>
    <row r="11" spans="1:12" s="63" customFormat="1" ht="15.75" hidden="1" customHeight="1">
      <c r="A11" s="145"/>
      <c r="B11" s="61" t="s">
        <v>107</v>
      </c>
      <c r="C11" s="117"/>
      <c r="D11" s="148">
        <v>466</v>
      </c>
      <c r="E11" s="149">
        <v>5</v>
      </c>
      <c r="F11" s="149">
        <v>36</v>
      </c>
      <c r="G11" s="149">
        <v>7031</v>
      </c>
      <c r="H11" s="149">
        <v>871</v>
      </c>
      <c r="I11" s="149">
        <v>168</v>
      </c>
      <c r="J11" s="149">
        <v>282</v>
      </c>
      <c r="K11" s="149">
        <v>173</v>
      </c>
      <c r="L11" s="668">
        <v>4332202</v>
      </c>
    </row>
    <row r="12" spans="1:12" s="63" customFormat="1" ht="15.75" hidden="1" customHeight="1">
      <c r="A12" s="145"/>
      <c r="B12" s="61" t="s">
        <v>108</v>
      </c>
      <c r="C12" s="117"/>
      <c r="D12" s="148">
        <v>494</v>
      </c>
      <c r="E12" s="149">
        <v>14</v>
      </c>
      <c r="F12" s="149">
        <v>37</v>
      </c>
      <c r="G12" s="149">
        <v>6242</v>
      </c>
      <c r="H12" s="149">
        <v>425</v>
      </c>
      <c r="I12" s="149">
        <v>1248</v>
      </c>
      <c r="J12" s="149">
        <v>304</v>
      </c>
      <c r="K12" s="149">
        <v>187</v>
      </c>
      <c r="L12" s="668">
        <v>424858</v>
      </c>
    </row>
    <row r="13" spans="1:12" s="63" customFormat="1" ht="15.75" hidden="1" customHeight="1">
      <c r="A13" s="145"/>
      <c r="B13" s="61" t="s">
        <v>109</v>
      </c>
      <c r="C13" s="117"/>
      <c r="D13" s="148">
        <v>551</v>
      </c>
      <c r="E13" s="149">
        <v>13</v>
      </c>
      <c r="F13" s="149">
        <v>49</v>
      </c>
      <c r="G13" s="149">
        <v>7392</v>
      </c>
      <c r="H13" s="149">
        <v>1160</v>
      </c>
      <c r="I13" s="149">
        <v>155</v>
      </c>
      <c r="J13" s="149">
        <v>313</v>
      </c>
      <c r="K13" s="149">
        <v>178</v>
      </c>
      <c r="L13" s="668">
        <v>714306</v>
      </c>
    </row>
    <row r="14" spans="1:12" s="63" customFormat="1" ht="15.75" hidden="1" customHeight="1">
      <c r="A14" s="145"/>
      <c r="B14" s="61" t="s">
        <v>110</v>
      </c>
      <c r="C14" s="117"/>
      <c r="D14" s="148">
        <v>443</v>
      </c>
      <c r="E14" s="149">
        <v>16</v>
      </c>
      <c r="F14" s="149">
        <v>27</v>
      </c>
      <c r="G14" s="149">
        <v>13011</v>
      </c>
      <c r="H14" s="149">
        <v>3078</v>
      </c>
      <c r="I14" s="149">
        <v>72</v>
      </c>
      <c r="J14" s="149">
        <v>270</v>
      </c>
      <c r="K14" s="149">
        <v>153</v>
      </c>
      <c r="L14" s="668">
        <v>420818</v>
      </c>
    </row>
    <row r="15" spans="1:12" s="63" customFormat="1" ht="15.75" hidden="1" customHeight="1">
      <c r="A15" s="145"/>
      <c r="B15" s="61" t="s">
        <v>111</v>
      </c>
      <c r="C15" s="117"/>
      <c r="D15" s="148">
        <v>505</v>
      </c>
      <c r="E15" s="149">
        <v>18</v>
      </c>
      <c r="F15" s="149">
        <v>45</v>
      </c>
      <c r="G15" s="149">
        <v>6645</v>
      </c>
      <c r="H15" s="149">
        <v>2030</v>
      </c>
      <c r="I15" s="149">
        <v>3132</v>
      </c>
      <c r="J15" s="149">
        <v>302</v>
      </c>
      <c r="K15" s="149">
        <v>171</v>
      </c>
      <c r="L15" s="668">
        <v>497197</v>
      </c>
    </row>
    <row r="16" spans="1:12" s="63" customFormat="1" ht="17.100000000000001" hidden="1" customHeight="1">
      <c r="A16" s="145"/>
      <c r="B16" s="61" t="s">
        <v>112</v>
      </c>
      <c r="C16" s="117"/>
      <c r="D16" s="111">
        <v>384</v>
      </c>
      <c r="E16" s="112">
        <v>6</v>
      </c>
      <c r="F16" s="112">
        <v>27</v>
      </c>
      <c r="G16" s="112">
        <v>4396</v>
      </c>
      <c r="H16" s="112">
        <v>1186</v>
      </c>
      <c r="I16" s="112">
        <v>134</v>
      </c>
      <c r="J16" s="112">
        <v>773</v>
      </c>
      <c r="K16" s="112">
        <v>142</v>
      </c>
      <c r="L16" s="669">
        <v>447458</v>
      </c>
    </row>
    <row r="17" spans="1:13" s="63" customFormat="1" ht="17.100000000000001" hidden="1" customHeight="1">
      <c r="A17" s="145"/>
      <c r="B17" s="61" t="s">
        <v>113</v>
      </c>
      <c r="C17" s="117"/>
      <c r="D17" s="111">
        <v>514</v>
      </c>
      <c r="E17" s="112">
        <v>11</v>
      </c>
      <c r="F17" s="112">
        <v>34</v>
      </c>
      <c r="G17" s="112">
        <v>4159</v>
      </c>
      <c r="H17" s="112">
        <v>1456</v>
      </c>
      <c r="I17" s="112">
        <v>101</v>
      </c>
      <c r="J17" s="112">
        <v>265</v>
      </c>
      <c r="K17" s="112">
        <v>112</v>
      </c>
      <c r="L17" s="669">
        <v>264796</v>
      </c>
    </row>
    <row r="18" spans="1:13" s="63" customFormat="1" ht="17.100000000000001" hidden="1" customHeight="1">
      <c r="A18" s="145"/>
      <c r="B18" s="61" t="s">
        <v>114</v>
      </c>
      <c r="C18" s="117"/>
      <c r="D18" s="111">
        <v>515</v>
      </c>
      <c r="E18" s="112">
        <v>11</v>
      </c>
      <c r="F18" s="112">
        <v>34</v>
      </c>
      <c r="G18" s="112">
        <v>6347</v>
      </c>
      <c r="H18" s="112">
        <v>1139</v>
      </c>
      <c r="I18" s="112">
        <v>1874</v>
      </c>
      <c r="J18" s="112">
        <v>264</v>
      </c>
      <c r="K18" s="112">
        <v>140</v>
      </c>
      <c r="L18" s="669">
        <v>376197</v>
      </c>
    </row>
    <row r="19" spans="1:13" s="63" customFormat="1" ht="17.100000000000001" hidden="1" customHeight="1">
      <c r="A19" s="145"/>
      <c r="B19" s="61" t="s">
        <v>115</v>
      </c>
      <c r="C19" s="117"/>
      <c r="D19" s="111">
        <v>532</v>
      </c>
      <c r="E19" s="112">
        <v>8</v>
      </c>
      <c r="F19" s="112">
        <v>43</v>
      </c>
      <c r="G19" s="112">
        <v>4616</v>
      </c>
      <c r="H19" s="112">
        <v>1340</v>
      </c>
      <c r="I19" s="112">
        <v>1409</v>
      </c>
      <c r="J19" s="112">
        <v>346</v>
      </c>
      <c r="K19" s="112">
        <v>124</v>
      </c>
      <c r="L19" s="669">
        <v>367577</v>
      </c>
    </row>
    <row r="20" spans="1:13" s="63" customFormat="1" ht="17.100000000000001" hidden="1" customHeight="1">
      <c r="A20" s="145"/>
      <c r="B20" s="61" t="s">
        <v>116</v>
      </c>
      <c r="C20" s="117"/>
      <c r="D20" s="111">
        <v>419</v>
      </c>
      <c r="E20" s="112">
        <v>5</v>
      </c>
      <c r="F20" s="112">
        <v>24</v>
      </c>
      <c r="G20" s="112">
        <v>3189</v>
      </c>
      <c r="H20" s="112">
        <v>829</v>
      </c>
      <c r="I20" s="112">
        <v>624</v>
      </c>
      <c r="J20" s="112">
        <v>233</v>
      </c>
      <c r="K20" s="112">
        <v>140</v>
      </c>
      <c r="L20" s="669">
        <v>218595</v>
      </c>
    </row>
    <row r="21" spans="1:13" s="63" customFormat="1" ht="17.100000000000001" customHeight="1">
      <c r="A21" s="145"/>
      <c r="B21" s="61" t="s">
        <v>468</v>
      </c>
      <c r="C21" s="117"/>
      <c r="D21" s="678">
        <v>401</v>
      </c>
      <c r="E21" s="679">
        <v>13</v>
      </c>
      <c r="F21" s="679">
        <v>45</v>
      </c>
      <c r="G21" s="716">
        <v>5991</v>
      </c>
      <c r="H21" s="717">
        <v>933</v>
      </c>
      <c r="I21" s="717">
        <v>710</v>
      </c>
      <c r="J21" s="680">
        <v>229</v>
      </c>
      <c r="K21" s="679">
        <v>130</v>
      </c>
      <c r="L21" s="715">
        <v>952836</v>
      </c>
    </row>
    <row r="22" spans="1:13" s="63" customFormat="1" ht="17.100000000000001" customHeight="1">
      <c r="A22" s="145"/>
      <c r="B22" s="61" t="s">
        <v>469</v>
      </c>
      <c r="C22" s="117"/>
      <c r="D22" s="678">
        <v>523</v>
      </c>
      <c r="E22" s="679">
        <v>17</v>
      </c>
      <c r="F22" s="679">
        <v>39</v>
      </c>
      <c r="G22" s="716">
        <v>4683</v>
      </c>
      <c r="H22" s="716">
        <v>892</v>
      </c>
      <c r="I22" s="716">
        <v>1298</v>
      </c>
      <c r="J22" s="679">
        <v>225</v>
      </c>
      <c r="K22" s="679">
        <v>127</v>
      </c>
      <c r="L22" s="715">
        <v>412786</v>
      </c>
    </row>
    <row r="23" spans="1:13" s="63" customFormat="1" ht="17.100000000000001" customHeight="1">
      <c r="A23" s="145"/>
      <c r="B23" s="61" t="s">
        <v>494</v>
      </c>
      <c r="C23" s="117"/>
      <c r="D23" s="678">
        <v>474</v>
      </c>
      <c r="E23" s="679">
        <v>12</v>
      </c>
      <c r="F23" s="679">
        <v>46</v>
      </c>
      <c r="G23" s="716">
        <v>5005</v>
      </c>
      <c r="H23" s="716">
        <v>1283</v>
      </c>
      <c r="I23" s="716">
        <v>154</v>
      </c>
      <c r="J23" s="679">
        <v>260</v>
      </c>
      <c r="K23" s="679">
        <v>127</v>
      </c>
      <c r="L23" s="715">
        <v>295436</v>
      </c>
    </row>
    <row r="24" spans="1:13" s="63" customFormat="1" ht="12.95" customHeight="1">
      <c r="A24" s="150"/>
      <c r="B24" s="98"/>
      <c r="C24" s="98"/>
      <c r="D24" s="681"/>
      <c r="E24" s="682"/>
      <c r="F24" s="682"/>
      <c r="G24" s="682"/>
      <c r="H24" s="682"/>
      <c r="I24" s="682"/>
      <c r="J24" s="682"/>
      <c r="K24" s="682"/>
      <c r="L24" s="683"/>
    </row>
    <row r="25" spans="1:13" s="63" customFormat="1" ht="9.9499999999999993" hidden="1" customHeight="1">
      <c r="A25" s="1178" t="s">
        <v>117</v>
      </c>
      <c r="B25" s="151"/>
      <c r="C25" s="61"/>
      <c r="D25" s="684"/>
      <c r="E25" s="685"/>
      <c r="F25" s="161"/>
      <c r="G25" s="161"/>
      <c r="H25" s="161"/>
      <c r="I25" s="161"/>
      <c r="J25" s="161"/>
      <c r="K25" s="161"/>
      <c r="L25" s="686"/>
    </row>
    <row r="26" spans="1:13" s="63" customFormat="1" ht="20.100000000000001" hidden="1" customHeight="1">
      <c r="A26" s="1179"/>
      <c r="B26" s="153" t="s">
        <v>118</v>
      </c>
      <c r="C26" s="61"/>
      <c r="D26" s="684">
        <v>140</v>
      </c>
      <c r="E26" s="685">
        <v>3</v>
      </c>
      <c r="F26" s="161">
        <v>5</v>
      </c>
      <c r="G26" s="161">
        <v>1285</v>
      </c>
      <c r="H26" s="161">
        <v>154</v>
      </c>
      <c r="I26" s="161">
        <v>42</v>
      </c>
      <c r="J26" s="161">
        <v>55</v>
      </c>
      <c r="K26" s="161">
        <v>38</v>
      </c>
      <c r="L26" s="686">
        <v>54102</v>
      </c>
    </row>
    <row r="27" spans="1:13" s="63" customFormat="1" ht="20.100000000000001" hidden="1" customHeight="1">
      <c r="A27" s="1179"/>
      <c r="B27" s="153" t="s">
        <v>119</v>
      </c>
      <c r="C27" s="61"/>
      <c r="D27" s="684">
        <v>102</v>
      </c>
      <c r="E27" s="685">
        <v>4</v>
      </c>
      <c r="F27" s="685">
        <v>9</v>
      </c>
      <c r="G27" s="685">
        <v>1184</v>
      </c>
      <c r="H27" s="685">
        <v>305</v>
      </c>
      <c r="I27" s="685">
        <v>0</v>
      </c>
      <c r="J27" s="685">
        <v>62</v>
      </c>
      <c r="K27" s="685">
        <v>30</v>
      </c>
      <c r="L27" s="687">
        <v>108993</v>
      </c>
      <c r="M27" s="61"/>
    </row>
    <row r="28" spans="1:13" s="63" customFormat="1" ht="20.100000000000001" hidden="1" customHeight="1">
      <c r="A28" s="1179"/>
      <c r="B28" s="153" t="s">
        <v>120</v>
      </c>
      <c r="C28" s="61"/>
      <c r="D28" s="684">
        <v>105</v>
      </c>
      <c r="E28" s="685">
        <v>1</v>
      </c>
      <c r="F28" s="685">
        <v>8</v>
      </c>
      <c r="G28" s="685">
        <v>1074</v>
      </c>
      <c r="H28" s="685">
        <v>412</v>
      </c>
      <c r="I28" s="685">
        <v>6</v>
      </c>
      <c r="J28" s="685">
        <v>58</v>
      </c>
      <c r="K28" s="685">
        <v>26</v>
      </c>
      <c r="L28" s="687">
        <v>97887</v>
      </c>
      <c r="M28" s="61"/>
    </row>
    <row r="29" spans="1:13" s="63" customFormat="1" ht="20.100000000000001" hidden="1" customHeight="1">
      <c r="A29" s="1179"/>
      <c r="B29" s="153" t="s">
        <v>121</v>
      </c>
      <c r="C29" s="61"/>
      <c r="D29" s="684">
        <v>168</v>
      </c>
      <c r="E29" s="685">
        <v>3</v>
      </c>
      <c r="F29" s="685">
        <v>12</v>
      </c>
      <c r="G29" s="685">
        <v>2804</v>
      </c>
      <c r="H29" s="685">
        <v>268</v>
      </c>
      <c r="I29" s="685">
        <v>1826</v>
      </c>
      <c r="J29" s="685">
        <v>89</v>
      </c>
      <c r="K29" s="685">
        <v>46</v>
      </c>
      <c r="L29" s="687">
        <v>115215</v>
      </c>
    </row>
    <row r="30" spans="1:13" s="63" customFormat="1" ht="9.9499999999999993" hidden="1" customHeight="1">
      <c r="A30" s="1180"/>
      <c r="B30" s="154"/>
      <c r="C30" s="155"/>
      <c r="D30" s="681"/>
      <c r="E30" s="682"/>
      <c r="F30" s="682"/>
      <c r="G30" s="682"/>
      <c r="H30" s="682"/>
      <c r="I30" s="682"/>
      <c r="J30" s="682"/>
      <c r="K30" s="682"/>
      <c r="L30" s="683"/>
    </row>
    <row r="31" spans="1:13" s="63" customFormat="1" ht="9.9499999999999993" customHeight="1">
      <c r="A31" s="1181" t="s">
        <v>487</v>
      </c>
      <c r="B31" s="159"/>
      <c r="C31" s="160"/>
      <c r="D31" s="689"/>
      <c r="E31" s="690"/>
      <c r="F31" s="690"/>
      <c r="G31" s="690"/>
      <c r="H31" s="690"/>
      <c r="I31" s="690"/>
      <c r="J31" s="690"/>
      <c r="K31" s="690"/>
      <c r="L31" s="691"/>
    </row>
    <row r="32" spans="1:13" s="63" customFormat="1" ht="20.100000000000001" customHeight="1">
      <c r="A32" s="1167"/>
      <c r="B32" s="153" t="s">
        <v>418</v>
      </c>
      <c r="C32" s="61"/>
      <c r="D32" s="688">
        <v>111</v>
      </c>
      <c r="E32" s="161">
        <v>5</v>
      </c>
      <c r="F32" s="161">
        <v>16</v>
      </c>
      <c r="G32" s="718">
        <v>2889</v>
      </c>
      <c r="H32" s="718">
        <v>234</v>
      </c>
      <c r="I32" s="718">
        <v>48</v>
      </c>
      <c r="J32" s="692">
        <v>61</v>
      </c>
      <c r="K32" s="692">
        <v>38</v>
      </c>
      <c r="L32" s="720">
        <v>678175</v>
      </c>
    </row>
    <row r="33" spans="1:12" s="63" customFormat="1" ht="20.100000000000001" customHeight="1">
      <c r="A33" s="1167"/>
      <c r="B33" s="153" t="s">
        <v>419</v>
      </c>
      <c r="C33" s="61"/>
      <c r="D33" s="694">
        <v>91</v>
      </c>
      <c r="E33" s="695">
        <v>1</v>
      </c>
      <c r="F33" s="695">
        <v>5</v>
      </c>
      <c r="G33" s="718">
        <v>1139</v>
      </c>
      <c r="H33" s="718">
        <v>224</v>
      </c>
      <c r="I33" s="719">
        <v>646</v>
      </c>
      <c r="J33" s="692">
        <v>68</v>
      </c>
      <c r="K33" s="692">
        <v>37</v>
      </c>
      <c r="L33" s="720">
        <v>95640</v>
      </c>
    </row>
    <row r="34" spans="1:12" s="63" customFormat="1" ht="20.100000000000001" customHeight="1">
      <c r="A34" s="1167"/>
      <c r="B34" s="153" t="s">
        <v>420</v>
      </c>
      <c r="C34" s="61"/>
      <c r="D34" s="678">
        <v>98</v>
      </c>
      <c r="E34" s="679">
        <v>5</v>
      </c>
      <c r="F34" s="679">
        <v>14</v>
      </c>
      <c r="G34" s="718">
        <v>687</v>
      </c>
      <c r="H34" s="718">
        <v>418</v>
      </c>
      <c r="I34" s="716">
        <v>3</v>
      </c>
      <c r="J34" s="692">
        <v>49</v>
      </c>
      <c r="K34" s="679">
        <v>23</v>
      </c>
      <c r="L34" s="720">
        <v>66918</v>
      </c>
    </row>
    <row r="35" spans="1:12" s="63" customFormat="1" ht="20.100000000000001" customHeight="1">
      <c r="A35" s="1167"/>
      <c r="B35" s="153" t="s">
        <v>421</v>
      </c>
      <c r="C35" s="61"/>
      <c r="D35" s="694">
        <v>101</v>
      </c>
      <c r="E35" s="695">
        <v>2</v>
      </c>
      <c r="F35" s="695">
        <v>10</v>
      </c>
      <c r="G35" s="719">
        <v>1276</v>
      </c>
      <c r="H35" s="719">
        <v>57</v>
      </c>
      <c r="I35" s="718">
        <v>13</v>
      </c>
      <c r="J35" s="692">
        <v>51</v>
      </c>
      <c r="K35" s="692">
        <v>32</v>
      </c>
      <c r="L35" s="720">
        <v>112140</v>
      </c>
    </row>
    <row r="36" spans="1:12" s="63" customFormat="1" ht="9.75" customHeight="1">
      <c r="A36" s="1182"/>
      <c r="B36" s="439"/>
      <c r="C36" s="155"/>
      <c r="D36" s="696"/>
      <c r="E36" s="697"/>
      <c r="F36" s="697"/>
      <c r="G36" s="697"/>
      <c r="H36" s="697"/>
      <c r="I36" s="697"/>
      <c r="J36" s="697"/>
      <c r="K36" s="697"/>
      <c r="L36" s="698"/>
    </row>
    <row r="37" spans="1:12" s="63" customFormat="1" ht="9.75" customHeight="1">
      <c r="A37" s="1167" t="s">
        <v>486</v>
      </c>
      <c r="B37" s="153"/>
      <c r="C37" s="61"/>
      <c r="D37" s="688"/>
      <c r="E37" s="161"/>
      <c r="F37" s="161"/>
      <c r="G37" s="161"/>
      <c r="H37" s="161"/>
      <c r="I37" s="161"/>
      <c r="J37" s="161"/>
      <c r="K37" s="161"/>
      <c r="L37" s="686"/>
    </row>
    <row r="38" spans="1:12" s="63" customFormat="1" ht="20.100000000000001" customHeight="1">
      <c r="A38" s="1167"/>
      <c r="B38" s="153" t="s">
        <v>418</v>
      </c>
      <c r="C38" s="61"/>
      <c r="D38" s="724">
        <v>135</v>
      </c>
      <c r="E38" s="161">
        <v>2</v>
      </c>
      <c r="F38" s="161">
        <v>11</v>
      </c>
      <c r="G38" s="725">
        <v>1539</v>
      </c>
      <c r="H38" s="692">
        <v>158</v>
      </c>
      <c r="I38" s="161">
        <v>1063</v>
      </c>
      <c r="J38" s="692">
        <v>51</v>
      </c>
      <c r="K38" s="692">
        <v>33</v>
      </c>
      <c r="L38" s="693">
        <v>183767</v>
      </c>
    </row>
    <row r="39" spans="1:12" s="63" customFormat="1" ht="20.100000000000001" customHeight="1">
      <c r="A39" s="1167"/>
      <c r="B39" s="153" t="s">
        <v>419</v>
      </c>
      <c r="C39" s="61"/>
      <c r="D39" s="688">
        <v>109</v>
      </c>
      <c r="E39" s="692">
        <v>2</v>
      </c>
      <c r="F39" s="685">
        <v>8</v>
      </c>
      <c r="G39" s="692">
        <v>595</v>
      </c>
      <c r="H39" s="161">
        <v>74</v>
      </c>
      <c r="I39" s="161">
        <v>106</v>
      </c>
      <c r="J39" s="692">
        <v>43</v>
      </c>
      <c r="K39" s="692">
        <v>27</v>
      </c>
      <c r="L39" s="693">
        <v>57715</v>
      </c>
    </row>
    <row r="40" spans="1:12" s="63" customFormat="1" ht="20.100000000000001" customHeight="1">
      <c r="A40" s="1167"/>
      <c r="B40" s="153" t="s">
        <v>420</v>
      </c>
      <c r="C40" s="61"/>
      <c r="D40" s="684">
        <v>143</v>
      </c>
      <c r="E40" s="685">
        <v>6</v>
      </c>
      <c r="F40" s="692">
        <v>13</v>
      </c>
      <c r="G40" s="692">
        <v>1415</v>
      </c>
      <c r="H40" s="692">
        <v>539</v>
      </c>
      <c r="I40" s="685">
        <v>40</v>
      </c>
      <c r="J40" s="692">
        <v>78</v>
      </c>
      <c r="K40" s="692">
        <v>38</v>
      </c>
      <c r="L40" s="693">
        <v>83601</v>
      </c>
    </row>
    <row r="41" spans="1:12" s="63" customFormat="1" ht="20.100000000000001" customHeight="1">
      <c r="A41" s="1167"/>
      <c r="B41" s="153" t="s">
        <v>421</v>
      </c>
      <c r="C41" s="61"/>
      <c r="D41" s="688">
        <v>136</v>
      </c>
      <c r="E41" s="161">
        <v>7</v>
      </c>
      <c r="F41" s="161">
        <v>7</v>
      </c>
      <c r="G41" s="699">
        <v>1134</v>
      </c>
      <c r="H41" s="699">
        <v>121</v>
      </c>
      <c r="I41" s="699">
        <v>89</v>
      </c>
      <c r="J41" s="699">
        <v>53</v>
      </c>
      <c r="K41" s="700">
        <v>29</v>
      </c>
      <c r="L41" s="701">
        <v>87705</v>
      </c>
    </row>
    <row r="42" spans="1:12" s="63" customFormat="1" ht="9.9499999999999993" customHeight="1" thickBot="1">
      <c r="A42" s="1168"/>
      <c r="B42" s="163"/>
      <c r="C42" s="164"/>
      <c r="D42" s="702"/>
      <c r="E42" s="703"/>
      <c r="F42" s="703"/>
      <c r="G42" s="703"/>
      <c r="H42" s="703"/>
      <c r="I42" s="703"/>
      <c r="J42" s="703"/>
      <c r="K42" s="703"/>
      <c r="L42" s="704"/>
    </row>
    <row r="43" spans="1:12" s="63" customFormat="1" ht="9.75" customHeight="1">
      <c r="A43" s="1167" t="s">
        <v>485</v>
      </c>
      <c r="B43" s="153"/>
      <c r="C43" s="61"/>
      <c r="D43" s="688"/>
      <c r="E43" s="161"/>
      <c r="F43" s="161"/>
      <c r="G43" s="161"/>
      <c r="H43" s="161"/>
      <c r="I43" s="161"/>
      <c r="J43" s="161"/>
      <c r="K43" s="161"/>
      <c r="L43" s="686"/>
    </row>
    <row r="44" spans="1:12" s="63" customFormat="1" ht="20.100000000000001" customHeight="1">
      <c r="A44" s="1167"/>
      <c r="B44" s="153" t="s">
        <v>418</v>
      </c>
      <c r="C44" s="61"/>
      <c r="D44" s="713">
        <v>173</v>
      </c>
      <c r="E44" s="161">
        <v>5</v>
      </c>
      <c r="F44" s="714">
        <v>18</v>
      </c>
      <c r="G44" s="709">
        <v>2539</v>
      </c>
      <c r="H44" s="709">
        <v>627</v>
      </c>
      <c r="I44" s="161">
        <v>107</v>
      </c>
      <c r="J44" s="709">
        <v>87</v>
      </c>
      <c r="K44" s="709">
        <v>40</v>
      </c>
      <c r="L44" s="710">
        <v>138328</v>
      </c>
    </row>
    <row r="45" spans="1:12" s="63" customFormat="1" ht="20.100000000000001" customHeight="1">
      <c r="A45" s="1167"/>
      <c r="B45" s="153" t="s">
        <v>419</v>
      </c>
      <c r="C45" s="61"/>
      <c r="D45" s="688">
        <v>75</v>
      </c>
      <c r="E45" s="692">
        <v>2</v>
      </c>
      <c r="F45" s="685">
        <v>10</v>
      </c>
      <c r="G45" s="692">
        <v>756</v>
      </c>
      <c r="H45" s="161">
        <v>224</v>
      </c>
      <c r="I45" s="161">
        <v>0</v>
      </c>
      <c r="J45" s="692">
        <v>37</v>
      </c>
      <c r="K45" s="692">
        <v>20</v>
      </c>
      <c r="L45" s="720">
        <v>40066</v>
      </c>
    </row>
    <row r="46" spans="1:12" s="63" customFormat="1" ht="20.100000000000001" customHeight="1">
      <c r="A46" s="1167"/>
      <c r="B46" s="153" t="s">
        <v>420</v>
      </c>
      <c r="C46" s="61"/>
      <c r="D46" s="985">
        <v>102</v>
      </c>
      <c r="E46" s="685">
        <v>2</v>
      </c>
      <c r="F46" s="714">
        <v>7</v>
      </c>
      <c r="G46" s="709">
        <v>1067</v>
      </c>
      <c r="H46" s="709">
        <v>360</v>
      </c>
      <c r="I46" s="685">
        <v>7</v>
      </c>
      <c r="J46" s="709">
        <v>68</v>
      </c>
      <c r="K46" s="709">
        <v>34</v>
      </c>
      <c r="L46" s="710">
        <v>67341</v>
      </c>
    </row>
    <row r="47" spans="1:12" s="63" customFormat="1" ht="20.100000000000001" customHeight="1">
      <c r="A47" s="1167"/>
      <c r="B47" s="153" t="s">
        <v>421</v>
      </c>
      <c r="C47" s="61"/>
      <c r="D47" s="985">
        <v>124</v>
      </c>
      <c r="E47" s="714">
        <v>3</v>
      </c>
      <c r="F47" s="714">
        <v>11</v>
      </c>
      <c r="G47" s="709">
        <v>643</v>
      </c>
      <c r="H47" s="709">
        <v>72</v>
      </c>
      <c r="I47" s="709">
        <v>40</v>
      </c>
      <c r="J47" s="709">
        <v>68</v>
      </c>
      <c r="K47" s="709">
        <v>33</v>
      </c>
      <c r="L47" s="710">
        <v>49701</v>
      </c>
    </row>
    <row r="48" spans="1:12" s="63" customFormat="1" ht="9.9499999999999993" customHeight="1" thickBot="1">
      <c r="A48" s="1168"/>
      <c r="B48" s="163"/>
      <c r="C48" s="164"/>
      <c r="D48" s="702"/>
      <c r="E48" s="703"/>
      <c r="F48" s="703"/>
      <c r="G48" s="703"/>
      <c r="H48" s="703"/>
      <c r="I48" s="703"/>
      <c r="J48" s="703"/>
      <c r="K48" s="703"/>
      <c r="L48" s="704"/>
    </row>
    <row r="49" spans="1:12" ht="3" customHeight="1">
      <c r="A49" s="135"/>
      <c r="B49" s="26"/>
      <c r="C49" s="26"/>
      <c r="D49" s="26"/>
      <c r="E49" s="26"/>
      <c r="F49" s="26"/>
      <c r="G49" s="26"/>
      <c r="H49" s="26"/>
      <c r="I49" s="26"/>
      <c r="J49" s="26"/>
      <c r="K49" s="26"/>
      <c r="L49" s="26"/>
    </row>
    <row r="50" spans="1:12" s="37" customFormat="1" ht="15" customHeight="1">
      <c r="A50" s="437" t="s">
        <v>380</v>
      </c>
      <c r="C50" s="57"/>
      <c r="D50" s="57"/>
      <c r="E50" s="57"/>
      <c r="F50" s="57"/>
    </row>
    <row r="51" spans="1:12" s="37" customFormat="1" ht="15" customHeight="1">
      <c r="A51" s="437" t="s">
        <v>408</v>
      </c>
      <c r="B51" s="581"/>
      <c r="C51" s="582"/>
      <c r="D51" s="582"/>
      <c r="E51" s="57"/>
      <c r="F51" s="57"/>
      <c r="G51" s="57"/>
      <c r="H51" s="57"/>
      <c r="I51" s="57"/>
      <c r="J51" s="57"/>
      <c r="K51" s="57"/>
    </row>
    <row r="52" spans="1:12" s="37" customFormat="1" ht="15" customHeight="1">
      <c r="A52" s="437" t="s">
        <v>122</v>
      </c>
      <c r="C52" s="165"/>
      <c r="D52" s="165"/>
      <c r="E52" s="165"/>
      <c r="F52" s="165"/>
      <c r="G52" s="165"/>
      <c r="H52" s="165"/>
      <c r="I52" s="165"/>
      <c r="J52" s="165"/>
      <c r="K52" s="165"/>
      <c r="L52" s="165"/>
    </row>
    <row r="53" spans="1:12">
      <c r="B53" s="26"/>
      <c r="D53" s="87"/>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3"/>
  <dataValidations count="1">
    <dataValidation imeMode="off" allowBlank="1" showInputMessage="1" showErrorMessage="1" sqref="D44 G32:H34 I32:L32 I35:L35 J33:J34 K33:L33 L34 E45 F40 H46:H47 H40 D38 G38:H38 E39 G39:G40 I47:L47 G44:G47 H44 J44:L46 J38:L40"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22</vt:lpstr>
      <vt:lpstr>21</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0006916</cp:lastModifiedBy>
  <cp:lastPrinted>2025-06-12T05:27:41Z</cp:lastPrinted>
  <dcterms:created xsi:type="dcterms:W3CDTF">1997-01-08T22:48:59Z</dcterms:created>
  <dcterms:modified xsi:type="dcterms:W3CDTF">2025-06-27T01:09:03Z</dcterms:modified>
</cp:coreProperties>
</file>