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NFSVNAS01\share\企画部\統計課\02 管理資料班\★★資料ライン★★\業務ファイル(20220401)\01沖縄の統計\01沖縄の統計\R06\11_３月\"/>
    </mc:Choice>
  </mc:AlternateContent>
  <xr:revisionPtr revIDLastSave="0" documentId="13_ncr:1_{7D5D1A91-D418-46D5-9661-207BCD198459}" xr6:coauthVersionLast="47" xr6:coauthVersionMax="47" xr10:uidLastSave="{00000000-0000-0000-0000-000000000000}"/>
  <bookViews>
    <workbookView xWindow="28680" yWindow="-120" windowWidth="29040" windowHeight="15720" tabRatio="591" xr2:uid="{00000000-000D-0000-FFFF-FFFF00000000}"/>
  </bookViews>
  <sheets>
    <sheet name="最新の主な指標（令和7年3月）"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'6'!$A$1:$L$28</definedName>
    <definedName name="_xlnm.Print_Area" localSheetId="0">'最新の主な指標（令和7年3月）'!$A$1:$M$49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72" l="1"/>
  <c r="N29" i="87"/>
  <c r="D28" i="86"/>
  <c r="D27" i="86"/>
  <c r="E34" i="85"/>
  <c r="O26" i="82"/>
  <c r="K26" i="82"/>
  <c r="M26" i="82"/>
  <c r="L26" i="78"/>
  <c r="J26" i="78"/>
  <c r="I26" i="78"/>
  <c r="H26" i="78"/>
  <c r="G26" i="78"/>
  <c r="F26" i="78"/>
  <c r="E26" i="78"/>
  <c r="D26" i="78"/>
  <c r="C26" i="78"/>
  <c r="K25" i="78"/>
  <c r="J25" i="78"/>
  <c r="I25" i="78"/>
  <c r="H25" i="78"/>
  <c r="G25" i="78"/>
  <c r="F25" i="78"/>
  <c r="E25" i="78"/>
  <c r="D25" i="78"/>
  <c r="C25" i="78"/>
  <c r="L33" i="72"/>
  <c r="L32" i="72"/>
  <c r="I33" i="72"/>
  <c r="I32" i="72"/>
  <c r="E29" i="87" l="1"/>
  <c r="F29" i="87"/>
  <c r="G29" i="87"/>
  <c r="H29" i="87"/>
  <c r="I29" i="87"/>
  <c r="J29" i="87"/>
  <c r="K29" i="87"/>
  <c r="L29" i="87"/>
  <c r="M29" i="87"/>
  <c r="O29" i="87"/>
  <c r="D29" i="87"/>
  <c r="G28" i="86"/>
  <c r="F28" i="86"/>
  <c r="E28" i="86"/>
  <c r="G27" i="86"/>
  <c r="F27" i="86"/>
  <c r="E27" i="86"/>
  <c r="L26" i="72"/>
  <c r="I26" i="72"/>
  <c r="L24" i="72"/>
  <c r="I24" i="72"/>
  <c r="L23" i="72"/>
  <c r="I23" i="72"/>
  <c r="I26" i="82"/>
  <c r="G26" i="82"/>
  <c r="E26" i="82"/>
  <c r="L20" i="72"/>
  <c r="L21" i="72"/>
  <c r="I21" i="72"/>
  <c r="I20" i="72"/>
  <c r="L10" i="72"/>
  <c r="L14" i="72"/>
  <c r="L13" i="72"/>
  <c r="I14" i="72"/>
  <c r="I13" i="72"/>
  <c r="L7" i="72"/>
  <c r="G15" i="73"/>
  <c r="L5" i="72"/>
  <c r="I5" i="72"/>
  <c r="L4" i="72"/>
  <c r="I4" i="72"/>
  <c r="L27" i="72"/>
  <c r="L35" i="72"/>
  <c r="L34" i="72"/>
  <c r="I27" i="72"/>
  <c r="I22" i="72"/>
  <c r="L22" i="72"/>
  <c r="L17" i="72"/>
  <c r="L16" i="72"/>
  <c r="I17" i="72"/>
  <c r="I16" i="72"/>
  <c r="L15" i="72"/>
  <c r="I7" i="72"/>
  <c r="K26" i="78"/>
  <c r="L37" i="72"/>
  <c r="I6" i="72"/>
  <c r="I9" i="72"/>
  <c r="L30" i="72"/>
  <c r="L18" i="72"/>
  <c r="I15" i="72"/>
  <c r="E19" i="85"/>
  <c r="E14" i="85"/>
  <c r="E13" i="85"/>
  <c r="E12" i="85"/>
  <c r="E11" i="85"/>
  <c r="E10" i="85"/>
  <c r="E9" i="85"/>
  <c r="E8" i="85"/>
  <c r="L11" i="82"/>
  <c r="P29" i="87"/>
  <c r="I18" i="72"/>
  <c r="L6" i="72"/>
  <c r="I8" i="72"/>
  <c r="L8" i="72"/>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<sst xmlns="http://schemas.openxmlformats.org/spreadsheetml/2006/main" count="838" uniqueCount="599">
  <si>
    <t>）</t>
  </si>
  <si>
    <t>〃</t>
  </si>
  <si>
    <t>沖　縄　県　の　主　要　指　標</t>
    <phoneticPr fontId="16"/>
  </si>
  <si>
    <t>労働力人口</t>
    <rPh sb="3" eb="5">
      <t>ジンコウ</t>
    </rPh>
    <phoneticPr fontId="16"/>
  </si>
  <si>
    <r>
      <t xml:space="preserve">銀行勘定 </t>
    </r>
    <r>
      <rPr>
        <b/>
        <sz val="12"/>
        <rFont val="ＭＳ ゴシック"/>
        <family val="3"/>
        <charset val="128"/>
      </rPr>
      <t>23</t>
    </r>
    <phoneticPr fontId="16"/>
  </si>
  <si>
    <r>
      <t xml:space="preserve">１人平均現金給与総額 </t>
    </r>
    <r>
      <rPr>
        <b/>
        <sz val="12"/>
        <rFont val="ＭＳ ゴシック"/>
        <family val="3"/>
        <charset val="128"/>
      </rPr>
      <t>７</t>
    </r>
    <rPh sb="1" eb="2">
      <t>ニン</t>
    </rPh>
    <rPh sb="2" eb="4">
      <t>ヘイキン</t>
    </rPh>
    <rPh sb="4" eb="6">
      <t>ゲンキン</t>
    </rPh>
    <phoneticPr fontId="16"/>
  </si>
  <si>
    <t>生活保護状況</t>
    <phoneticPr fontId="16"/>
  </si>
  <si>
    <t>就業者</t>
    <phoneticPr fontId="16"/>
  </si>
  <si>
    <t>完  全
失業者</t>
    <phoneticPr fontId="16"/>
  </si>
  <si>
    <r>
      <t xml:space="preserve">完全失業率 </t>
    </r>
    <r>
      <rPr>
        <b/>
        <sz val="12"/>
        <rFont val="ＭＳ ゴシック"/>
        <family val="3"/>
        <charset val="128"/>
      </rPr>
      <t>４</t>
    </r>
    <rPh sb="4" eb="5">
      <t>リツ</t>
    </rPh>
    <phoneticPr fontId="16"/>
  </si>
  <si>
    <r>
      <t xml:space="preserve">被保護世帯 </t>
    </r>
    <r>
      <rPr>
        <b/>
        <sz val="12"/>
        <rFont val="ＭＳ ゴシック"/>
        <family val="3"/>
        <charset val="128"/>
      </rPr>
      <t>２</t>
    </r>
    <phoneticPr fontId="16"/>
  </si>
  <si>
    <t>被保護
人  員</t>
    <phoneticPr fontId="16"/>
  </si>
  <si>
    <t>人</t>
  </si>
  <si>
    <t>千人</t>
  </si>
  <si>
    <t>％</t>
    <phoneticPr fontId="16"/>
  </si>
  <si>
    <t>億円</t>
    <rPh sb="0" eb="2">
      <t>オクエン</t>
    </rPh>
    <phoneticPr fontId="16"/>
  </si>
  <si>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</si>
  <si>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</si>
  <si>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6"/>
  </si>
  <si>
    <t>　　</t>
    <phoneticPr fontId="16"/>
  </si>
  <si>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6"/>
  </si>
  <si>
    <r>
      <t xml:space="preserve">百貨店･スーパー販売額(速報値) </t>
    </r>
    <r>
      <rPr>
        <b/>
        <sz val="12"/>
        <rFont val="ＭＳ ゴシック"/>
        <family val="3"/>
        <charset val="128"/>
      </rPr>
      <t>13</t>
    </r>
    <rPh sb="0" eb="3">
      <t>ヒャッカテン</t>
    </rPh>
    <phoneticPr fontId="16"/>
  </si>
  <si>
    <r>
      <t xml:space="preserve">自動車保有車両数 </t>
    </r>
    <r>
      <rPr>
        <b/>
        <sz val="12"/>
        <rFont val="ＭＳ ゴシック"/>
        <family val="3"/>
        <charset val="128"/>
      </rPr>
      <t>18</t>
    </r>
    <phoneticPr fontId="16"/>
  </si>
  <si>
    <t>二人以上の世帯のうち勤労者世帯</t>
    <phoneticPr fontId="16"/>
  </si>
  <si>
    <t>可処分所得</t>
    <phoneticPr fontId="16"/>
  </si>
  <si>
    <t>℃</t>
    <phoneticPr fontId="16"/>
  </si>
  <si>
    <t>円</t>
  </si>
  <si>
    <t>百万円</t>
    <rPh sb="0" eb="1">
      <t>ヒャク</t>
    </rPh>
    <phoneticPr fontId="16"/>
  </si>
  <si>
    <t xml:space="preserve">   台</t>
    <phoneticPr fontId="16"/>
  </si>
  <si>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</si>
  <si>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</si>
  <si>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</si>
  <si>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</si>
  <si>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</si>
  <si>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</si>
  <si>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</si>
  <si>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</si>
  <si>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</si>
  <si>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</si>
  <si>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</si>
  <si>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</si>
  <si>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</si>
  <si>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</si>
  <si>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</si>
  <si>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6"/>
  </si>
  <si>
    <t>自然動態</t>
    <phoneticPr fontId="16"/>
  </si>
  <si>
    <t>社会動態</t>
    <rPh sb="2" eb="4">
      <t>ドウタイ</t>
    </rPh>
    <phoneticPr fontId="16"/>
  </si>
  <si>
    <t>人口
増減数</t>
    <rPh sb="4" eb="5">
      <t>ヘ</t>
    </rPh>
    <phoneticPr fontId="16"/>
  </si>
  <si>
    <t>死産数</t>
    <phoneticPr fontId="16"/>
  </si>
  <si>
    <t>離婚
件数</t>
    <phoneticPr fontId="16"/>
  </si>
  <si>
    <t>出生</t>
    <phoneticPr fontId="16"/>
  </si>
  <si>
    <t>死亡</t>
    <phoneticPr fontId="16"/>
  </si>
  <si>
    <t>自然
増減</t>
    <rPh sb="4" eb="5">
      <t>ヘ</t>
    </rPh>
    <phoneticPr fontId="16"/>
  </si>
  <si>
    <t>転入</t>
    <rPh sb="0" eb="2">
      <t>テンニュウ</t>
    </rPh>
    <phoneticPr fontId="16"/>
  </si>
  <si>
    <t>転出</t>
    <rPh sb="0" eb="2">
      <t>テンシュツ</t>
    </rPh>
    <phoneticPr fontId="16"/>
  </si>
  <si>
    <t>社会
増減</t>
    <rPh sb="4" eb="5">
      <t>ヘ</t>
    </rPh>
    <phoneticPr fontId="16"/>
  </si>
  <si>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6"/>
  </si>
  <si>
    <t xml:space="preserve">  【受理地別】　 求人・求職の季節調整値（新規学卒を除き、パートタイムを含む）</t>
    <rPh sb="3" eb="5">
      <t>ジュリ</t>
    </rPh>
    <rPh sb="5" eb="6">
      <t>チ</t>
    </rPh>
    <rPh sb="6" eb="7">
      <t>ベツ</t>
    </rPh>
    <phoneticPr fontId="2"/>
  </si>
  <si>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</si>
  <si>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</si>
  <si>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</si>
  <si>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</si>
  <si>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</si>
  <si>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</si>
  <si>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</si>
  <si>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</si>
  <si>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</si>
  <si>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</si>
  <si>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</si>
  <si>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2"/>
  </si>
  <si>
    <t>就職件数/新規求職申込件数×100</t>
    <rPh sb="0" eb="2">
      <t>シュウショク</t>
    </rPh>
    <rPh sb="2" eb="4">
      <t>ケンスウ</t>
    </rPh>
    <rPh sb="5" eb="7">
      <t>シンキ</t>
    </rPh>
    <rPh sb="7" eb="9">
      <t>キュウショク</t>
    </rPh>
    <rPh sb="9" eb="11">
      <t>モウシコミ</t>
    </rPh>
    <rPh sb="11" eb="13">
      <t>ケンスウ</t>
    </rPh>
    <phoneticPr fontId="2"/>
  </si>
  <si>
    <t>充足数/
新規求人数×１００</t>
    <rPh sb="0" eb="2">
      <t>ジュウソク</t>
    </rPh>
    <rPh sb="2" eb="3">
      <t>スウ</t>
    </rPh>
    <rPh sb="5" eb="7">
      <t>シンキ</t>
    </rPh>
    <rPh sb="7" eb="9">
      <t>キュウジン</t>
    </rPh>
    <rPh sb="9" eb="10">
      <t>スウ</t>
    </rPh>
    <phoneticPr fontId="2"/>
  </si>
  <si>
    <t>前月比（差）</t>
    <rPh sb="4" eb="5">
      <t>サ</t>
    </rPh>
    <phoneticPr fontId="2"/>
  </si>
  <si>
    <t>※　上記数値は、全て原数値である。</t>
    <phoneticPr fontId="2"/>
  </si>
  <si>
    <t>　家畜の種類別と殺頭数及び枝肉量</t>
    <rPh sb="11" eb="12">
      <t>オヨ</t>
    </rPh>
    <phoneticPr fontId="16"/>
  </si>
  <si>
    <t>牛</t>
    <phoneticPr fontId="16"/>
  </si>
  <si>
    <t>馬</t>
    <phoneticPr fontId="16"/>
  </si>
  <si>
    <t>豚</t>
    <phoneticPr fontId="9"/>
  </si>
  <si>
    <t>枝肉重量</t>
    <rPh sb="0" eb="2">
      <t>エダニク</t>
    </rPh>
    <rPh sb="2" eb="4">
      <t>ジュウリョウ</t>
    </rPh>
    <phoneticPr fontId="16"/>
  </si>
  <si>
    <t xml:space="preserve">   平成21年</t>
    <phoneticPr fontId="9"/>
  </si>
  <si>
    <t xml:space="preserve">   平成22年</t>
  </si>
  <si>
    <t xml:space="preserve">   平成23年</t>
  </si>
  <si>
    <t xml:space="preserve">   平成24年</t>
    <phoneticPr fontId="9"/>
  </si>
  <si>
    <t xml:space="preserve">   平成25年</t>
  </si>
  <si>
    <t xml:space="preserve">   平成26年</t>
  </si>
  <si>
    <t>　　  火　　　　　　災</t>
    <phoneticPr fontId="16"/>
  </si>
  <si>
    <t>発生
件数</t>
    <rPh sb="0" eb="2">
      <t>ハッセイ</t>
    </rPh>
    <rPh sb="3" eb="5">
      <t>ケンスウ</t>
    </rPh>
    <phoneticPr fontId="16"/>
  </si>
  <si>
    <t>死傷者数</t>
    <phoneticPr fontId="16"/>
  </si>
  <si>
    <t>焼損
棟数</t>
    <rPh sb="3" eb="4">
      <t>ムネ</t>
    </rPh>
    <rPh sb="4" eb="5">
      <t>スウ</t>
    </rPh>
    <phoneticPr fontId="16"/>
  </si>
  <si>
    <t>損害額</t>
    <phoneticPr fontId="16"/>
  </si>
  <si>
    <t xml:space="preserve"> 死者</t>
    <phoneticPr fontId="16"/>
  </si>
  <si>
    <t xml:space="preserve"> 負傷</t>
    <phoneticPr fontId="16"/>
  </si>
  <si>
    <t>建物</t>
    <phoneticPr fontId="16"/>
  </si>
  <si>
    <t>林野</t>
    <phoneticPr fontId="16"/>
  </si>
  <si>
    <t>件</t>
    <rPh sb="0" eb="1">
      <t>ケン</t>
    </rPh>
    <phoneticPr fontId="16"/>
  </si>
  <si>
    <t>人</t>
    <rPh sb="0" eb="1">
      <t>ニン</t>
    </rPh>
    <phoneticPr fontId="16"/>
  </si>
  <si>
    <t>床面積(㎡)</t>
    <rPh sb="0" eb="3">
      <t>ユカメンセキ</t>
    </rPh>
    <phoneticPr fontId="16"/>
  </si>
  <si>
    <t>表面積(㎡)</t>
    <rPh sb="0" eb="3">
      <t>ヒョウメンセキ</t>
    </rPh>
    <phoneticPr fontId="16"/>
  </si>
  <si>
    <t>面積(a)</t>
    <rPh sb="0" eb="2">
      <t>メンセキ</t>
    </rPh>
    <phoneticPr fontId="16"/>
  </si>
  <si>
    <t>棟</t>
    <rPh sb="0" eb="1">
      <t>トウ</t>
    </rPh>
    <phoneticPr fontId="16"/>
  </si>
  <si>
    <t>世帯</t>
    <rPh sb="0" eb="2">
      <t>セタイ</t>
    </rPh>
    <phoneticPr fontId="16"/>
  </si>
  <si>
    <t>千円</t>
    <rPh sb="0" eb="2">
      <t>センエン</t>
    </rPh>
    <phoneticPr fontId="16"/>
  </si>
  <si>
    <t xml:space="preserve">  平成14年</t>
    <phoneticPr fontId="9"/>
  </si>
  <si>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</si>
  <si>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</si>
  <si>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</si>
  <si>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</si>
  <si>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</si>
  <si>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</si>
  <si>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</si>
  <si>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</si>
  <si>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</si>
  <si>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9"/>
  </si>
  <si>
    <t xml:space="preserve">  平成25年</t>
  </si>
  <si>
    <t xml:space="preserve">  平成26年</t>
  </si>
  <si>
    <t xml:space="preserve">  平成27年</t>
  </si>
  <si>
    <t xml:space="preserve">  平成28年</t>
  </si>
  <si>
    <t>平
成
26
年</t>
    <rPh sb="0" eb="1">
      <t>ヒラ</t>
    </rPh>
    <rPh sb="2" eb="3">
      <t>ナル</t>
    </rPh>
    <rPh sb="7" eb="8">
      <t>ネン</t>
    </rPh>
    <phoneticPr fontId="16"/>
  </si>
  <si>
    <t>1月～ 3月</t>
    <rPh sb="1" eb="2">
      <t>ガツ</t>
    </rPh>
    <rPh sb="5" eb="6">
      <t>ガツ</t>
    </rPh>
    <phoneticPr fontId="16"/>
  </si>
  <si>
    <t>4月～ 6月</t>
    <rPh sb="1" eb="2">
      <t>ガツ</t>
    </rPh>
    <rPh sb="5" eb="6">
      <t>ガツ</t>
    </rPh>
    <phoneticPr fontId="16"/>
  </si>
  <si>
    <t>7月～ 9月</t>
    <rPh sb="1" eb="2">
      <t>ガツ</t>
    </rPh>
    <rPh sb="5" eb="6">
      <t>ガツ</t>
    </rPh>
    <phoneticPr fontId="16"/>
  </si>
  <si>
    <t>10月～12月</t>
    <rPh sb="2" eb="3">
      <t>ガツ</t>
    </rPh>
    <rPh sb="6" eb="7">
      <t>ガツ</t>
    </rPh>
    <phoneticPr fontId="16"/>
  </si>
  <si>
    <t>資料：県知事公室防災危機管理課</t>
    <rPh sb="4" eb="6">
      <t>チジ</t>
    </rPh>
    <rPh sb="6" eb="8">
      <t>コウシツ</t>
    </rPh>
    <rPh sb="8" eb="10">
      <t>ボウサイ</t>
    </rPh>
    <rPh sb="10" eb="12">
      <t>キキ</t>
    </rPh>
    <rPh sb="12" eb="14">
      <t>カンリ</t>
    </rPh>
    <rPh sb="14" eb="15">
      <t>カ</t>
    </rPh>
    <phoneticPr fontId="16"/>
  </si>
  <si>
    <t>　着 工 建 築 物（ 構 造 別 ）</t>
    <phoneticPr fontId="16"/>
  </si>
  <si>
    <t>その他</t>
    <phoneticPr fontId="16"/>
  </si>
  <si>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</si>
  <si>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6"/>
  </si>
  <si>
    <t>　企業倒産状況</t>
    <rPh sb="1" eb="3">
      <t>キギョウ</t>
    </rPh>
    <rPh sb="3" eb="5">
      <t>トウサン</t>
    </rPh>
    <rPh sb="5" eb="7">
      <t>ジョウキョウ</t>
    </rPh>
    <phoneticPr fontId="2"/>
  </si>
  <si>
    <t>沖縄</t>
    <rPh sb="0" eb="2">
      <t>オキナワ</t>
    </rPh>
    <phoneticPr fontId="2"/>
  </si>
  <si>
    <t>九州</t>
    <rPh sb="0" eb="2">
      <t>キュウシュウ</t>
    </rPh>
    <phoneticPr fontId="2"/>
  </si>
  <si>
    <t>全国</t>
    <rPh sb="0" eb="2">
      <t>ゼンコク</t>
    </rPh>
    <phoneticPr fontId="2"/>
  </si>
  <si>
    <t>件数</t>
    <rPh sb="0" eb="2">
      <t>ケンスウ</t>
    </rPh>
    <phoneticPr fontId="2"/>
  </si>
  <si>
    <t>前年度比</t>
    <rPh sb="0" eb="4">
      <t>ゼンネンドヒ</t>
    </rPh>
    <phoneticPr fontId="9"/>
  </si>
  <si>
    <t>負債額</t>
    <rPh sb="0" eb="3">
      <t>フサイガク</t>
    </rPh>
    <phoneticPr fontId="2"/>
  </si>
  <si>
    <t xml:space="preserve">  平成27年度</t>
    <rPh sb="2" eb="4">
      <t>ヘイセイ</t>
    </rPh>
    <rPh sb="6" eb="7">
      <t>ネン</t>
    </rPh>
    <rPh sb="7" eb="8">
      <t>ド</t>
    </rPh>
    <phoneticPr fontId="2"/>
  </si>
  <si>
    <t>前年同月比</t>
    <rPh sb="0" eb="2">
      <t>ゼンネン</t>
    </rPh>
    <rPh sb="2" eb="5">
      <t>ドウゲツヒ</t>
    </rPh>
    <phoneticPr fontId="9"/>
  </si>
  <si>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2"/>
  </si>
  <si>
    <t>　観光客入域状況</t>
    <phoneticPr fontId="9"/>
  </si>
  <si>
    <t xml:space="preserve"> 計</t>
    <phoneticPr fontId="9"/>
  </si>
  <si>
    <t>国内</t>
    <rPh sb="0" eb="2">
      <t>コクナイ</t>
    </rPh>
    <phoneticPr fontId="9"/>
  </si>
  <si>
    <t>外国</t>
    <rPh sb="0" eb="2">
      <t>ガイコク</t>
    </rPh>
    <phoneticPr fontId="9"/>
  </si>
  <si>
    <t>計</t>
    <phoneticPr fontId="9"/>
  </si>
  <si>
    <t xml:space="preserve">  平成27年度</t>
    <rPh sb="7" eb="8">
      <t>ド</t>
    </rPh>
    <phoneticPr fontId="9"/>
  </si>
  <si>
    <t xml:space="preserve">  平成28年度</t>
    <rPh sb="7" eb="8">
      <t>ド</t>
    </rPh>
    <phoneticPr fontId="9"/>
  </si>
  <si>
    <t>資料：県文化観光スポーツ部観光政策課</t>
    <rPh sb="4" eb="6">
      <t>ブンカ</t>
    </rPh>
    <rPh sb="6" eb="8">
      <t>カンコウ</t>
    </rPh>
    <rPh sb="12" eb="13">
      <t>ブ</t>
    </rPh>
    <rPh sb="15" eb="17">
      <t>セイサク</t>
    </rPh>
    <phoneticPr fontId="9"/>
  </si>
  <si>
    <t>鉱　工　業　指　数　の　動　向</t>
    <rPh sb="0" eb="1">
      <t>コウ</t>
    </rPh>
    <rPh sb="2" eb="3">
      <t>コウ</t>
    </rPh>
    <rPh sb="4" eb="5">
      <t>ギョウ</t>
    </rPh>
    <rPh sb="6" eb="7">
      <t>ユビ</t>
    </rPh>
    <rPh sb="8" eb="9">
      <t>カズ</t>
    </rPh>
    <rPh sb="12" eb="13">
      <t>ドウ</t>
    </rPh>
    <rPh sb="14" eb="15">
      <t>ムカイ</t>
    </rPh>
    <phoneticPr fontId="2"/>
  </si>
  <si>
    <t>(％)</t>
  </si>
  <si>
    <t>（％）</t>
  </si>
  <si>
    <t>企　画　分　析　班</t>
    <rPh sb="0" eb="1">
      <t>クワダ</t>
    </rPh>
    <rPh sb="2" eb="3">
      <t>ガ</t>
    </rPh>
    <rPh sb="4" eb="5">
      <t>ブン</t>
    </rPh>
    <rPh sb="6" eb="7">
      <t>セキ</t>
    </rPh>
    <rPh sb="8" eb="9">
      <t>ハン</t>
    </rPh>
    <phoneticPr fontId="2"/>
  </si>
  <si>
    <t>沖縄県鉱工業指数は、以下のURLからもご覧になることができます。</t>
  </si>
  <si>
    <t>（スマートフォンをお持ちの方はこちらから→）</t>
    <rPh sb="10" eb="11">
      <t>モ</t>
    </rPh>
    <rPh sb="13" eb="14">
      <t>カタ</t>
    </rPh>
    <phoneticPr fontId="2"/>
  </si>
  <si>
    <t>https://www.pref.okinawa.jp/toukeika/iip/iip_index.html</t>
    <phoneticPr fontId="2"/>
  </si>
  <si>
    <t>那覇市の気温</t>
    <rPh sb="4" eb="6">
      <t>キオン</t>
    </rPh>
    <phoneticPr fontId="16"/>
  </si>
  <si>
    <r>
      <t xml:space="preserve">平均気温 </t>
    </r>
    <r>
      <rPr>
        <b/>
        <sz val="12"/>
        <rFont val="ＭＳ 明朝"/>
        <family val="1"/>
        <charset val="128"/>
      </rPr>
      <t>３</t>
    </r>
    <phoneticPr fontId="16"/>
  </si>
  <si>
    <t>平年値</t>
  </si>
  <si>
    <t>都道府県</t>
    <rPh sb="0" eb="4">
      <t>トドウフケン</t>
    </rPh>
    <phoneticPr fontId="51"/>
  </si>
  <si>
    <t>面積</t>
    <rPh sb="0" eb="2">
      <t>メンセキ</t>
    </rPh>
    <phoneticPr fontId="53"/>
  </si>
  <si>
    <t>１</t>
    <phoneticPr fontId="53"/>
  </si>
  <si>
    <t>北 海 道</t>
  </si>
  <si>
    <t>２</t>
  </si>
  <si>
    <t>青 森 県</t>
    <rPh sb="4" eb="5">
      <t>ケン</t>
    </rPh>
    <phoneticPr fontId="53"/>
  </si>
  <si>
    <t>３</t>
  </si>
  <si>
    <t>岩 手 県</t>
    <phoneticPr fontId="53"/>
  </si>
  <si>
    <t>４</t>
  </si>
  <si>
    <t>宮 城 県</t>
    <phoneticPr fontId="53"/>
  </si>
  <si>
    <t>５</t>
  </si>
  <si>
    <t>秋 田 県</t>
    <phoneticPr fontId="53"/>
  </si>
  <si>
    <t>６</t>
  </si>
  <si>
    <t>山 形 県</t>
    <phoneticPr fontId="53"/>
  </si>
  <si>
    <t>７</t>
  </si>
  <si>
    <t>福 島 県</t>
    <phoneticPr fontId="53"/>
  </si>
  <si>
    <t>８</t>
  </si>
  <si>
    <t>茨 城 県</t>
    <phoneticPr fontId="53"/>
  </si>
  <si>
    <t>９</t>
  </si>
  <si>
    <t>栃 木 県</t>
    <phoneticPr fontId="53"/>
  </si>
  <si>
    <t>群 馬 県</t>
    <phoneticPr fontId="53"/>
  </si>
  <si>
    <t>埼 玉 県</t>
    <phoneticPr fontId="53"/>
  </si>
  <si>
    <t>千 葉 県</t>
    <phoneticPr fontId="53"/>
  </si>
  <si>
    <t>東 京 都</t>
    <phoneticPr fontId="53"/>
  </si>
  <si>
    <t>神奈川県</t>
    <phoneticPr fontId="53"/>
  </si>
  <si>
    <t>新 潟 県</t>
    <phoneticPr fontId="53"/>
  </si>
  <si>
    <t>富 山 県</t>
    <phoneticPr fontId="53"/>
  </si>
  <si>
    <t>石 川 県</t>
    <phoneticPr fontId="53"/>
  </si>
  <si>
    <t>福 井 県</t>
    <phoneticPr fontId="53"/>
  </si>
  <si>
    <t>山 梨 県</t>
    <phoneticPr fontId="53"/>
  </si>
  <si>
    <t>長 野 県</t>
    <phoneticPr fontId="53"/>
  </si>
  <si>
    <t>岐 阜 県</t>
    <phoneticPr fontId="53"/>
  </si>
  <si>
    <t>静 岡 県</t>
    <phoneticPr fontId="53"/>
  </si>
  <si>
    <t>愛 知 県</t>
    <phoneticPr fontId="53"/>
  </si>
  <si>
    <t>三 重 県</t>
    <phoneticPr fontId="53"/>
  </si>
  <si>
    <t>滋 賀 県</t>
    <phoneticPr fontId="53"/>
  </si>
  <si>
    <t>京 都 府</t>
    <phoneticPr fontId="53"/>
  </si>
  <si>
    <t>大 阪 府</t>
    <phoneticPr fontId="53"/>
  </si>
  <si>
    <t>兵 庫 県</t>
    <phoneticPr fontId="53"/>
  </si>
  <si>
    <t>奈 良 県</t>
    <phoneticPr fontId="53"/>
  </si>
  <si>
    <t>和歌山県</t>
    <phoneticPr fontId="53"/>
  </si>
  <si>
    <t>鳥 取 県</t>
    <phoneticPr fontId="53"/>
  </si>
  <si>
    <t>島 根 県</t>
    <phoneticPr fontId="53"/>
  </si>
  <si>
    <t>岡 山 県</t>
    <phoneticPr fontId="53"/>
  </si>
  <si>
    <t>広 島 県</t>
    <phoneticPr fontId="53"/>
  </si>
  <si>
    <t>山 口 県</t>
    <phoneticPr fontId="53"/>
  </si>
  <si>
    <t>徳 島 県</t>
    <phoneticPr fontId="53"/>
  </si>
  <si>
    <t>香 川 県</t>
    <phoneticPr fontId="53"/>
  </si>
  <si>
    <t>愛 媛 県</t>
    <phoneticPr fontId="53"/>
  </si>
  <si>
    <t>高 知 県</t>
    <phoneticPr fontId="53"/>
  </si>
  <si>
    <t>福 岡 県</t>
    <phoneticPr fontId="53"/>
  </si>
  <si>
    <t>佐 賀 県</t>
    <phoneticPr fontId="53"/>
  </si>
  <si>
    <t>長 崎 県</t>
    <phoneticPr fontId="53"/>
  </si>
  <si>
    <t>熊 本 県</t>
    <phoneticPr fontId="53"/>
  </si>
  <si>
    <t>大 分 県</t>
    <phoneticPr fontId="53"/>
  </si>
  <si>
    <t>宮 崎 県</t>
    <phoneticPr fontId="53"/>
  </si>
  <si>
    <t>鹿児島県</t>
    <phoneticPr fontId="53"/>
  </si>
  <si>
    <t>沖 縄 県</t>
    <phoneticPr fontId="53"/>
  </si>
  <si>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</si>
  <si>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</si>
  <si>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</si>
  <si>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</si>
  <si>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</si>
  <si>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</si>
  <si>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</si>
  <si>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</si>
  <si>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</si>
  <si>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</si>
  <si>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</si>
  <si>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</si>
  <si>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</si>
  <si>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</si>
  <si>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</si>
  <si>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</si>
  <si>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</si>
  <si>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</si>
  <si>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</si>
  <si>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</si>
  <si>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</si>
  <si>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</si>
  <si>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</si>
  <si>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</si>
  <si>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</si>
  <si>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</si>
  <si>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</si>
  <si>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</si>
  <si>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</si>
  <si>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</si>
  <si>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</si>
  <si>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2"/>
  </si>
  <si>
    <t>乗車人数</t>
    <rPh sb="0" eb="2">
      <t>ジョウシャ</t>
    </rPh>
    <rPh sb="2" eb="4">
      <t>ニンズウ</t>
    </rPh>
    <phoneticPr fontId="2"/>
  </si>
  <si>
    <t>対前年度
(同月)比</t>
    <rPh sb="0" eb="1">
      <t>タイ</t>
    </rPh>
    <rPh sb="1" eb="4">
      <t>ゼンネンド</t>
    </rPh>
    <rPh sb="6" eb="8">
      <t>ドウゲツ</t>
    </rPh>
    <rPh sb="9" eb="10">
      <t>ヒ</t>
    </rPh>
    <phoneticPr fontId="2"/>
  </si>
  <si>
    <t>1日平均</t>
    <rPh sb="1" eb="2">
      <t>ニチ</t>
    </rPh>
    <rPh sb="2" eb="4">
      <t>ヘイキン</t>
    </rPh>
    <phoneticPr fontId="2"/>
  </si>
  <si>
    <t>平成15年度</t>
    <rPh sb="0" eb="2">
      <t>ヘイセイ</t>
    </rPh>
    <rPh sb="4" eb="6">
      <t>ネンド</t>
    </rPh>
    <phoneticPr fontId="2"/>
  </si>
  <si>
    <t>-</t>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</si>
  <si>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</si>
  <si>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</si>
  <si>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</si>
  <si>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</si>
  <si>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</si>
  <si>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</si>
  <si>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</si>
  <si>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</si>
  <si>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 xml:space="preserve">  　平成24年度</t>
    <rPh sb="3" eb="5">
      <t>ヘイセイ</t>
    </rPh>
    <rPh sb="7" eb="9">
      <t>ネンド</t>
    </rPh>
    <phoneticPr fontId="2"/>
  </si>
  <si>
    <t xml:space="preserve">  　平成25年度</t>
    <rPh sb="3" eb="5">
      <t>ヘイセイ</t>
    </rPh>
    <rPh sb="7" eb="9">
      <t>ネンド</t>
    </rPh>
    <phoneticPr fontId="2"/>
  </si>
  <si>
    <t>　電力需要実績</t>
    <rPh sb="1" eb="3">
      <t>デンリョク</t>
    </rPh>
    <rPh sb="3" eb="5">
      <t>ジュヨウ</t>
    </rPh>
    <rPh sb="5" eb="7">
      <t>ジッセキ</t>
    </rPh>
    <phoneticPr fontId="16"/>
  </si>
  <si>
    <t>特別高圧</t>
    <rPh sb="0" eb="2">
      <t>トクベツ</t>
    </rPh>
    <rPh sb="2" eb="4">
      <t>コウアツ</t>
    </rPh>
    <phoneticPr fontId="16"/>
  </si>
  <si>
    <t xml:space="preserve">  平成27年度</t>
    <rPh sb="7" eb="8">
      <t>ド</t>
    </rPh>
    <phoneticPr fontId="16"/>
  </si>
  <si>
    <t>…</t>
    <phoneticPr fontId="9"/>
  </si>
  <si>
    <t>…</t>
  </si>
  <si>
    <t>前年同月比</t>
    <rPh sb="0" eb="2">
      <t>ゼンネン</t>
    </rPh>
    <rPh sb="2" eb="5">
      <t>ドウゲツヒ</t>
    </rPh>
    <phoneticPr fontId="9"/>
  </si>
  <si>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6"/>
  </si>
  <si>
    <t xml:space="preserve">  発生件数</t>
    <phoneticPr fontId="9"/>
  </si>
  <si>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6"/>
  </si>
  <si>
    <t>山城
ダム</t>
    <rPh sb="0" eb="2">
      <t>ヤマシロ</t>
    </rPh>
    <phoneticPr fontId="16"/>
  </si>
  <si>
    <t>倉敷
ダム</t>
    <rPh sb="0" eb="2">
      <t>クラシキ</t>
    </rPh>
    <phoneticPr fontId="16"/>
  </si>
  <si>
    <t>逆補
給量</t>
    <rPh sb="0" eb="1">
      <t>ギャク</t>
    </rPh>
    <rPh sb="1" eb="2">
      <t>タスク</t>
    </rPh>
    <rPh sb="3" eb="4">
      <t>キュウ</t>
    </rPh>
    <rPh sb="4" eb="5">
      <t>リョウ</t>
    </rPh>
    <phoneticPr fontId="16"/>
  </si>
  <si>
    <t>配水量</t>
    <rPh sb="0" eb="3">
      <t>ハイスイリョウ</t>
    </rPh>
    <phoneticPr fontId="16"/>
  </si>
  <si>
    <t>河川水</t>
    <rPh sb="0" eb="3">
      <t>カセンスイ</t>
    </rPh>
    <phoneticPr fontId="16"/>
  </si>
  <si>
    <t>地下水</t>
    <rPh sb="0" eb="3">
      <t>チカスイ</t>
    </rPh>
    <phoneticPr fontId="16"/>
  </si>
  <si>
    <t>国ダム</t>
    <rPh sb="0" eb="1">
      <t>クニ</t>
    </rPh>
    <phoneticPr fontId="16"/>
  </si>
  <si>
    <t>海淡水</t>
    <rPh sb="0" eb="1">
      <t>カイ</t>
    </rPh>
    <rPh sb="1" eb="3">
      <t>タンスイ</t>
    </rPh>
    <phoneticPr fontId="16"/>
  </si>
  <si>
    <t>山城ダム</t>
    <phoneticPr fontId="9"/>
  </si>
  <si>
    <t>倉敷ダム</t>
  </si>
  <si>
    <t>ダム合計</t>
    <phoneticPr fontId="9"/>
  </si>
  <si>
    <t xml:space="preserve">  石油製品販売数量(速報）</t>
    <rPh sb="2" eb="4">
      <t>セキユ</t>
    </rPh>
    <rPh sb="4" eb="6">
      <t>セイヒン</t>
    </rPh>
    <rPh sb="6" eb="8">
      <t>ハンバイ</t>
    </rPh>
    <rPh sb="8" eb="10">
      <t>スウリョウ</t>
    </rPh>
    <rPh sb="11" eb="13">
      <t>ソクホウ</t>
    </rPh>
    <phoneticPr fontId="9"/>
  </si>
  <si>
    <t>アスファルト</t>
    <phoneticPr fontId="9"/>
  </si>
  <si>
    <t>グリース</t>
    <phoneticPr fontId="9"/>
  </si>
  <si>
    <r>
      <t xml:space="preserve">揮発油
</t>
    </r>
    <r>
      <rPr>
        <sz val="9"/>
        <rFont val="ＭＳ 明朝"/>
        <family val="1"/>
        <charset val="128"/>
      </rPr>
      <t>(ガソリン)</t>
    </r>
    <rPh sb="0" eb="3">
      <t>キハツユ</t>
    </rPh>
    <phoneticPr fontId="9"/>
  </si>
  <si>
    <t>ナフサ</t>
  </si>
  <si>
    <t>ジェット
燃料油</t>
    <phoneticPr fontId="9"/>
  </si>
  <si>
    <t>灯油</t>
  </si>
  <si>
    <t>軽油</t>
  </si>
  <si>
    <t>重油計</t>
    <rPh sb="0" eb="2">
      <t>ジュウユ</t>
    </rPh>
    <rPh sb="2" eb="3">
      <t>ケイ</t>
    </rPh>
    <phoneticPr fontId="9"/>
  </si>
  <si>
    <t>Ａ重油</t>
  </si>
  <si>
    <t xml:space="preserve">      平成27年度</t>
    <rPh sb="6" eb="8">
      <t>ヘイセイ</t>
    </rPh>
    <rPh sb="10" eb="12">
      <t>ネンド</t>
    </rPh>
    <phoneticPr fontId="9"/>
  </si>
  <si>
    <t>九州計</t>
    <rPh sb="0" eb="2">
      <t>キュウシュウ</t>
    </rPh>
    <rPh sb="2" eb="3">
      <t>ケイ</t>
    </rPh>
    <phoneticPr fontId="9"/>
  </si>
  <si>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9"/>
  </si>
  <si>
    <r>
      <t xml:space="preserve">実質預金
</t>
    </r>
    <r>
      <rPr>
        <b/>
        <sz val="12"/>
        <rFont val="ＭＳ ゴシック"/>
        <family val="3"/>
        <charset val="128"/>
      </rPr>
      <t>-1</t>
    </r>
    <phoneticPr fontId="16"/>
  </si>
  <si>
    <r>
      <t>貸出金</t>
    </r>
    <r>
      <rPr>
        <b/>
        <sz val="12"/>
        <rFont val="ＭＳ ゴシック"/>
        <family val="3"/>
        <charset val="128"/>
      </rPr>
      <t>-2</t>
    </r>
    <phoneticPr fontId="16"/>
  </si>
  <si>
    <r>
      <t xml:space="preserve">規模５人以上
</t>
    </r>
    <r>
      <rPr>
        <b/>
        <sz val="10"/>
        <rFont val="ＭＳ ゴシック"/>
        <family val="3"/>
        <charset val="128"/>
      </rPr>
      <t>-1</t>
    </r>
    <rPh sb="4" eb="6">
      <t>イジョウ</t>
    </rPh>
    <phoneticPr fontId="16"/>
  </si>
  <si>
    <r>
      <t xml:space="preserve">規模30人以上
</t>
    </r>
    <r>
      <rPr>
        <b/>
        <sz val="10"/>
        <rFont val="ＭＳ ゴシック"/>
        <family val="3"/>
        <charset val="128"/>
      </rPr>
      <t>-2</t>
    </r>
    <phoneticPr fontId="16"/>
  </si>
  <si>
    <r>
      <t>二人以上の世帯消費支出</t>
    </r>
    <r>
      <rPr>
        <b/>
        <sz val="12"/>
        <rFont val="ＭＳ 明朝"/>
        <family val="1"/>
        <charset val="128"/>
      </rPr>
      <t>-1</t>
    </r>
    <phoneticPr fontId="16"/>
  </si>
  <si>
    <r>
      <t>輸出額</t>
    </r>
    <r>
      <rPr>
        <b/>
        <sz val="12"/>
        <rFont val="ＭＳ ゴシック"/>
        <family val="3"/>
        <charset val="128"/>
      </rPr>
      <t>-1</t>
    </r>
    <phoneticPr fontId="16"/>
  </si>
  <si>
    <r>
      <t>輸入額</t>
    </r>
    <r>
      <rPr>
        <b/>
        <sz val="12"/>
        <rFont val="ＭＳ ゴシック"/>
        <family val="3"/>
        <charset val="128"/>
      </rPr>
      <t>-2</t>
    </r>
    <phoneticPr fontId="16"/>
  </si>
  <si>
    <r>
      <t>消費支出</t>
    </r>
    <r>
      <rPr>
        <b/>
        <sz val="12"/>
        <rFont val="ＭＳ ゴシック"/>
        <family val="3"/>
        <charset val="128"/>
      </rPr>
      <t>-2</t>
    </r>
    <phoneticPr fontId="16"/>
  </si>
  <si>
    <r>
      <t xml:space="preserve">婚姻
件数
</t>
    </r>
    <r>
      <rPr>
        <b/>
        <sz val="12"/>
        <rFont val="ＭＳ ゴシック"/>
        <family val="3"/>
        <charset val="128"/>
      </rPr>
      <t>１-3</t>
    </r>
    <phoneticPr fontId="16"/>
  </si>
  <si>
    <t>年次･月</t>
    <rPh sb="1" eb="2">
      <t>ジ</t>
    </rPh>
    <phoneticPr fontId="16"/>
  </si>
  <si>
    <t xml:space="preserve">  　        単位：件､％､人､倍､ﾎﾟｲﾝﾄ </t>
    <rPh sb="14" eb="15">
      <t>ケン</t>
    </rPh>
    <phoneticPr fontId="2"/>
  </si>
  <si>
    <t>注：季節調整法はセンサス局法Ⅱ（Ⅹ-12-ARIMA）による</t>
    <phoneticPr fontId="2"/>
  </si>
  <si>
    <t xml:space="preserve">単位：件､人､倍､ﾎﾟｲﾝﾄ </t>
    <phoneticPr fontId="2"/>
  </si>
  <si>
    <t xml:space="preserve"> 年月</t>
    <phoneticPr fontId="2"/>
  </si>
  <si>
    <t>頭数</t>
    <phoneticPr fontId="2"/>
  </si>
  <si>
    <t>頭数</t>
    <phoneticPr fontId="16"/>
  </si>
  <si>
    <t>山羊</t>
    <phoneticPr fontId="16"/>
  </si>
  <si>
    <t>注：牛は肉用牛と乳用牛の計</t>
    <rPh sb="0" eb="1">
      <t>チュウ</t>
    </rPh>
    <rPh sb="4" eb="7">
      <t>ニクヨウギュウ</t>
    </rPh>
    <rPh sb="8" eb="11">
      <t>ニュウヨウギュウ</t>
    </rPh>
    <rPh sb="12" eb="13">
      <t>ケイ</t>
    </rPh>
    <phoneticPr fontId="16"/>
  </si>
  <si>
    <t xml:space="preserve">単位：頭､kg </t>
    <phoneticPr fontId="16"/>
  </si>
  <si>
    <t xml:space="preserve"> 年月</t>
    <rPh sb="2" eb="3">
      <t>ツキ</t>
    </rPh>
    <phoneticPr fontId="9"/>
  </si>
  <si>
    <t>年度･月</t>
    <rPh sb="0" eb="2">
      <t>ネンド</t>
    </rPh>
    <rPh sb="3" eb="4">
      <t>ツキ</t>
    </rPh>
    <phoneticPr fontId="2"/>
  </si>
  <si>
    <t>合計</t>
    <phoneticPr fontId="9"/>
  </si>
  <si>
    <t>空路</t>
    <rPh sb="0" eb="1">
      <t>ソラ</t>
    </rPh>
    <rPh sb="1" eb="2">
      <t>ロ</t>
    </rPh>
    <phoneticPr fontId="9"/>
  </si>
  <si>
    <t>海路</t>
    <rPh sb="0" eb="1">
      <t>ウミ</t>
    </rPh>
    <rPh sb="1" eb="2">
      <t>ロ</t>
    </rPh>
    <phoneticPr fontId="9"/>
  </si>
  <si>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9"/>
  </si>
  <si>
    <t>沖　縄　県　企　画　部　統　計　課</t>
  </si>
  <si>
    <t>年月</t>
    <phoneticPr fontId="2"/>
  </si>
  <si>
    <t>資料：沖縄都市モノレール㈱</t>
    <rPh sb="0" eb="2">
      <t>シリョウ</t>
    </rPh>
    <rPh sb="3" eb="7">
      <t>オキナワトシ</t>
    </rPh>
    <phoneticPr fontId="2"/>
  </si>
  <si>
    <t xml:space="preserve">単位：人､％ </t>
    <rPh sb="0" eb="2">
      <t>タンイ</t>
    </rPh>
    <rPh sb="3" eb="4">
      <t>ニン</t>
    </rPh>
    <phoneticPr fontId="2"/>
  </si>
  <si>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2"/>
  </si>
  <si>
    <t>前月比</t>
    <rPh sb="0" eb="1">
      <t>マエ</t>
    </rPh>
    <rPh sb="1" eb="2">
      <t>ツキ</t>
    </rPh>
    <rPh sb="2" eb="3">
      <t>ヒ</t>
    </rPh>
    <phoneticPr fontId="9"/>
  </si>
  <si>
    <t>年月</t>
    <phoneticPr fontId="16"/>
  </si>
  <si>
    <t>合計</t>
    <rPh sb="0" eb="1">
      <t>ア</t>
    </rPh>
    <rPh sb="1" eb="2">
      <t>ケイ</t>
    </rPh>
    <phoneticPr fontId="16"/>
  </si>
  <si>
    <t>種別</t>
    <rPh sb="0" eb="1">
      <t>タネ</t>
    </rPh>
    <rPh sb="1" eb="2">
      <t>ベツ</t>
    </rPh>
    <phoneticPr fontId="16"/>
  </si>
  <si>
    <t>高圧</t>
    <rPh sb="0" eb="1">
      <t>コウ</t>
    </rPh>
    <rPh sb="1" eb="2">
      <t>アツ</t>
    </rPh>
    <phoneticPr fontId="16"/>
  </si>
  <si>
    <t>低圧</t>
    <rPh sb="0" eb="1">
      <t>テイ</t>
    </rPh>
    <rPh sb="1" eb="2">
      <t>アツ</t>
    </rPh>
    <phoneticPr fontId="9"/>
  </si>
  <si>
    <t xml:space="preserve">単位：千kWh､％ </t>
    <rPh sb="0" eb="2">
      <t>タンイ</t>
    </rPh>
    <rPh sb="3" eb="4">
      <t>セン</t>
    </rPh>
    <phoneticPr fontId="16"/>
  </si>
  <si>
    <t xml:space="preserve">単位：件､人 </t>
    <phoneticPr fontId="2"/>
  </si>
  <si>
    <t>年月</t>
    <phoneticPr fontId="9"/>
  </si>
  <si>
    <t>死者</t>
    <phoneticPr fontId="9"/>
  </si>
  <si>
    <t>負傷者</t>
    <phoneticPr fontId="9"/>
  </si>
  <si>
    <t>うち
那覇署
管内</t>
    <phoneticPr fontId="9"/>
  </si>
  <si>
    <t>うち
浦添署
管内</t>
    <phoneticPr fontId="9"/>
  </si>
  <si>
    <t>うち
沖縄署
管内</t>
    <phoneticPr fontId="9"/>
  </si>
  <si>
    <t>注：発生件数は警察庁へ報告した件数（計上件数）</t>
    <rPh sb="0" eb="1">
      <t>チュウ</t>
    </rPh>
    <phoneticPr fontId="2"/>
  </si>
  <si>
    <t xml:space="preserve">資料：県警察本部 </t>
    <rPh sb="3" eb="4">
      <t>ケン</t>
    </rPh>
    <phoneticPr fontId="16"/>
  </si>
  <si>
    <t>総数</t>
    <rPh sb="0" eb="2">
      <t>ソウスウ</t>
    </rPh>
    <phoneticPr fontId="2"/>
  </si>
  <si>
    <t xml:space="preserve">単位：千㎥､％ </t>
    <rPh sb="0" eb="2">
      <t>タンイ</t>
    </rPh>
    <phoneticPr fontId="2"/>
  </si>
  <si>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6"/>
  </si>
  <si>
    <t>ダム貯水率</t>
    <rPh sb="2" eb="3">
      <t>チョ</t>
    </rPh>
    <rPh sb="3" eb="4">
      <t>ミズ</t>
    </rPh>
    <rPh sb="4" eb="5">
      <t>リツ</t>
    </rPh>
    <phoneticPr fontId="16"/>
  </si>
  <si>
    <t>水源別取水量内訳</t>
    <rPh sb="0" eb="2">
      <t>スイゲン</t>
    </rPh>
    <rPh sb="2" eb="3">
      <t>ベツ</t>
    </rPh>
    <rPh sb="3" eb="6">
      <t>シュスイリョウ</t>
    </rPh>
    <rPh sb="6" eb="8">
      <t>ウチワケ</t>
    </rPh>
    <phoneticPr fontId="16"/>
  </si>
  <si>
    <t>浄水場送水量</t>
    <rPh sb="0" eb="3">
      <t>ジョウスイジョウ</t>
    </rPh>
    <phoneticPr fontId="16"/>
  </si>
  <si>
    <t>取水量
合計</t>
    <rPh sb="0" eb="3">
      <t>シュスイリョウ</t>
    </rPh>
    <phoneticPr fontId="16"/>
  </si>
  <si>
    <t>工業
用水</t>
    <rPh sb="0" eb="2">
      <t>コウギョウ</t>
    </rPh>
    <phoneticPr fontId="16"/>
  </si>
  <si>
    <t>燃料油 計</t>
    <rPh sb="0" eb="2">
      <t>ネンリョウ</t>
    </rPh>
    <rPh sb="2" eb="3">
      <t>ユ</t>
    </rPh>
    <rPh sb="4" eb="5">
      <t>ケイ</t>
    </rPh>
    <phoneticPr fontId="9"/>
  </si>
  <si>
    <t>年月</t>
    <rPh sb="0" eb="1">
      <t>トシ</t>
    </rPh>
    <rPh sb="1" eb="2">
      <t>ツキ</t>
    </rPh>
    <phoneticPr fontId="9"/>
  </si>
  <si>
    <t>単位：kl､ｔ</t>
    <rPh sb="0" eb="2">
      <t>タンイ</t>
    </rPh>
    <phoneticPr fontId="20"/>
  </si>
  <si>
    <t>推計人口</t>
    <rPh sb="0" eb="2">
      <t>スイケイ</t>
    </rPh>
    <rPh sb="2" eb="4">
      <t>ジンコウ</t>
    </rPh>
    <phoneticPr fontId="16"/>
  </si>
  <si>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6"/>
  </si>
  <si>
    <t>実収入</t>
    <phoneticPr fontId="16"/>
  </si>
  <si>
    <t>年月</t>
    <phoneticPr fontId="16"/>
  </si>
  <si>
    <r>
      <t xml:space="preserve">貿易 </t>
    </r>
    <r>
      <rPr>
        <b/>
        <sz val="12"/>
        <rFont val="ＭＳ ゴシック"/>
        <family val="3"/>
        <charset val="128"/>
      </rPr>
      <t>24</t>
    </r>
    <phoneticPr fontId="16"/>
  </si>
  <si>
    <t>焼損面積</t>
    <phoneticPr fontId="16"/>
  </si>
  <si>
    <t>り災
世帯数</t>
    <rPh sb="5" eb="6">
      <t>スウ</t>
    </rPh>
    <phoneticPr fontId="16"/>
  </si>
  <si>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6"/>
  </si>
  <si>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2"/>
  </si>
  <si>
    <t xml:space="preserve">   単位：人､胎､組 </t>
    <rPh sb="8" eb="9">
      <t>タイ</t>
    </rPh>
    <rPh sb="10" eb="11">
      <t>クミ</t>
    </rPh>
    <phoneticPr fontId="2"/>
  </si>
  <si>
    <t>　3　前月比</t>
  </si>
  <si>
    <t>　4　前年度差</t>
  </si>
  <si>
    <t>-</t>
  </si>
  <si>
    <t xml:space="preserve">単位：件、百万円、％ </t>
    <rPh sb="0" eb="2">
      <t>タンイ</t>
    </rPh>
    <rPh sb="3" eb="4">
      <t>ケン</t>
    </rPh>
    <rPh sb="5" eb="6">
      <t>ヒャク</t>
    </rPh>
    <rPh sb="6" eb="8">
      <t>マンエン</t>
    </rPh>
    <phoneticPr fontId="2"/>
  </si>
  <si>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</si>
  <si>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6"/>
  </si>
  <si>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6"/>
  </si>
  <si>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6"/>
  </si>
  <si>
    <t>推計人口</t>
    <rPh sb="0" eb="2">
      <t>スイケイ</t>
    </rPh>
    <rPh sb="2" eb="4">
      <t>ジンコウ</t>
    </rPh>
    <phoneticPr fontId="2"/>
  </si>
  <si>
    <t>厚生労働省　沖縄労働局管内</t>
    <rPh sb="0" eb="2">
      <t>コウセイ</t>
    </rPh>
    <rPh sb="2" eb="5">
      <t>ロウドウショウ</t>
    </rPh>
    <rPh sb="6" eb="8">
      <t>オキナワ</t>
    </rPh>
    <rPh sb="8" eb="11">
      <t>ロウドウキョク</t>
    </rPh>
    <rPh sb="11" eb="13">
      <t>カンナイ</t>
    </rPh>
    <phoneticPr fontId="2"/>
  </si>
  <si>
    <t>年度･月</t>
    <rPh sb="1" eb="2">
      <t>ド</t>
    </rPh>
    <phoneticPr fontId="2"/>
  </si>
  <si>
    <t>新規求職申込件数</t>
    <phoneticPr fontId="2"/>
  </si>
  <si>
    <t>月間有効求職者数</t>
    <phoneticPr fontId="2"/>
  </si>
  <si>
    <t>新規求人数</t>
    <phoneticPr fontId="2"/>
  </si>
  <si>
    <t>月間有効求人数</t>
    <phoneticPr fontId="2"/>
  </si>
  <si>
    <t>新規求人倍率</t>
    <phoneticPr fontId="2"/>
  </si>
  <si>
    <t>有効求人倍率</t>
    <phoneticPr fontId="2"/>
  </si>
  <si>
    <t>就職件数</t>
    <phoneticPr fontId="2"/>
  </si>
  <si>
    <t>就職率</t>
    <phoneticPr fontId="2"/>
  </si>
  <si>
    <t>充足率</t>
    <phoneticPr fontId="2"/>
  </si>
  <si>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6"/>
  </si>
  <si>
    <t xml:space="preserve">単位：棟､㎡､万円 </t>
    <rPh sb="0" eb="2">
      <t>タンイ</t>
    </rPh>
    <phoneticPr fontId="2"/>
  </si>
  <si>
    <t>総計</t>
    <rPh sb="1" eb="2">
      <t>ケイ</t>
    </rPh>
    <phoneticPr fontId="16"/>
  </si>
  <si>
    <t>木造</t>
    <phoneticPr fontId="16"/>
  </si>
  <si>
    <t xml:space="preserve"> 鉄骨鉄筋コンクリート造</t>
    <phoneticPr fontId="16"/>
  </si>
  <si>
    <t>鉄筋コンクリート造</t>
    <phoneticPr fontId="16"/>
  </si>
  <si>
    <t>コンクリ－トブロック造</t>
    <phoneticPr fontId="2"/>
  </si>
  <si>
    <t>鉄骨造</t>
    <phoneticPr fontId="16"/>
  </si>
  <si>
    <t>《建 築 物 の 数》</t>
    <phoneticPr fontId="16"/>
  </si>
  <si>
    <t>《床 面 積 の 合 計》</t>
    <phoneticPr fontId="16"/>
  </si>
  <si>
    <t>《工 事 費 予 定 額》</t>
    <phoneticPr fontId="16"/>
  </si>
  <si>
    <t xml:space="preserve">単位：人 </t>
    <phoneticPr fontId="9"/>
  </si>
  <si>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9"/>
  </si>
  <si>
    <t>　　２ 取水量合計はトンネル充排水を含む</t>
    <rPh sb="4" eb="7">
      <t>シュスイリョウ</t>
    </rPh>
    <rPh sb="7" eb="9">
      <t>ゴウケイ</t>
    </rPh>
    <rPh sb="14" eb="15">
      <t>ジュウ</t>
    </rPh>
    <rPh sb="15" eb="17">
      <t>ハイスイ</t>
    </rPh>
    <rPh sb="18" eb="19">
      <t>フク</t>
    </rPh>
    <phoneticPr fontId="2"/>
  </si>
  <si>
    <t>潤滑油</t>
    <phoneticPr fontId="2"/>
  </si>
  <si>
    <t>パラフィン</t>
    <phoneticPr fontId="9"/>
  </si>
  <si>
    <t>Ｂ･C重油</t>
    <phoneticPr fontId="9"/>
  </si>
  <si>
    <t>沖縄</t>
    <rPh sb="0" eb="1">
      <t>オキ</t>
    </rPh>
    <rPh sb="1" eb="2">
      <t>ナワ</t>
    </rPh>
    <phoneticPr fontId="9"/>
  </si>
  <si>
    <t>注：１ 九州計に沖縄は含まれない</t>
    <rPh sb="0" eb="1">
      <t>チュウ</t>
    </rPh>
    <rPh sb="4" eb="6">
      <t>キュウシュウ</t>
    </rPh>
    <rPh sb="6" eb="7">
      <t>ケイ</t>
    </rPh>
    <rPh sb="8" eb="10">
      <t>オキナワ</t>
    </rPh>
    <rPh sb="11" eb="12">
      <t>フク</t>
    </rPh>
    <phoneticPr fontId="9"/>
  </si>
  <si>
    <t xml:space="preserve">  　２ 速報値のため修正される可能性がある</t>
    <rPh sb="5" eb="8">
      <t>ソクホウチ</t>
    </rPh>
    <rPh sb="11" eb="13">
      <t>シュウセイ</t>
    </rPh>
    <rPh sb="16" eb="19">
      <t>カノウセイ</t>
    </rPh>
    <phoneticPr fontId="9"/>
  </si>
  <si>
    <t>都道府県別面積､県内総生産（名目）</t>
    <rPh sb="5" eb="7">
      <t>メンセキ</t>
    </rPh>
    <rPh sb="8" eb="10">
      <t>ケンナイ</t>
    </rPh>
    <rPh sb="10" eb="13">
      <t>ソウセイサン</t>
    </rPh>
    <rPh sb="14" eb="16">
      <t>メイモク</t>
    </rPh>
    <phoneticPr fontId="51"/>
  </si>
  <si>
    <t xml:space="preserve">単位：㎢､億円 </t>
    <rPh sb="0" eb="2">
      <t>タンイ</t>
    </rPh>
    <rPh sb="5" eb="7">
      <t>オクエン</t>
    </rPh>
    <phoneticPr fontId="51"/>
  </si>
  <si>
    <t>県内総生産(名目)</t>
    <phoneticPr fontId="53"/>
  </si>
  <si>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1"/>
  </si>
  <si>
    <t>※1　平年差（平均気温から平年値(30年間の平均値)を差し引いた値）</t>
  </si>
  <si>
    <t>火災発生件数</t>
  </si>
  <si>
    <t>推計人口</t>
    <phoneticPr fontId="16"/>
  </si>
  <si>
    <t>現  在</t>
  </si>
  <si>
    <t>　　「ｒ」は前回の数値の訂正を示す</t>
    <rPh sb="15" eb="16">
      <t>シメ</t>
    </rPh>
    <phoneticPr fontId="2"/>
  </si>
  <si>
    <t>人口増減数</t>
  </si>
  <si>
    <t>現在人口</t>
  </si>
  <si>
    <t>対前月</t>
  </si>
  <si>
    <t>自然動態</t>
  </si>
  <si>
    <t>社会動態</t>
  </si>
  <si>
    <t>％</t>
  </si>
  <si>
    <t>倍</t>
  </si>
  <si>
    <t>ポイント</t>
  </si>
  <si>
    <t>項目</t>
  </si>
  <si>
    <t>件</t>
    <phoneticPr fontId="2"/>
  </si>
  <si>
    <t>前年同月比（差)</t>
  </si>
  <si>
    <t>1月～ 3月</t>
    <rPh sb="1" eb="2">
      <t>ガツ</t>
    </rPh>
    <rPh sb="5" eb="6">
      <t>ガツ</t>
    </rPh>
    <phoneticPr fontId="5"/>
  </si>
  <si>
    <t>4月～ 6月</t>
    <rPh sb="1" eb="2">
      <t>ガツ</t>
    </rPh>
    <rPh sb="5" eb="6">
      <t>ガツ</t>
    </rPh>
    <phoneticPr fontId="5"/>
  </si>
  <si>
    <t>7月～ 9月</t>
    <rPh sb="1" eb="2">
      <t>ガツ</t>
    </rPh>
    <rPh sb="5" eb="6">
      <t>ガツ</t>
    </rPh>
    <phoneticPr fontId="5"/>
  </si>
  <si>
    <t>10月～12月</t>
    <rPh sb="2" eb="3">
      <t>ガツ</t>
    </rPh>
    <rPh sb="6" eb="7">
      <t>ガツ</t>
    </rPh>
    <phoneticPr fontId="5"/>
  </si>
  <si>
    <t>社会動態</t>
    <rPh sb="0" eb="2">
      <t>シャカイ</t>
    </rPh>
    <rPh sb="2" eb="4">
      <t>ドウタイ</t>
    </rPh>
    <phoneticPr fontId="2"/>
  </si>
  <si>
    <t>男</t>
    <rPh sb="0" eb="1">
      <t>オトコ</t>
    </rPh>
    <phoneticPr fontId="2"/>
  </si>
  <si>
    <t>新規学卒を除く有効求人倍率</t>
    <phoneticPr fontId="2"/>
  </si>
  <si>
    <t>（</t>
    <phoneticPr fontId="2"/>
  </si>
  <si>
    <t>沖　　縄　　県　　鉱　　工　　業　　指　　数</t>
    <phoneticPr fontId="2"/>
  </si>
  <si>
    <t>〃</t>
    <phoneticPr fontId="2"/>
  </si>
  <si>
    <t>平成26年</t>
    <rPh sb="0" eb="2">
      <t>ヘイセイ</t>
    </rPh>
    <rPh sb="4" eb="5">
      <t>ネン</t>
    </rPh>
    <phoneticPr fontId="2"/>
  </si>
  <si>
    <t>国調 平成27年</t>
    <rPh sb="0" eb="1">
      <t>クニ</t>
    </rPh>
    <rPh sb="1" eb="2">
      <t>シラ</t>
    </rPh>
    <rPh sb="3" eb="5">
      <t>ヘイセイ</t>
    </rPh>
    <rPh sb="7" eb="8">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</si>
  <si>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</si>
  <si>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</si>
  <si>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</si>
  <si>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4">
      <t>ガンネン</t>
    </rPh>
    <phoneticPr fontId="2"/>
  </si>
  <si>
    <t>国調 令和2年</t>
    <rPh sb="3" eb="5">
      <t>レイワ</t>
    </rPh>
    <rPh sb="6" eb="7">
      <t>ネン</t>
    </rPh>
    <phoneticPr fontId="2"/>
  </si>
  <si>
    <t>令和3年</t>
    <rPh sb="0" eb="2">
      <t>レイワ</t>
    </rPh>
    <rPh sb="3" eb="4">
      <t>ネン</t>
    </rPh>
    <phoneticPr fontId="2"/>
  </si>
  <si>
    <t>令和5年</t>
    <rPh sb="0" eb="2">
      <t>レイワ</t>
    </rPh>
    <rPh sb="3" eb="4">
      <t>ネン</t>
    </rPh>
    <phoneticPr fontId="2"/>
  </si>
  <si>
    <t>令和6年</t>
    <rPh sb="0" eb="2">
      <t>レイワ</t>
    </rPh>
    <rPh sb="3" eb="4">
      <t>ネン</t>
    </rPh>
    <phoneticPr fontId="2"/>
  </si>
  <si>
    <t>令和6年</t>
    <phoneticPr fontId="2"/>
  </si>
  <si>
    <t>令和5年</t>
    <phoneticPr fontId="2"/>
  </si>
  <si>
    <t>令和4年</t>
    <rPh sb="0" eb="2">
      <t>レイワ</t>
    </rPh>
    <rPh sb="3" eb="4">
      <t>ネン</t>
    </rPh>
    <phoneticPr fontId="2"/>
  </si>
  <si>
    <t>令和6年</t>
  </si>
  <si>
    <t>令和元年度計</t>
    <rPh sb="0" eb="1">
      <t>レイ</t>
    </rPh>
    <rPh sb="1" eb="2">
      <t>ワ</t>
    </rPh>
    <rPh sb="4" eb="5">
      <t>ド</t>
    </rPh>
    <phoneticPr fontId="2"/>
  </si>
  <si>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2"/>
  </si>
  <si>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6"/>
  </si>
  <si>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6"/>
  </si>
  <si>
    <t>「ｒ」は前回の数値の訂正を示す</t>
    <phoneticPr fontId="2"/>
  </si>
  <si>
    <t>資料：県企画部統計課「推計人口」</t>
    <rPh sb="0" eb="2">
      <t>シリョウ</t>
    </rPh>
    <rPh sb="3" eb="4">
      <t>ケン</t>
    </rPh>
    <rPh sb="4" eb="10">
      <t>キカクブトウケイカ</t>
    </rPh>
    <rPh sb="11" eb="15">
      <t>スイケイジンコウ</t>
    </rPh>
    <phoneticPr fontId="2"/>
  </si>
  <si>
    <t>令和6年1月</t>
    <rPh sb="0" eb="2">
      <t>レイワ</t>
    </rPh>
    <rPh sb="3" eb="4">
      <t>ネン</t>
    </rPh>
    <phoneticPr fontId="9"/>
  </si>
  <si>
    <t xml:space="preserve"> </t>
    <phoneticPr fontId="2"/>
  </si>
  <si>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2"/>
  </si>
  <si>
    <t>令和3年度</t>
    <rPh sb="0" eb="2">
      <t>レイワ</t>
    </rPh>
    <rPh sb="3" eb="5">
      <t>ネンド</t>
    </rPh>
    <phoneticPr fontId="2"/>
  </si>
  <si>
    <t>　　令和5年12月以前の数値は新季節指数により改訂されている</t>
    <rPh sb="2" eb="3">
      <t>レイ</t>
    </rPh>
    <rPh sb="3" eb="4">
      <t>ワ</t>
    </rPh>
    <phoneticPr fontId="2"/>
  </si>
  <si>
    <t>11月</t>
    <rPh sb="2" eb="3">
      <t>ガツ</t>
    </rPh>
    <phoneticPr fontId="2"/>
  </si>
  <si>
    <t>令和4年度計</t>
    <rPh sb="0" eb="1">
      <t>レイ</t>
    </rPh>
    <rPh sb="1" eb="2">
      <t>ワ</t>
    </rPh>
    <rPh sb="4" eb="5">
      <t>ド</t>
    </rPh>
    <phoneticPr fontId="2"/>
  </si>
  <si>
    <t>令和3年度計</t>
    <rPh sb="0" eb="1">
      <t>レイ</t>
    </rPh>
    <rPh sb="1" eb="2">
      <t>ワ</t>
    </rPh>
    <rPh sb="4" eb="5">
      <t>ド</t>
    </rPh>
    <phoneticPr fontId="2"/>
  </si>
  <si>
    <t>12月</t>
    <rPh sb="2" eb="3">
      <t>ガツ</t>
    </rPh>
    <phoneticPr fontId="2"/>
  </si>
  <si>
    <t xml:space="preserve">      5年度</t>
    <rPh sb="7" eb="9">
      <t>ネンド</t>
    </rPh>
    <phoneticPr fontId="9"/>
  </si>
  <si>
    <t xml:space="preserve">      4年度</t>
    <rPh sb="7" eb="9">
      <t>ネンド</t>
    </rPh>
    <phoneticPr fontId="9"/>
  </si>
  <si>
    <t xml:space="preserve">  令和3年度</t>
    <rPh sb="5" eb="7">
      <t>ネンド</t>
    </rPh>
    <phoneticPr fontId="9"/>
  </si>
  <si>
    <t>　令和3年</t>
    <rPh sb="1" eb="3">
      <t>レイワ</t>
    </rPh>
    <rPh sb="4" eb="5">
      <t>ネン</t>
    </rPh>
    <phoneticPr fontId="9"/>
  </si>
  <si>
    <t>　令和4年</t>
    <rPh sb="1" eb="3">
      <t>レイワ</t>
    </rPh>
    <rPh sb="4" eb="5">
      <t>ネン</t>
    </rPh>
    <phoneticPr fontId="9"/>
  </si>
  <si>
    <t>　令和5年</t>
    <rPh sb="1" eb="3">
      <t>レイワ</t>
    </rPh>
    <rPh sb="4" eb="5">
      <t>ネン</t>
    </rPh>
    <phoneticPr fontId="9"/>
  </si>
  <si>
    <t>1月</t>
    <rPh sb="1" eb="2">
      <t>ガツ</t>
    </rPh>
    <phoneticPr fontId="2"/>
  </si>
  <si>
    <t>2月</t>
    <phoneticPr fontId="2"/>
  </si>
  <si>
    <t>3月</t>
    <phoneticPr fontId="2"/>
  </si>
  <si>
    <t>4月</t>
    <phoneticPr fontId="2"/>
  </si>
  <si>
    <t>5月</t>
    <phoneticPr fontId="2"/>
  </si>
  <si>
    <t>6月</t>
    <phoneticPr fontId="2"/>
  </si>
  <si>
    <t>8月</t>
    <phoneticPr fontId="2"/>
  </si>
  <si>
    <t>9月</t>
    <phoneticPr fontId="2"/>
  </si>
  <si>
    <t>令和3年</t>
    <rPh sb="3" eb="4">
      <t>ネン</t>
    </rPh>
    <phoneticPr fontId="16"/>
  </si>
  <si>
    <t>4年</t>
    <rPh sb="1" eb="2">
      <t>ネン</t>
    </rPh>
    <phoneticPr fontId="16"/>
  </si>
  <si>
    <t>5年</t>
    <rPh sb="1" eb="2">
      <t>ネン</t>
    </rPh>
    <phoneticPr fontId="16"/>
  </si>
  <si>
    <t>　令和3年</t>
    <rPh sb="4" eb="5">
      <t>ネン</t>
    </rPh>
    <phoneticPr fontId="16"/>
  </si>
  <si>
    <t>　    4年</t>
    <rPh sb="6" eb="7">
      <t>ネン</t>
    </rPh>
    <phoneticPr fontId="16"/>
  </si>
  <si>
    <t>　    5年</t>
    <rPh sb="6" eb="7">
      <t>ネン</t>
    </rPh>
    <phoneticPr fontId="16"/>
  </si>
  <si>
    <t>　 　　5年</t>
    <rPh sb="5" eb="6">
      <t>ネン</t>
    </rPh>
    <phoneticPr fontId="16"/>
  </si>
  <si>
    <t xml:space="preserve">         5年</t>
    <rPh sb="10" eb="11">
      <t>ネン</t>
    </rPh>
    <phoneticPr fontId="9"/>
  </si>
  <si>
    <t>　 　 令和3年度</t>
    <rPh sb="7" eb="9">
      <t>ネンド</t>
    </rPh>
    <phoneticPr fontId="2"/>
  </si>
  <si>
    <t>　 　 4年度</t>
    <rPh sb="5" eb="7">
      <t>ネンド</t>
    </rPh>
    <phoneticPr fontId="2"/>
  </si>
  <si>
    <t>　 　 5年度</t>
    <rPh sb="5" eb="7">
      <t>ネンド</t>
    </rPh>
    <phoneticPr fontId="2"/>
  </si>
  <si>
    <t xml:space="preserve"> 　　5年</t>
    <rPh sb="4" eb="5">
      <t>ガンネン</t>
    </rPh>
    <phoneticPr fontId="9"/>
  </si>
  <si>
    <t>　令和3年度</t>
    <rPh sb="1" eb="3">
      <t>レイワ</t>
    </rPh>
    <rPh sb="4" eb="6">
      <t>ネンド</t>
    </rPh>
    <phoneticPr fontId="9"/>
  </si>
  <si>
    <t>　    4年度</t>
    <rPh sb="6" eb="8">
      <t>ネンド</t>
    </rPh>
    <phoneticPr fontId="9"/>
  </si>
  <si>
    <t>　    5年度</t>
    <rPh sb="6" eb="8">
      <t>ネンド</t>
    </rPh>
    <phoneticPr fontId="9"/>
  </si>
  <si>
    <t>令和2年度</t>
    <rPh sb="0" eb="2">
      <t>レイワ</t>
    </rPh>
    <phoneticPr fontId="2"/>
  </si>
  <si>
    <t>　　　　　4年度</t>
    <rPh sb="6" eb="8">
      <t>ネンド</t>
    </rPh>
    <phoneticPr fontId="9"/>
  </si>
  <si>
    <t>令和4年</t>
    <rPh sb="0" eb="2">
      <t>レイワ</t>
    </rPh>
    <rPh sb="3" eb="4">
      <t>ネン</t>
    </rPh>
    <phoneticPr fontId="4"/>
  </si>
  <si>
    <t>令和5年</t>
    <rPh sb="0" eb="2">
      <t>レイワ</t>
    </rPh>
    <rPh sb="3" eb="4">
      <t>ネン</t>
    </rPh>
    <phoneticPr fontId="4"/>
  </si>
  <si>
    <t>令和2年度計</t>
    <rPh sb="0" eb="1">
      <t>レイ</t>
    </rPh>
    <rPh sb="1" eb="2">
      <t>ワ</t>
    </rPh>
    <rPh sb="4" eb="5">
      <t>ド</t>
    </rPh>
    <phoneticPr fontId="2"/>
  </si>
  <si>
    <t>令和5年度計</t>
    <rPh sb="0" eb="1">
      <t>レイ</t>
    </rPh>
    <rPh sb="1" eb="2">
      <t>ワ</t>
    </rPh>
    <rPh sb="4" eb="5">
      <t>ド</t>
    </rPh>
    <phoneticPr fontId="2"/>
  </si>
  <si>
    <t xml:space="preserve"> 季　節　調　整　済　指　数</t>
    <rPh sb="1" eb="2">
      <t>キ</t>
    </rPh>
    <rPh sb="3" eb="4">
      <t>セツ</t>
    </rPh>
    <rPh sb="5" eb="6">
      <t>チョウ</t>
    </rPh>
    <rPh sb="7" eb="8">
      <t>ヒトシ</t>
    </rPh>
    <rPh sb="9" eb="10">
      <t>ズミ</t>
    </rPh>
    <rPh sb="11" eb="12">
      <t>ユビ</t>
    </rPh>
    <rPh sb="13" eb="14">
      <t>スウ</t>
    </rPh>
    <phoneticPr fontId="2"/>
  </si>
  <si>
    <t>原　　　　指　　　　数</t>
    <rPh sb="0" eb="1">
      <t>ゲン</t>
    </rPh>
    <rPh sb="5" eb="6">
      <t>ユビ</t>
    </rPh>
    <rPh sb="10" eb="11">
      <t>スウ</t>
    </rPh>
    <phoneticPr fontId="2"/>
  </si>
  <si>
    <t>沖</t>
    <rPh sb="0" eb="1">
      <t>オキ</t>
    </rPh>
    <phoneticPr fontId="2"/>
  </si>
  <si>
    <t>生    産</t>
    <rPh sb="0" eb="1">
      <t>ショウ</t>
    </rPh>
    <rPh sb="5" eb="6">
      <t>サン</t>
    </rPh>
    <phoneticPr fontId="2"/>
  </si>
  <si>
    <t>縄</t>
    <rPh sb="0" eb="1">
      <t>ナワ</t>
    </rPh>
    <phoneticPr fontId="2"/>
  </si>
  <si>
    <t>出    荷</t>
    <rPh sb="0" eb="1">
      <t>デ</t>
    </rPh>
    <rPh sb="5" eb="6">
      <t>ニ</t>
    </rPh>
    <phoneticPr fontId="2"/>
  </si>
  <si>
    <t>県</t>
    <rPh sb="0" eb="1">
      <t>ケン</t>
    </rPh>
    <phoneticPr fontId="2"/>
  </si>
  <si>
    <t>在    庫</t>
    <rPh sb="0" eb="1">
      <t>ザイ</t>
    </rPh>
    <rPh sb="5" eb="6">
      <t>コ</t>
    </rPh>
    <phoneticPr fontId="2"/>
  </si>
  <si>
    <t>全</t>
    <rPh sb="0" eb="1">
      <t>ゼン</t>
    </rPh>
    <phoneticPr fontId="64"/>
  </si>
  <si>
    <t>生    産</t>
    <rPh sb="0" eb="1">
      <t>ショウ</t>
    </rPh>
    <rPh sb="5" eb="6">
      <t>サン</t>
    </rPh>
    <phoneticPr fontId="64"/>
  </si>
  <si>
    <t>出    荷</t>
    <rPh sb="0" eb="1">
      <t>デ</t>
    </rPh>
    <rPh sb="5" eb="6">
      <t>ニ</t>
    </rPh>
    <phoneticPr fontId="64"/>
  </si>
  <si>
    <t>国</t>
    <rPh sb="0" eb="1">
      <t>クニ</t>
    </rPh>
    <phoneticPr fontId="64"/>
  </si>
  <si>
    <t>在    庫</t>
    <rPh sb="0" eb="1">
      <t>ザイ</t>
    </rPh>
    <rPh sb="5" eb="6">
      <t>コ</t>
    </rPh>
    <phoneticPr fontId="64"/>
  </si>
  <si>
    <t>女</t>
    <rPh sb="0" eb="1">
      <t>オンナ</t>
    </rPh>
    <phoneticPr fontId="2"/>
  </si>
  <si>
    <t>令和6年</t>
    <rPh sb="0" eb="2">
      <t>レイワ</t>
    </rPh>
    <rPh sb="3" eb="4">
      <t>ネン</t>
    </rPh>
    <phoneticPr fontId="9"/>
  </si>
  <si>
    <t>令和5年</t>
    <rPh sb="0" eb="2">
      <t>レイワ</t>
    </rPh>
    <rPh sb="3" eb="4">
      <t>ネン</t>
    </rPh>
    <phoneticPr fontId="9"/>
  </si>
  <si>
    <t>令和4年</t>
    <rPh sb="0" eb="2">
      <t>レイワ</t>
    </rPh>
    <rPh sb="3" eb="4">
      <t>ネン</t>
    </rPh>
    <phoneticPr fontId="9"/>
  </si>
  <si>
    <t>9月</t>
  </si>
  <si>
    <t>7月</t>
  </si>
  <si>
    <t>　　　令和3年度</t>
    <rPh sb="3" eb="5">
      <t>レイワ</t>
    </rPh>
    <rPh sb="6" eb="8">
      <t>ネンド</t>
    </rPh>
    <phoneticPr fontId="9"/>
  </si>
  <si>
    <t>　　　　　5年度</t>
    <rPh sb="6" eb="8">
      <t>ネンド</t>
    </rPh>
    <phoneticPr fontId="9"/>
  </si>
  <si>
    <t>令和3年度</t>
    <rPh sb="0" eb="2">
      <t>レイワ</t>
    </rPh>
    <phoneticPr fontId="2"/>
  </si>
  <si>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2"/>
  </si>
  <si>
    <t>令和6年</t>
    <rPh sb="0" eb="2">
      <t>レイワ</t>
    </rPh>
    <rPh sb="3" eb="4">
      <t>ネン</t>
    </rPh>
    <phoneticPr fontId="4"/>
  </si>
  <si>
    <t>推計人口</t>
    <phoneticPr fontId="2"/>
  </si>
  <si>
    <t>　 　交通事故（人身事故）発生状況</t>
    <rPh sb="8" eb="10">
      <t>ジンシン</t>
    </rPh>
    <rPh sb="10" eb="12">
      <t>ジコ</t>
    </rPh>
    <phoneticPr fontId="16"/>
  </si>
  <si>
    <t>項 　 　目</t>
  </si>
  <si>
    <t>令和7年</t>
    <rPh sb="0" eb="2">
      <t>レイワ</t>
    </rPh>
    <rPh sb="3" eb="4">
      <t>ネン</t>
    </rPh>
    <phoneticPr fontId="2"/>
  </si>
  <si>
    <t>令和6年12月</t>
    <phoneticPr fontId="2"/>
  </si>
  <si>
    <t>令和4年 　</t>
  </si>
  <si>
    <t>5年 　</t>
  </si>
  <si>
    <t>6年 　</t>
    <phoneticPr fontId="2"/>
  </si>
  <si>
    <t>令和6年(7月～9月)期</t>
    <phoneticPr fontId="2"/>
  </si>
  <si>
    <t>　2　令和5年(7月～9月)期差</t>
    <phoneticPr fontId="2"/>
  </si>
  <si>
    <t xml:space="preserve">     令和4年</t>
    <rPh sb="8" eb="9">
      <t>ネン</t>
    </rPh>
    <phoneticPr fontId="9"/>
  </si>
  <si>
    <t xml:space="preserve">         6年</t>
    <rPh sb="10" eb="11">
      <t>ネン</t>
    </rPh>
    <phoneticPr fontId="9"/>
  </si>
  <si>
    <t>１　概況</t>
    <rPh sb="2" eb="4">
      <t>ガイキョウ</t>
    </rPh>
    <phoneticPr fontId="6"/>
  </si>
  <si>
    <t>　(1) 生産指数</t>
    <rPh sb="7" eb="9">
      <t>シスウ</t>
    </rPh>
    <phoneticPr fontId="3"/>
  </si>
  <si>
    <t>　(2) 出荷指数</t>
    <rPh sb="5" eb="7">
      <t>シュッカ</t>
    </rPh>
    <rPh sb="7" eb="9">
      <t>シスウ</t>
    </rPh>
    <phoneticPr fontId="2"/>
  </si>
  <si>
    <t>　(3) 在庫指数</t>
    <rPh sb="5" eb="7">
      <t>ザイコ</t>
    </rPh>
    <rPh sb="7" eb="9">
      <t>シスウ</t>
    </rPh>
    <phoneticPr fontId="2"/>
  </si>
  <si>
    <t xml:space="preserve"> 令和4年</t>
    <rPh sb="4" eb="5">
      <t>ガンネン</t>
    </rPh>
    <phoneticPr fontId="9"/>
  </si>
  <si>
    <t xml:space="preserve"> 　　6年</t>
    <rPh sb="4" eb="5">
      <t>ガンネン</t>
    </rPh>
    <phoneticPr fontId="9"/>
  </si>
  <si>
    <t>10月</t>
    <phoneticPr fontId="2"/>
  </si>
  <si>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1"/>
  </si>
  <si>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2"/>
  </si>
  <si>
    <t>令和4年度</t>
    <rPh sb="0" eb="2">
      <t>レイワ</t>
    </rPh>
    <rPh sb="3" eb="5">
      <t>ネンド</t>
    </rPh>
    <phoneticPr fontId="2"/>
  </si>
  <si>
    <t>推計世帯数</t>
    <phoneticPr fontId="2"/>
  </si>
  <si>
    <t>婚姻件数</t>
    <phoneticPr fontId="2"/>
  </si>
  <si>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6"/>
  </si>
  <si>
    <t>　令和4年</t>
    <rPh sb="4" eb="5">
      <t>ネン</t>
    </rPh>
    <phoneticPr fontId="16"/>
  </si>
  <si>
    <t>　 　　6年</t>
    <rPh sb="5" eb="6">
      <t>ネン</t>
    </rPh>
    <phoneticPr fontId="16"/>
  </si>
  <si>
    <t>令和7年</t>
    <phoneticPr fontId="2"/>
  </si>
  <si>
    <t>令和7年1月</t>
  </si>
  <si>
    <t>令和7年1月</t>
    <phoneticPr fontId="2"/>
  </si>
  <si>
    <t>完全失業率（原数値）</t>
    <phoneticPr fontId="2"/>
  </si>
  <si>
    <t>12月</t>
  </si>
  <si>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6"/>
  </si>
  <si>
    <t>令和7年1月</t>
    <rPh sb="0" eb="2">
      <t>レイワ</t>
    </rPh>
    <rPh sb="3" eb="4">
      <t>ネン</t>
    </rPh>
    <phoneticPr fontId="2"/>
  </si>
  <si>
    <t>令和7年1月</t>
    <rPh sb="0" eb="2">
      <t>レイワ</t>
    </rPh>
    <rPh sb="3" eb="4">
      <t>ネン</t>
    </rPh>
    <phoneticPr fontId="9"/>
  </si>
  <si>
    <t>令和7年 累計</t>
    <rPh sb="0" eb="2">
      <t>レイワ</t>
    </rPh>
    <rPh sb="3" eb="4">
      <t>ネン</t>
    </rPh>
    <rPh sb="5" eb="7">
      <t>ルイケイ</t>
    </rPh>
    <phoneticPr fontId="16"/>
  </si>
  <si>
    <t>事業所規模　5人以上</t>
    <phoneticPr fontId="2"/>
  </si>
  <si>
    <t>最新の主な指標（令和7年3月）</t>
    <rPh sb="0" eb="2">
      <t>サイシン</t>
    </rPh>
    <rPh sb="3" eb="4">
      <t>オモ</t>
    </rPh>
    <rPh sb="5" eb="7">
      <t>シヒョウ</t>
    </rPh>
    <rPh sb="8" eb="10">
      <t>レイワ</t>
    </rPh>
    <rPh sb="11" eb="12">
      <t>ネン</t>
    </rPh>
    <rPh sb="13" eb="14">
      <t>ツキ</t>
    </rPh>
    <phoneticPr fontId="2"/>
  </si>
  <si>
    <t>令和7年3月1日現在</t>
    <phoneticPr fontId="2"/>
  </si>
  <si>
    <t>2025（令和7年）年 3月1日 現在推計</t>
  </si>
  <si>
    <t>令和7年2月中の増減数</t>
  </si>
  <si>
    <t>令和6年3月からの増減数</t>
  </si>
  <si>
    <t>3月</t>
  </si>
  <si>
    <t>　令和7年</t>
    <phoneticPr fontId="2"/>
  </si>
  <si>
    <t>　令和5年</t>
    <phoneticPr fontId="2"/>
  </si>
  <si>
    <t>　令和6年</t>
    <phoneticPr fontId="2"/>
  </si>
  <si>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6"/>
  </si>
  <si>
    <t>令和6年2月</t>
    <phoneticPr fontId="2"/>
  </si>
  <si>
    <t>令和7年2月</t>
    <phoneticPr fontId="2"/>
  </si>
  <si>
    <t>令和7(2025)年1月</t>
    <rPh sb="0" eb="1">
      <t>レイ</t>
    </rPh>
    <rPh sb="1" eb="2">
      <t>ワ</t>
    </rPh>
    <rPh sb="9" eb="10">
      <t>ネン</t>
    </rPh>
    <phoneticPr fontId="2"/>
  </si>
  <si>
    <t>2月</t>
    <phoneticPr fontId="9"/>
  </si>
  <si>
    <t>―　令　和　7　年　1　月　分　―</t>
    <rPh sb="2" eb="3">
      <t>レイ</t>
    </rPh>
    <rPh sb="4" eb="5">
      <t>ワ</t>
    </rPh>
    <rPh sb="8" eb="9">
      <t>ネン</t>
    </rPh>
    <rPh sb="12" eb="13">
      <t>ガツ</t>
    </rPh>
    <rPh sb="14" eb="15">
      <t>ブン</t>
    </rPh>
    <phoneticPr fontId="2"/>
  </si>
  <si>
    <t>令和2年＝100.0</t>
    <rPh sb="0" eb="2">
      <t>レイワ</t>
    </rPh>
    <rPh sb="3" eb="4">
      <t>ネン</t>
    </rPh>
    <rPh sb="4" eb="5">
      <t>ヘイネン</t>
    </rPh>
    <phoneticPr fontId="2"/>
  </si>
  <si>
    <t>令和7年</t>
    <rPh sb="0" eb="2">
      <t>レイワ</t>
    </rPh>
    <phoneticPr fontId="1"/>
  </si>
  <si>
    <t>前月比</t>
    <rPh sb="0" eb="3">
      <t>ゼンゲツヒ</t>
    </rPh>
    <phoneticPr fontId="1"/>
  </si>
  <si>
    <t>令和7年</t>
  </si>
  <si>
    <t>令和6年</t>
    <rPh sb="0" eb="2">
      <t>レイワ</t>
    </rPh>
    <rPh sb="3" eb="4">
      <t>ネン</t>
    </rPh>
    <phoneticPr fontId="1"/>
  </si>
  <si>
    <t>前年同月比</t>
    <rPh sb="0" eb="2">
      <t>ゼンネン</t>
    </rPh>
    <rPh sb="2" eb="4">
      <t>ドウゲツ</t>
    </rPh>
    <rPh sb="4" eb="5">
      <t>ヒ</t>
    </rPh>
    <phoneticPr fontId="1"/>
  </si>
  <si>
    <t>1月</t>
  </si>
  <si>
    <t>　   生産指数（季節調整済指数）は前月比0.1％の低下となり、指数水準は92.7となった。</t>
    <phoneticPr fontId="2"/>
  </si>
  <si>
    <t>　   生産の低下に寄与した業種は、金属製品工業、食料品工業、窯業・土石製品工業などの7業種であり、</t>
    <phoneticPr fontId="2"/>
  </si>
  <si>
    <t>　生産の上昇に寄与した業種は、プラスチック製品工業、その他の工業の2業種であった。</t>
  </si>
  <si>
    <t>　   出荷指数（季節調整済指数）は前月比4.5％の上昇となり、指数水準は92.5となった。</t>
    <phoneticPr fontId="2"/>
  </si>
  <si>
    <t>　   出荷の上昇に寄与した業種は、食料品工業、鉄鋼業、その他の工業などの5業種であり、</t>
    <phoneticPr fontId="2"/>
  </si>
  <si>
    <t>　出荷の低下に寄与した業種は、金属製品工業、パルプ・紙・紙加工品工業、プラスチック製品工業など</t>
    <phoneticPr fontId="2"/>
  </si>
  <si>
    <t xml:space="preserve">  の4業種であった。</t>
    <phoneticPr fontId="2"/>
  </si>
  <si>
    <t>　   在庫指数（季節調整済指数）は前月比0.1％の低下となり、指数水準は95.8となった。</t>
    <phoneticPr fontId="2"/>
  </si>
  <si>
    <t>　   在庫の低下に寄与した業種は、金属製品工業、化学工業、窯業・土石製品工業などの5業種であり、</t>
    <phoneticPr fontId="2"/>
  </si>
  <si>
    <t>　在庫の上昇に寄与した業種は、プラスチック製品工業、食料品工業、鉄鋼業などの4業種であった。</t>
  </si>
  <si>
    <t>令和7年3月31日公表</t>
    <rPh sb="0" eb="2">
      <t>レイワ</t>
    </rPh>
    <rPh sb="3" eb="4">
      <t>ネン</t>
    </rPh>
    <rPh sb="5" eb="6">
      <t>ガツ</t>
    </rPh>
    <rPh sb="8" eb="9">
      <t>ニチ</t>
    </rPh>
    <rPh sb="9" eb="11">
      <t>コウヒョウ</t>
    </rPh>
    <phoneticPr fontId="2"/>
  </si>
  <si>
    <t>令和6年2月</t>
    <rPh sb="0" eb="2">
      <t>レイワ</t>
    </rPh>
    <rPh sb="3" eb="4">
      <t>ネン</t>
    </rPh>
    <phoneticPr fontId="2"/>
  </si>
  <si>
    <t>令和6年12月末</t>
    <phoneticPr fontId="2"/>
  </si>
  <si>
    <t>令和6年11月</t>
    <phoneticPr fontId="2"/>
  </si>
  <si>
    <t>令和5年11月</t>
    <rPh sb="0" eb="2">
      <t>レイワ</t>
    </rPh>
    <rPh sb="3" eb="4">
      <t>ネン</t>
    </rPh>
    <phoneticPr fontId="9"/>
  </si>
  <si>
    <t>2月</t>
    <rPh sb="1" eb="2">
      <t>ガツ</t>
    </rPh>
    <phoneticPr fontId="9"/>
  </si>
  <si>
    <t>令和6年2月</t>
    <rPh sb="0" eb="2">
      <t>レイワ</t>
    </rPh>
    <rPh sb="3" eb="4">
      <t>ネン</t>
    </rPh>
    <phoneticPr fontId="9"/>
  </si>
  <si>
    <t>令和7年2月末</t>
    <phoneticPr fontId="2"/>
  </si>
  <si>
    <t>令和7年1月</t>
    <rPh sb="0" eb="2">
      <t>レイワ</t>
    </rPh>
    <rPh sb="3" eb="4">
      <t>ネン</t>
    </rPh>
    <rPh sb="5" eb="6">
      <t>ガツ</t>
    </rPh>
    <phoneticPr fontId="9"/>
  </si>
  <si>
    <t>注：当該指標は令和7年3月31日現在作成</t>
    <phoneticPr fontId="2"/>
  </si>
  <si>
    <t>那覇の平均気温</t>
    <phoneticPr fontId="2"/>
  </si>
  <si>
    <t>0.5P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</si>
</sst>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quot;r&quot;\ #,##0"/>
    <numFmt numFmtId="220" formatCode="#,##0.0;&quot;△&quot;#,##0.0"/>
    <numFmt numFmtId="221" formatCode="#,##0.0\ ;&quot;△&quot;#,##0.0\ "/>
    <numFmt numFmtId="222" formatCode="#,##0.0_ "/>
    <numFmt numFmtId="223" formatCode="#,##0.00\ ;&quot;△&quot;#,##0.00\ "/>
    <numFmt numFmtId="224" formatCode="0.0_ "/>
    <numFmt numFmtId="225" formatCode="#,##0\ "/>
    <numFmt numFmtId="226" formatCode="0.00;&quot;△ &quot;0.00"/>
    <numFmt numFmtId="227" formatCode="#,##0;[Red]#,##0"/>
    <numFmt numFmtId="228" formatCode="#,##0.0_);[Red]\(#,##0.0\)"/>
    <numFmt numFmtId="229" formatCode="#,##0;\-#,##0;&quot;&quot;;@"/>
    <numFmt numFmtId="230" formatCode="\ ###,###,###,###,##0;&quot;-&quot;###,###,###,###,##0"/>
    <numFmt numFmtId="231" formatCode="\ ###,###,###,###,##0.00;&quot;-&quot;###,###,###,###,##0.00"/>
    <numFmt numFmtId="232" formatCode="#,##0.0;&quot;△ &quot;#,##0.0"/>
    <numFmt numFmtId="233" formatCode="&quot;r&quot;\ #,##0.0;&quot;△ &quot;#,##0.0"/>
    <numFmt numFmtId="234" formatCode="#,##0.0&quot;%&quot;;&quot;▲ &quot;#,##0.0&quot;%&quot;"/>
    <numFmt numFmtId="235" formatCode="#,##0.00;&quot;△ &quot;#,##0.00"/>
    <numFmt numFmtId="236" formatCode="#,##0.0&quot;%&quot;;&quot;△ &quot;#,##0.0&quot;%&quot;"/>
    <numFmt numFmtId="237" formatCode="0.00_);[Red]\(0.00\)"/>
    <numFmt numFmtId="238" formatCode="General&quot;月&quot;"/>
    <numFmt numFmtId="239" formatCode="#,##0.0&quot;P&quot;;&quot;△ &quot;#,##0.0&quot;P&quot;"/>
    <numFmt numFmtId="240" formatCode="0.00&quot;P&quot;;&quot;△&quot;0.00&quot;P&quot;"/>
    <numFmt numFmtId="241" formatCode="#,##0.00_);[Red]\(#,##0.00\)"/>
    <numFmt numFmtId="242" formatCode="0.0&quot;P&quot;;&quot;△&quot;0.0&quot;P&quot;"/>
  </numFmts>
  <fonts count="89">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5">
    <xf numFmtId="0" fontId="0" fillId="0" borderId="0"/>
    <xf numFmtId="0" fontId="67" fillId="4" borderId="0" applyNumberFormat="0" applyBorder="0" applyAlignment="0" applyProtection="0"/>
    <xf numFmtId="0" fontId="67" fillId="5" borderId="0" applyNumberFormat="0" applyBorder="0" applyAlignment="0" applyProtection="0"/>
    <xf numFmtId="0" fontId="67" fillId="6" borderId="0" applyNumberFormat="0" applyBorder="0" applyAlignment="0" applyProtection="0"/>
    <xf numFmtId="0" fontId="67" fillId="7"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68" fillId="19"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0" borderId="0" applyNumberFormat="0" applyFill="0" applyBorder="0" applyAlignment="0" applyProtection="0"/>
    <xf numFmtId="0" fontId="70" fillId="28" borderId="122" applyNumberFormat="0" applyAlignment="0" applyProtection="0"/>
    <xf numFmtId="0" fontId="71" fillId="29" borderId="0" applyNumberFormat="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3" fillId="0" borderId="0" applyNumberFormat="0" applyFill="0" applyBorder="0" applyAlignment="0" applyProtection="0">
      <alignment vertical="top"/>
      <protection locked="0"/>
    </xf>
    <xf numFmtId="0" fontId="8" fillId="2" borderId="123" applyNumberFormat="0" applyFont="0" applyAlignment="0" applyProtection="0"/>
    <xf numFmtId="0" fontId="73" fillId="0" borderId="124" applyNumberFormat="0" applyFill="0" applyAlignment="0" applyProtection="0"/>
    <xf numFmtId="0" fontId="74" fillId="30" borderId="0" applyNumberFormat="0" applyBorder="0" applyAlignment="0" applyProtection="0"/>
    <xf numFmtId="0" fontId="75" fillId="31" borderId="125" applyNumberFormat="0" applyAlignment="0" applyProtection="0"/>
    <xf numFmtId="0" fontId="76" fillId="0" borderId="0" applyNumberForma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8" fontId="8" fillId="0" borderId="0" applyFont="0" applyFill="0" applyBorder="0" applyAlignment="0" applyProtection="0"/>
    <xf numFmtId="38" fontId="41" fillId="0" borderId="0" applyFont="0" applyFill="0" applyBorder="0" applyAlignment="0" applyProtection="0"/>
    <xf numFmtId="38" fontId="20" fillId="0" borderId="0" applyFont="0" applyFill="0" applyBorder="0" applyAlignment="0" applyProtection="0"/>
    <xf numFmtId="38" fontId="50" fillId="0" borderId="0" applyFont="0" applyFill="0" applyBorder="0" applyAlignment="0" applyProtection="0"/>
    <xf numFmtId="38" fontId="20" fillId="0" borderId="0" applyFont="0" applyFill="0" applyBorder="0" applyAlignment="0" applyProtection="0"/>
    <xf numFmtId="38" fontId="55" fillId="0" borderId="0" applyFont="0" applyFill="0" applyBorder="0" applyAlignment="0" applyProtection="0"/>
    <xf numFmtId="38" fontId="20" fillId="0" borderId="0" applyFont="0" applyFill="0" applyBorder="0" applyAlignment="0" applyProtection="0"/>
    <xf numFmtId="38" fontId="10" fillId="0" borderId="0" applyFont="0" applyFill="0" applyBorder="0" applyAlignment="0" applyProtection="0"/>
    <xf numFmtId="41" fontId="24" fillId="0" borderId="0" applyFont="0" applyFill="0" applyBorder="0" applyAlignment="0" applyProtection="0"/>
    <xf numFmtId="0" fontId="77" fillId="0" borderId="126" applyNumberFormat="0" applyFill="0" applyAlignment="0" applyProtection="0"/>
    <xf numFmtId="0" fontId="78" fillId="0" borderId="127" applyNumberFormat="0" applyFill="0" applyAlignment="0" applyProtection="0"/>
    <xf numFmtId="0" fontId="79" fillId="0" borderId="128" applyNumberFormat="0" applyFill="0" applyAlignment="0" applyProtection="0"/>
    <xf numFmtId="0" fontId="79" fillId="0" borderId="0" applyNumberFormat="0" applyFill="0" applyBorder="0" applyAlignment="0" applyProtection="0"/>
    <xf numFmtId="0" fontId="80" fillId="0" borderId="129" applyNumberFormat="0" applyFill="0" applyAlignment="0" applyProtection="0"/>
    <xf numFmtId="0" fontId="81" fillId="31" borderId="130" applyNumberFormat="0" applyAlignment="0" applyProtection="0"/>
    <xf numFmtId="0" fontId="82" fillId="0" borderId="0" applyNumberForma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6" fontId="8" fillId="0" borderId="0" applyFont="0" applyFill="0" applyBorder="0" applyAlignment="0" applyProtection="0"/>
    <xf numFmtId="0" fontId="83" fillId="3" borderId="125" applyNumberFormat="0" applyAlignment="0" applyProtection="0"/>
    <xf numFmtId="0" fontId="8" fillId="0" borderId="0">
      <alignment vertical="center"/>
    </xf>
    <xf numFmtId="0" fontId="8" fillId="0" borderId="0">
      <alignment vertical="center"/>
    </xf>
    <xf numFmtId="0" fontId="8" fillId="0" borderId="0">
      <alignment vertical="center"/>
    </xf>
    <xf numFmtId="0" fontId="67" fillId="0" borderId="0">
      <alignment vertical="center"/>
    </xf>
    <xf numFmtId="0" fontId="14" fillId="0" borderId="0"/>
    <xf numFmtId="0" fontId="8" fillId="0" borderId="0"/>
    <xf numFmtId="0" fontId="8" fillId="0" borderId="0"/>
    <xf numFmtId="0" fontId="25" fillId="0" borderId="0"/>
    <xf numFmtId="37" fontId="25" fillId="0" borderId="0"/>
    <xf numFmtId="0" fontId="8" fillId="0" borderId="0"/>
    <xf numFmtId="0" fontId="10" fillId="0" borderId="0"/>
    <xf numFmtId="0" fontId="8" fillId="0" borderId="0"/>
    <xf numFmtId="0" fontId="8" fillId="0" borderId="0"/>
    <xf numFmtId="0" fontId="67"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4" fillId="0" borderId="0"/>
    <xf numFmtId="0" fontId="8" fillId="0" borderId="0"/>
    <xf numFmtId="0" fontId="84" fillId="32" borderId="0" applyNumberFormat="0" applyBorder="0" applyAlignment="0" applyProtection="0"/>
    <xf numFmtId="0" fontId="20" fillId="0" borderId="0"/>
  </cellStyleXfs>
  <cellXfs count="1254">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0" fontId="10" fillId="0" borderId="0" xfId="0" applyFont="1" applyAlignment="1">
      <alignment vertical="center"/>
    </xf>
    <xf numFmtId="0" fontId="7"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7" fillId="0" borderId="0" xfId="0" applyFont="1" applyAlignment="1" applyProtection="1">
      <alignment horizontal="left"/>
      <protection locked="0"/>
    </xf>
    <xf numFmtId="0" fontId="6" fillId="0" borderId="0" xfId="0" applyFont="1" applyAlignment="1" applyProtection="1">
      <alignment horizontal="left"/>
      <protection locked="0"/>
    </xf>
    <xf numFmtId="0" fontId="14" fillId="0" borderId="0" xfId="65" applyAlignment="1" applyProtection="1">
      <alignment vertical="center"/>
      <protection locked="0"/>
    </xf>
    <xf numFmtId="0" fontId="14" fillId="0" borderId="0" xfId="65" applyAlignment="1">
      <alignment vertical="center"/>
    </xf>
    <xf numFmtId="3" fontId="5" fillId="0" borderId="0" xfId="65" applyNumberFormat="1" applyFont="1" applyAlignment="1" applyProtection="1">
      <alignment vertical="center"/>
      <protection locked="0"/>
    </xf>
    <xf numFmtId="0" fontId="5" fillId="0" borderId="0" xfId="65" applyFont="1" applyAlignment="1">
      <alignment vertical="center"/>
    </xf>
    <xf numFmtId="3" fontId="5" fillId="0" borderId="4" xfId="65" applyNumberFormat="1" applyFont="1" applyBorder="1" applyAlignment="1" applyProtection="1">
      <alignment vertical="center"/>
      <protection locked="0"/>
    </xf>
    <xf numFmtId="0" fontId="5" fillId="0" borderId="5" xfId="65" applyFont="1" applyBorder="1" applyAlignment="1" applyProtection="1">
      <alignment horizontal="center" vertical="center"/>
      <protection locked="0"/>
    </xf>
    <xf numFmtId="180" fontId="5" fillId="0" borderId="5" xfId="65" applyNumberFormat="1" applyFont="1" applyBorder="1" applyAlignment="1" applyProtection="1">
      <alignment horizontal="center" vertical="center"/>
      <protection locked="0"/>
    </xf>
    <xf numFmtId="0" fontId="5" fillId="0" borderId="0" xfId="65" applyFont="1" applyAlignment="1" applyProtection="1">
      <alignment vertical="center"/>
      <protection locked="0"/>
    </xf>
    <xf numFmtId="0" fontId="5" fillId="0" borderId="0" xfId="65" applyFont="1" applyAlignment="1" applyProtection="1">
      <alignment horizontal="center" vertical="center"/>
      <protection locked="0"/>
    </xf>
    <xf numFmtId="3" fontId="5" fillId="0" borderId="6" xfId="65" applyNumberFormat="1" applyFont="1" applyBorder="1" applyAlignment="1" applyProtection="1">
      <alignment horizontal="center" vertical="center" wrapText="1"/>
      <protection locked="0"/>
    </xf>
    <xf numFmtId="3" fontId="5" fillId="0" borderId="5" xfId="65" applyNumberFormat="1" applyFont="1" applyBorder="1" applyAlignment="1" applyProtection="1">
      <alignment horizontal="center" vertical="center" wrapText="1"/>
      <protection locked="0"/>
    </xf>
    <xf numFmtId="3" fontId="5" fillId="0" borderId="0" xfId="65" applyNumberFormat="1" applyFont="1" applyAlignment="1" applyProtection="1">
      <alignment horizontal="center" vertical="center"/>
      <protection locked="0"/>
    </xf>
    <xf numFmtId="3" fontId="5" fillId="0" borderId="7" xfId="65" applyNumberFormat="1" applyFont="1" applyBorder="1" applyAlignment="1" applyProtection="1">
      <alignment horizontal="center" vertical="center" wrapText="1"/>
      <protection locked="0"/>
    </xf>
    <xf numFmtId="3" fontId="6" fillId="0" borderId="8" xfId="65" applyNumberFormat="1" applyFont="1" applyBorder="1" applyAlignment="1" applyProtection="1">
      <alignment horizontal="right" vertical="center"/>
      <protection locked="0"/>
    </xf>
    <xf numFmtId="3"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horizontal="right" vertical="center"/>
      <protection locked="0"/>
    </xf>
    <xf numFmtId="3" fontId="6" fillId="0" borderId="0" xfId="65" applyNumberFormat="1" applyFont="1" applyAlignment="1" applyProtection="1">
      <alignment horizontal="right" vertical="center"/>
      <protection locked="0"/>
    </xf>
    <xf numFmtId="3" fontId="6" fillId="0" borderId="5" xfId="65" applyNumberFormat="1" applyFont="1" applyBorder="1" applyAlignment="1" applyProtection="1">
      <alignment horizontal="right" vertical="center"/>
      <protection locked="0"/>
    </xf>
    <xf numFmtId="0" fontId="6" fillId="0" borderId="0" xfId="65" applyFont="1" applyAlignment="1">
      <alignment vertical="center"/>
    </xf>
    <xf numFmtId="3" fontId="6" fillId="0" borderId="0" xfId="65" applyNumberFormat="1" applyFont="1" applyAlignment="1" applyProtection="1">
      <alignment horizontal="center" vertical="center"/>
      <protection locked="0"/>
    </xf>
    <xf numFmtId="1" fontId="5" fillId="0" borderId="11" xfId="65" applyNumberFormat="1" applyFont="1" applyBorder="1" applyAlignment="1" applyProtection="1">
      <alignment vertical="center"/>
      <protection locked="0"/>
    </xf>
    <xf numFmtId="1" fontId="5" fillId="0" borderId="0" xfId="65" applyNumberFormat="1" applyFont="1" applyAlignment="1" applyProtection="1">
      <alignment vertical="center"/>
      <protection locked="0"/>
    </xf>
    <xf numFmtId="1" fontId="5" fillId="0" borderId="5" xfId="65" applyNumberFormat="1" applyFont="1" applyBorder="1" applyAlignment="1" applyProtection="1">
      <alignment vertical="center"/>
      <protection locked="0"/>
    </xf>
    <xf numFmtId="185" fontId="5" fillId="0" borderId="0" xfId="65" applyNumberFormat="1" applyFont="1" applyAlignment="1" applyProtection="1">
      <alignment vertical="center"/>
      <protection locked="0"/>
    </xf>
    <xf numFmtId="3" fontId="5" fillId="0" borderId="0" xfId="65" applyNumberFormat="1" applyFont="1" applyAlignment="1" applyProtection="1">
      <alignment horizontal="right" vertical="center"/>
      <protection locked="0"/>
    </xf>
    <xf numFmtId="3" fontId="5" fillId="0" borderId="0" xfId="65" applyNumberFormat="1" applyFont="1" applyAlignment="1">
      <alignment horizontal="right" vertical="center"/>
    </xf>
    <xf numFmtId="204" fontId="5" fillId="0" borderId="0" xfId="65" quotePrefix="1" applyNumberFormat="1" applyFont="1" applyAlignment="1" applyProtection="1">
      <alignment horizontal="right" vertical="center"/>
      <protection locked="0"/>
    </xf>
    <xf numFmtId="205" fontId="5" fillId="0" borderId="0" xfId="65" applyNumberFormat="1" applyFont="1" applyAlignment="1">
      <alignment horizontal="right" vertical="center"/>
    </xf>
    <xf numFmtId="206" fontId="5" fillId="0" borderId="0" xfId="65" applyNumberFormat="1" applyFont="1" applyAlignment="1">
      <alignment horizontal="right" vertical="center"/>
    </xf>
    <xf numFmtId="3" fontId="5" fillId="0" borderId="11" xfId="81" applyNumberFormat="1" applyFont="1" applyBorder="1" applyAlignment="1">
      <alignment horizontal="right" vertical="center"/>
    </xf>
    <xf numFmtId="0" fontId="5" fillId="0" borderId="0" xfId="65" applyFont="1" applyAlignment="1" applyProtection="1">
      <alignment horizontal="right" vertical="center"/>
      <protection locked="0"/>
    </xf>
    <xf numFmtId="3" fontId="5" fillId="0" borderId="12" xfId="65" applyNumberFormat="1" applyFont="1" applyBorder="1" applyAlignment="1" applyProtection="1">
      <alignment horizontal="center" vertical="center"/>
      <protection locked="0"/>
    </xf>
    <xf numFmtId="3" fontId="5" fillId="0" borderId="5" xfId="65" applyNumberFormat="1" applyFont="1" applyBorder="1" applyAlignment="1" applyProtection="1">
      <alignment horizontal="right" vertical="center"/>
      <protection locked="0"/>
    </xf>
    <xf numFmtId="182" fontId="5" fillId="0" borderId="13" xfId="65" applyNumberFormat="1" applyFont="1" applyBorder="1" applyAlignment="1" applyProtection="1">
      <alignment horizontal="right" vertical="center"/>
      <protection locked="0"/>
    </xf>
    <xf numFmtId="3" fontId="5" fillId="0" borderId="13" xfId="65" applyNumberFormat="1" applyFont="1" applyBorder="1" applyAlignment="1" applyProtection="1">
      <alignment horizontal="right" vertical="center"/>
      <protection locked="0"/>
    </xf>
    <xf numFmtId="3" fontId="5" fillId="0" borderId="14" xfId="65" applyNumberFormat="1" applyFont="1" applyBorder="1" applyAlignment="1" applyProtection="1">
      <alignment horizontal="right" vertical="center"/>
      <protection locked="0"/>
    </xf>
    <xf numFmtId="203" fontId="5" fillId="0" borderId="0" xfId="81" applyNumberFormat="1" applyFont="1" applyAlignment="1">
      <alignment vertical="center"/>
    </xf>
    <xf numFmtId="182" fontId="5" fillId="0" borderId="0" xfId="65" applyNumberFormat="1" applyFont="1" applyAlignment="1" applyProtection="1">
      <alignment horizontal="right" vertical="center"/>
      <protection locked="0"/>
    </xf>
    <xf numFmtId="0" fontId="6" fillId="0" borderId="0" xfId="65" applyFont="1" applyAlignment="1" applyProtection="1">
      <alignment vertical="center"/>
      <protection locked="0"/>
    </xf>
    <xf numFmtId="0" fontId="21" fillId="0" borderId="0" xfId="65" applyFont="1" applyAlignment="1">
      <alignment vertical="center"/>
    </xf>
    <xf numFmtId="0" fontId="22" fillId="0" borderId="0" xfId="65" applyFont="1" applyAlignment="1">
      <alignment vertical="center"/>
    </xf>
    <xf numFmtId="0" fontId="21" fillId="0" borderId="0" xfId="65" applyFont="1" applyAlignment="1" applyProtection="1">
      <alignment vertical="center"/>
      <protection locked="0"/>
    </xf>
    <xf numFmtId="0" fontId="10" fillId="0" borderId="0" xfId="65" applyFont="1" applyAlignment="1" applyProtection="1">
      <alignment vertical="center"/>
      <protection locked="0"/>
    </xf>
    <xf numFmtId="0" fontId="21" fillId="0" borderId="0" xfId="65" applyFont="1" applyAlignment="1" applyProtection="1">
      <alignment horizontal="left" vertical="center"/>
      <protection locked="0"/>
    </xf>
    <xf numFmtId="0" fontId="10" fillId="0" borderId="0" xfId="65" applyFont="1" applyAlignment="1">
      <alignment vertical="center"/>
    </xf>
    <xf numFmtId="3" fontId="5" fillId="0" borderId="5" xfId="65" applyNumberFormat="1" applyFont="1" applyBorder="1" applyAlignment="1" applyProtection="1">
      <alignment vertical="center"/>
      <protection locked="0"/>
    </xf>
    <xf numFmtId="3" fontId="5" fillId="0" borderId="5" xfId="65" applyNumberFormat="1" applyFont="1" applyBorder="1" applyAlignment="1" applyProtection="1">
      <alignment horizontal="center" vertical="center"/>
      <protection locked="0"/>
    </xf>
    <xf numFmtId="3" fontId="5" fillId="0" borderId="9" xfId="65" applyNumberFormat="1" applyFont="1" applyBorder="1" applyAlignment="1" applyProtection="1">
      <alignment horizontal="center" vertical="center"/>
      <protection locked="0"/>
    </xf>
    <xf numFmtId="3" fontId="5" fillId="0" borderId="7" xfId="65" applyNumberFormat="1" applyFont="1" applyBorder="1" applyAlignment="1" applyProtection="1">
      <alignment vertical="center"/>
      <protection locked="0"/>
    </xf>
    <xf numFmtId="3" fontId="6" fillId="0" borderId="0" xfId="65" applyNumberFormat="1" applyFont="1" applyAlignment="1" applyProtection="1">
      <alignment vertical="center"/>
      <protection locked="0"/>
    </xf>
    <xf numFmtId="185" fontId="5" fillId="0" borderId="11" xfId="65" applyNumberFormat="1" applyFont="1" applyBorder="1" applyAlignment="1" applyProtection="1">
      <alignment vertical="center"/>
      <protection locked="0"/>
    </xf>
    <xf numFmtId="185" fontId="5" fillId="0" borderId="11" xfId="65" applyNumberFormat="1" applyFont="1" applyBorder="1" applyAlignment="1" applyProtection="1">
      <alignment horizontal="right" vertical="center"/>
      <protection locked="0"/>
    </xf>
    <xf numFmtId="206" fontId="5" fillId="0" borderId="0" xfId="65" applyNumberFormat="1" applyFont="1" applyAlignment="1" applyProtection="1">
      <alignment horizontal="right" vertical="center"/>
      <protection locked="0"/>
    </xf>
    <xf numFmtId="205" fontId="5" fillId="0" borderId="0" xfId="65" applyNumberFormat="1" applyFont="1" applyAlignment="1" applyProtection="1">
      <alignment vertical="center"/>
      <protection locked="0"/>
    </xf>
    <xf numFmtId="205" fontId="5" fillId="0" borderId="0" xfId="65" applyNumberFormat="1" applyFont="1" applyAlignment="1" applyProtection="1">
      <alignment horizontal="right" vertical="center"/>
      <protection locked="0"/>
    </xf>
    <xf numFmtId="1" fontId="5" fillId="0" borderId="0" xfId="65" applyNumberFormat="1" applyFont="1" applyAlignment="1" applyProtection="1">
      <alignment horizontal="center" vertical="center"/>
      <protection locked="0"/>
    </xf>
    <xf numFmtId="185" fontId="5" fillId="0" borderId="0" xfId="65" applyNumberFormat="1" applyFont="1" applyAlignment="1" applyProtection="1">
      <alignment horizontal="right" vertical="center"/>
      <protection locked="0"/>
    </xf>
    <xf numFmtId="208" fontId="5" fillId="0" borderId="15" xfId="65" applyNumberFormat="1" applyFont="1" applyBorder="1" applyAlignment="1" applyProtection="1">
      <alignment vertical="center"/>
      <protection locked="0"/>
    </xf>
    <xf numFmtId="208" fontId="5" fillId="0" borderId="13" xfId="65" applyNumberFormat="1" applyFont="1" applyBorder="1" applyAlignment="1" applyProtection="1">
      <alignment vertical="center"/>
      <protection locked="0"/>
    </xf>
    <xf numFmtId="3" fontId="5" fillId="0" borderId="13" xfId="65" applyNumberFormat="1" applyFont="1" applyBorder="1" applyAlignment="1" applyProtection="1">
      <alignment vertical="center"/>
      <protection locked="0"/>
    </xf>
    <xf numFmtId="182" fontId="5" fillId="0" borderId="13" xfId="65" applyNumberFormat="1" applyFont="1" applyBorder="1" applyAlignment="1" applyProtection="1">
      <alignment vertical="center"/>
      <protection locked="0"/>
    </xf>
    <xf numFmtId="3" fontId="5" fillId="0" borderId="14" xfId="65" applyNumberFormat="1" applyFont="1" applyBorder="1" applyAlignment="1" applyProtection="1">
      <alignment vertical="center"/>
      <protection locked="0"/>
    </xf>
    <xf numFmtId="0" fontId="5" fillId="0" borderId="13" xfId="65" applyFont="1" applyBorder="1" applyAlignment="1">
      <alignment vertical="center"/>
    </xf>
    <xf numFmtId="0" fontId="15" fillId="0" borderId="0" xfId="65" applyFont="1" applyAlignment="1" applyProtection="1">
      <alignment horizontal="center" vertical="center"/>
      <protection locked="0"/>
    </xf>
    <xf numFmtId="49" fontId="10" fillId="0" borderId="0" xfId="38" applyNumberFormat="1" applyFont="1" applyFill="1" applyBorder="1" applyAlignment="1">
      <alignment horizontal="right"/>
    </xf>
    <xf numFmtId="49" fontId="21" fillId="0" borderId="0" xfId="38" applyNumberFormat="1" applyFont="1" applyFill="1" applyBorder="1" applyAlignment="1">
      <alignment horizontal="right"/>
    </xf>
    <xf numFmtId="49" fontId="5" fillId="0" borderId="17" xfId="65" applyNumberFormat="1" applyFont="1" applyBorder="1" applyAlignment="1" applyProtection="1">
      <alignment vertical="center"/>
      <protection locked="0"/>
    </xf>
    <xf numFmtId="49" fontId="5" fillId="0" borderId="0" xfId="65" applyNumberFormat="1" applyFont="1" applyAlignment="1" applyProtection="1">
      <alignment vertical="center"/>
      <protection locked="0"/>
    </xf>
    <xf numFmtId="3" fontId="5" fillId="0" borderId="0" xfId="65" applyNumberFormat="1" applyFont="1" applyAlignment="1">
      <alignment vertical="center"/>
    </xf>
    <xf numFmtId="0" fontId="36" fillId="0" borderId="0" xfId="80" applyFont="1" applyAlignment="1">
      <alignment horizontal="right"/>
    </xf>
    <xf numFmtId="0" fontId="37" fillId="0" borderId="0" xfId="80" applyFont="1" applyAlignment="1">
      <alignment horizontal="right"/>
    </xf>
    <xf numFmtId="0" fontId="37" fillId="0" borderId="0" xfId="82" applyFont="1" applyAlignment="1">
      <alignment horizontal="right"/>
    </xf>
    <xf numFmtId="0" fontId="38" fillId="0" borderId="0" xfId="82" applyFont="1" applyAlignment="1">
      <alignment vertical="center"/>
    </xf>
    <xf numFmtId="0" fontId="2" fillId="0" borderId="22" xfId="82" applyFont="1" applyBorder="1" applyAlignment="1">
      <alignment horizontal="center" wrapText="1"/>
    </xf>
    <xf numFmtId="0" fontId="6" fillId="0" borderId="0" xfId="65" applyFont="1" applyAlignment="1" applyProtection="1">
      <alignment horizontal="right" vertical="center"/>
      <protection locked="0"/>
    </xf>
    <xf numFmtId="0" fontId="5" fillId="0" borderId="23" xfId="65" applyFont="1" applyBorder="1" applyAlignment="1">
      <alignment vertical="center"/>
    </xf>
    <xf numFmtId="0" fontId="10" fillId="0" borderId="24" xfId="65" applyFont="1" applyBorder="1" applyAlignment="1" applyProtection="1">
      <alignment horizontal="center" vertical="center"/>
      <protection locked="0"/>
    </xf>
    <xf numFmtId="0" fontId="5" fillId="0" borderId="25" xfId="65" applyFont="1" applyBorder="1" applyAlignment="1" applyProtection="1">
      <alignment vertical="center"/>
      <protection locked="0"/>
    </xf>
    <xf numFmtId="0" fontId="5" fillId="0" borderId="26" xfId="65" applyFont="1" applyBorder="1" applyAlignment="1">
      <alignment vertical="center"/>
    </xf>
    <xf numFmtId="0" fontId="10" fillId="0" borderId="1" xfId="65" applyFont="1" applyBorder="1" applyAlignment="1" applyProtection="1">
      <alignment horizontal="center" vertical="center"/>
      <protection locked="0"/>
    </xf>
    <xf numFmtId="0" fontId="10" fillId="0" borderId="9" xfId="65" applyFont="1" applyBorder="1" applyAlignment="1" applyProtection="1">
      <alignment horizontal="center" vertical="center"/>
      <protection locked="0"/>
    </xf>
    <xf numFmtId="0" fontId="10" fillId="0" borderId="11" xfId="65" applyFont="1" applyBorder="1" applyAlignment="1" applyProtection="1">
      <alignment horizontal="center" vertical="center"/>
      <protection locked="0"/>
    </xf>
    <xf numFmtId="0" fontId="10" fillId="0" borderId="27" xfId="65" applyFont="1" applyBorder="1" applyAlignment="1" applyProtection="1">
      <alignment horizontal="center" vertical="center"/>
      <protection locked="0"/>
    </xf>
    <xf numFmtId="0" fontId="5" fillId="0" borderId="28" xfId="65" applyFont="1" applyBorder="1" applyAlignment="1" applyProtection="1">
      <alignment vertical="center"/>
      <protection locked="0"/>
    </xf>
    <xf numFmtId="0" fontId="5" fillId="0" borderId="12" xfId="65" applyFont="1" applyBorder="1" applyAlignment="1">
      <alignment vertical="center"/>
    </xf>
    <xf numFmtId="0" fontId="6" fillId="0" borderId="10" xfId="65" applyFont="1" applyBorder="1" applyAlignment="1" applyProtection="1">
      <alignment vertical="center"/>
      <protection locked="0"/>
    </xf>
    <xf numFmtId="0" fontId="6" fillId="0" borderId="9" xfId="65" applyFont="1" applyBorder="1" applyAlignment="1" applyProtection="1">
      <alignment vertical="center"/>
      <protection locked="0"/>
    </xf>
    <xf numFmtId="0" fontId="5" fillId="0" borderId="5" xfId="65" applyFont="1" applyBorder="1" applyAlignment="1" applyProtection="1">
      <alignment vertical="center"/>
      <protection locked="0"/>
    </xf>
    <xf numFmtId="0" fontId="10" fillId="0" borderId="0" xfId="65" applyFont="1" applyAlignment="1" applyProtection="1">
      <alignment horizontal="left" vertical="center"/>
      <protection locked="0"/>
    </xf>
    <xf numFmtId="38" fontId="5" fillId="0" borderId="11" xfId="37" applyFont="1" applyBorder="1" applyProtection="1">
      <protection locked="0"/>
    </xf>
    <xf numFmtId="38" fontId="5" fillId="0" borderId="0" xfId="37" applyFont="1" applyBorder="1" applyProtection="1">
      <protection locked="0"/>
    </xf>
    <xf numFmtId="3" fontId="5" fillId="0" borderId="0" xfId="65" applyNumberFormat="1" applyFont="1"/>
    <xf numFmtId="38" fontId="10" fillId="0" borderId="11" xfId="37" applyFont="1" applyBorder="1" applyAlignment="1" applyProtection="1">
      <alignment vertical="center"/>
      <protection locked="0"/>
    </xf>
    <xf numFmtId="38" fontId="10" fillId="0" borderId="0" xfId="37" applyFont="1" applyBorder="1" applyAlignment="1" applyProtection="1">
      <alignment vertical="center"/>
      <protection locked="0"/>
    </xf>
    <xf numFmtId="49" fontId="10" fillId="0" borderId="0" xfId="65" applyNumberFormat="1" applyFont="1" applyAlignment="1" applyProtection="1">
      <alignment vertical="center"/>
      <protection locked="0"/>
    </xf>
    <xf numFmtId="3" fontId="10" fillId="0" borderId="0" xfId="37" applyNumberFormat="1" applyFont="1" applyBorder="1" applyAlignment="1" applyProtection="1">
      <alignment vertical="center"/>
      <protection locked="0"/>
    </xf>
    <xf numFmtId="49" fontId="10" fillId="0" borderId="0" xfId="65" applyNumberFormat="1" applyFont="1" applyAlignment="1" applyProtection="1">
      <alignment horizontal="left" vertical="center"/>
      <protection locked="0"/>
    </xf>
    <xf numFmtId="0" fontId="10" fillId="0" borderId="0" xfId="65" applyFont="1" applyAlignment="1" applyProtection="1">
      <alignment horizontal="right" vertical="center"/>
      <protection locked="0"/>
    </xf>
    <xf numFmtId="0" fontId="10" fillId="0" borderId="0" xfId="65" applyFont="1" applyAlignment="1" applyProtection="1">
      <alignment horizontal="center" vertical="center"/>
      <protection locked="0"/>
    </xf>
    <xf numFmtId="38" fontId="10" fillId="0" borderId="11" xfId="37" applyFont="1" applyFill="1" applyBorder="1" applyAlignment="1">
      <alignment vertical="center"/>
    </xf>
    <xf numFmtId="38" fontId="10" fillId="0" borderId="0" xfId="37" applyFont="1" applyFill="1" applyBorder="1" applyAlignment="1">
      <alignment vertical="center"/>
    </xf>
    <xf numFmtId="0" fontId="5" fillId="0" borderId="5" xfId="65" applyFont="1" applyBorder="1" applyAlignment="1">
      <alignment vertical="center"/>
    </xf>
    <xf numFmtId="0" fontId="5" fillId="0" borderId="29" xfId="65" applyFont="1" applyBorder="1" applyAlignment="1">
      <alignment vertical="center"/>
    </xf>
    <xf numFmtId="49" fontId="10" fillId="0" borderId="13" xfId="65" applyNumberFormat="1" applyFont="1" applyBorder="1" applyAlignment="1" applyProtection="1">
      <alignment vertical="center"/>
      <protection locked="0"/>
    </xf>
    <xf numFmtId="3" fontId="10" fillId="0" borderId="15" xfId="65" applyNumberFormat="1" applyFont="1" applyBorder="1" applyAlignment="1" applyProtection="1">
      <alignment vertical="center"/>
      <protection locked="0"/>
    </xf>
    <xf numFmtId="3" fontId="10" fillId="0" borderId="13" xfId="65" applyNumberFormat="1" applyFont="1" applyBorder="1" applyAlignment="1" applyProtection="1">
      <alignment vertical="center"/>
      <protection locked="0"/>
    </xf>
    <xf numFmtId="0" fontId="5" fillId="0" borderId="14" xfId="65" applyFont="1" applyBorder="1" applyAlignment="1" applyProtection="1">
      <alignment vertical="center"/>
      <protection locked="0"/>
    </xf>
    <xf numFmtId="3" fontId="10" fillId="0" borderId="0" xfId="65" applyNumberFormat="1" applyFont="1" applyAlignment="1" applyProtection="1">
      <alignment vertical="center"/>
      <protection locked="0"/>
    </xf>
    <xf numFmtId="3" fontId="14" fillId="0" borderId="0" xfId="65" applyNumberFormat="1" applyAlignment="1">
      <alignment vertical="center"/>
    </xf>
    <xf numFmtId="0" fontId="15" fillId="0" borderId="0" xfId="65" applyFont="1" applyAlignment="1" applyProtection="1">
      <alignment vertical="center"/>
      <protection locked="0"/>
    </xf>
    <xf numFmtId="0" fontId="7" fillId="0" borderId="0" xfId="65" applyFont="1" applyAlignment="1" applyProtection="1">
      <alignment horizontal="right" vertical="center"/>
      <protection locked="0"/>
    </xf>
    <xf numFmtId="0" fontId="5" fillId="0" borderId="0" xfId="65" applyFont="1" applyAlignment="1" applyProtection="1">
      <alignment horizontal="left" vertical="center"/>
      <protection locked="0"/>
    </xf>
    <xf numFmtId="0" fontId="5" fillId="0" borderId="0" xfId="65" quotePrefix="1" applyFont="1" applyAlignment="1" applyProtection="1">
      <alignment horizontal="left" vertical="center"/>
      <protection locked="0"/>
    </xf>
    <xf numFmtId="211" fontId="5" fillId="0" borderId="0" xfId="65" applyNumberFormat="1" applyFont="1" applyAlignment="1" applyProtection="1">
      <alignment vertical="center"/>
      <protection locked="0"/>
    </xf>
    <xf numFmtId="217" fontId="5" fillId="0" borderId="0" xfId="65" applyNumberFormat="1" applyFont="1" applyAlignment="1" applyProtection="1">
      <alignment vertical="center"/>
      <protection locked="0"/>
    </xf>
    <xf numFmtId="217" fontId="5" fillId="0" borderId="0" xfId="65" applyNumberFormat="1" applyFont="1" applyAlignment="1" applyProtection="1">
      <alignment horizontal="right" vertical="center"/>
      <protection locked="0"/>
    </xf>
    <xf numFmtId="0" fontId="5" fillId="0" borderId="0" xfId="65" applyFont="1" applyAlignment="1">
      <alignment horizontal="center" vertical="center" textRotation="255"/>
    </xf>
    <xf numFmtId="218" fontId="5" fillId="0" borderId="0" xfId="65" applyNumberFormat="1" applyFont="1" applyAlignment="1" applyProtection="1">
      <alignment horizontal="right" vertical="center"/>
      <protection locked="0"/>
    </xf>
    <xf numFmtId="218" fontId="5" fillId="0" borderId="0" xfId="65" applyNumberFormat="1" applyFont="1" applyAlignment="1" applyProtection="1">
      <alignment vertical="center"/>
      <protection locked="0"/>
    </xf>
    <xf numFmtId="0" fontId="5" fillId="0" borderId="0" xfId="65" applyFont="1" applyAlignment="1" applyProtection="1">
      <alignment vertical="center" shrinkToFit="1"/>
      <protection locked="0"/>
    </xf>
    <xf numFmtId="0" fontId="10" fillId="0" borderId="9" xfId="65" applyFont="1" applyBorder="1" applyAlignment="1" applyProtection="1">
      <alignment vertical="center"/>
      <protection locked="0"/>
    </xf>
    <xf numFmtId="0" fontId="31" fillId="0" borderId="8" xfId="65" applyFont="1" applyBorder="1" applyAlignment="1" applyProtection="1">
      <alignment horizontal="right" vertical="center"/>
      <protection locked="0"/>
    </xf>
    <xf numFmtId="0" fontId="31" fillId="0" borderId="10" xfId="65" applyFont="1" applyBorder="1" applyAlignment="1" applyProtection="1">
      <alignment horizontal="right" vertical="center"/>
      <protection locked="0"/>
    </xf>
    <xf numFmtId="0" fontId="31" fillId="0" borderId="9" xfId="65" applyFont="1" applyBorder="1" applyAlignment="1" applyProtection="1">
      <alignment horizontal="right" vertical="center"/>
      <protection locked="0"/>
    </xf>
    <xf numFmtId="0" fontId="31" fillId="0" borderId="5" xfId="65" applyFont="1" applyBorder="1" applyAlignment="1" applyProtection="1">
      <alignment horizontal="right" vertical="center"/>
      <protection locked="0"/>
    </xf>
    <xf numFmtId="0" fontId="31" fillId="0" borderId="0" xfId="65" applyFont="1" applyAlignment="1">
      <alignment horizontal="right" vertical="center"/>
    </xf>
    <xf numFmtId="0" fontId="10" fillId="0" borderId="12" xfId="65" applyFont="1" applyBorder="1" applyAlignment="1" applyProtection="1">
      <alignment vertical="center"/>
      <protection locked="0"/>
    </xf>
    <xf numFmtId="211" fontId="10" fillId="0" borderId="11" xfId="65" applyNumberFormat="1" applyFont="1" applyBorder="1" applyAlignment="1" applyProtection="1">
      <alignment vertical="center"/>
      <protection locked="0"/>
    </xf>
    <xf numFmtId="211" fontId="10" fillId="0" borderId="0" xfId="65" applyNumberFormat="1" applyFont="1" applyAlignment="1" applyProtection="1">
      <alignment vertical="center"/>
      <protection locked="0"/>
    </xf>
    <xf numFmtId="38" fontId="10" fillId="0" borderId="11" xfId="37" applyFont="1" applyFill="1" applyBorder="1" applyAlignment="1" applyProtection="1">
      <alignment vertical="center"/>
      <protection locked="0"/>
    </xf>
    <xf numFmtId="38" fontId="10" fillId="0" borderId="0" xfId="37" applyFont="1" applyFill="1" applyBorder="1" applyAlignment="1" applyProtection="1">
      <alignment vertical="center"/>
      <protection locked="0"/>
    </xf>
    <xf numFmtId="0" fontId="10" fillId="0" borderId="26" xfId="65" applyFont="1" applyBorder="1" applyAlignment="1" applyProtection="1">
      <alignment vertical="center"/>
      <protection locked="0"/>
    </xf>
    <xf numFmtId="0" fontId="10" fillId="0" borderId="11" xfId="65" applyFont="1" applyBorder="1" applyAlignment="1" applyProtection="1">
      <alignment vertical="center"/>
      <protection locked="0"/>
    </xf>
    <xf numFmtId="0" fontId="10" fillId="0" borderId="5" xfId="65" applyFont="1" applyBorder="1" applyAlignment="1">
      <alignment vertical="center"/>
    </xf>
    <xf numFmtId="0" fontId="10" fillId="0" borderId="11" xfId="65" applyFont="1" applyBorder="1" applyAlignment="1" applyProtection="1">
      <alignment horizontal="right" vertical="center"/>
      <protection locked="0"/>
    </xf>
    <xf numFmtId="0" fontId="10" fillId="0" borderId="2" xfId="65" applyFont="1" applyBorder="1" applyAlignment="1" applyProtection="1">
      <alignment vertical="center"/>
      <protection locked="0"/>
    </xf>
    <xf numFmtId="0" fontId="10" fillId="0" borderId="1" xfId="65" applyFont="1" applyBorder="1" applyAlignment="1" applyProtection="1">
      <alignment vertical="center"/>
      <protection locked="0"/>
    </xf>
    <xf numFmtId="0" fontId="10" fillId="0" borderId="21" xfId="65" applyFont="1" applyBorder="1" applyAlignment="1" applyProtection="1">
      <alignment vertical="center"/>
      <protection locked="0"/>
    </xf>
    <xf numFmtId="0" fontId="10" fillId="0" borderId="30" xfId="65" applyFont="1" applyBorder="1" applyAlignment="1" applyProtection="1">
      <alignment vertical="center"/>
      <protection locked="0"/>
    </xf>
    <xf numFmtId="0" fontId="5" fillId="0" borderId="7" xfId="65" applyFont="1" applyBorder="1" applyAlignment="1">
      <alignment vertical="center"/>
    </xf>
    <xf numFmtId="0" fontId="10" fillId="0" borderId="9" xfId="65" applyFont="1" applyBorder="1" applyAlignment="1" applyProtection="1">
      <alignment horizontal="right" vertical="center"/>
      <protection locked="0"/>
    </xf>
    <xf numFmtId="0" fontId="10" fillId="0" borderId="10" xfId="65" applyFont="1" applyBorder="1" applyAlignment="1" applyProtection="1">
      <alignment vertical="center"/>
      <protection locked="0"/>
    </xf>
    <xf numFmtId="0" fontId="10" fillId="0" borderId="0" xfId="37" applyNumberFormat="1" applyFont="1" applyFill="1" applyBorder="1" applyAlignment="1" applyProtection="1">
      <alignment horizontal="right" vertical="center"/>
      <protection locked="0"/>
    </xf>
    <xf numFmtId="3" fontId="10" fillId="0" borderId="0" xfId="37" applyNumberFormat="1" applyFont="1" applyFill="1" applyBorder="1" applyAlignment="1" applyProtection="1">
      <alignment vertical="center"/>
      <protection locked="0"/>
    </xf>
    <xf numFmtId="0" fontId="10" fillId="0" borderId="15" xfId="65" applyFont="1" applyBorder="1" applyAlignment="1" applyProtection="1">
      <alignment horizontal="right" vertical="center"/>
      <protection locked="0"/>
    </xf>
    <xf numFmtId="0" fontId="10" fillId="0" borderId="13" xfId="65" applyFont="1" applyBorder="1" applyAlignment="1" applyProtection="1">
      <alignment vertical="center"/>
      <protection locked="0"/>
    </xf>
    <xf numFmtId="0" fontId="6" fillId="0" borderId="0" xfId="65" applyFont="1" applyAlignment="1" applyProtection="1">
      <alignment vertical="center" shrinkToFit="1"/>
      <protection locked="0"/>
    </xf>
    <xf numFmtId="0" fontId="10" fillId="0" borderId="23" xfId="65" applyFont="1" applyBorder="1" applyAlignment="1">
      <alignment vertical="center"/>
    </xf>
    <xf numFmtId="0" fontId="10" fillId="0" borderId="24" xfId="65" applyFont="1" applyBorder="1" applyAlignment="1" applyProtection="1">
      <alignment vertical="center"/>
      <protection locked="0"/>
    </xf>
    <xf numFmtId="0" fontId="10" fillId="0" borderId="31" xfId="65" applyFont="1" applyBorder="1" applyAlignment="1" applyProtection="1">
      <alignment vertical="center"/>
      <protection locked="0"/>
    </xf>
    <xf numFmtId="0" fontId="10" fillId="0" borderId="12" xfId="65" applyFont="1" applyBorder="1" applyAlignment="1">
      <alignment vertical="center"/>
    </xf>
    <xf numFmtId="0" fontId="10" fillId="0" borderId="26" xfId="65" applyFont="1" applyBorder="1" applyAlignment="1">
      <alignment vertical="center"/>
    </xf>
    <xf numFmtId="0" fontId="10" fillId="0" borderId="6" xfId="65" applyFont="1" applyBorder="1" applyAlignment="1" applyProtection="1">
      <alignment vertical="center"/>
      <protection locked="0"/>
    </xf>
    <xf numFmtId="0" fontId="10" fillId="0" borderId="5" xfId="65" applyFont="1" applyBorder="1" applyAlignment="1" applyProtection="1">
      <alignment horizontal="center" vertical="center"/>
      <protection locked="0"/>
    </xf>
    <xf numFmtId="217" fontId="10" fillId="0" borderId="11" xfId="65" applyNumberFormat="1" applyFont="1" applyBorder="1" applyAlignment="1" applyProtection="1">
      <alignment vertical="center"/>
      <protection locked="0"/>
    </xf>
    <xf numFmtId="217" fontId="10" fillId="0" borderId="0" xfId="65" applyNumberFormat="1" applyFont="1" applyAlignment="1" applyProtection="1">
      <alignment vertical="center"/>
      <protection locked="0"/>
    </xf>
    <xf numFmtId="217" fontId="10" fillId="0" borderId="5" xfId="65" applyNumberFormat="1" applyFont="1" applyBorder="1" applyAlignment="1" applyProtection="1">
      <alignment vertical="center"/>
      <protection locked="0"/>
    </xf>
    <xf numFmtId="205" fontId="10" fillId="0" borderId="0" xfId="65" applyNumberFormat="1" applyFont="1" applyAlignment="1" applyProtection="1">
      <alignment vertical="center"/>
      <protection locked="0"/>
    </xf>
    <xf numFmtId="3" fontId="10" fillId="0" borderId="0" xfId="65" applyNumberFormat="1" applyFont="1" applyAlignment="1">
      <alignment vertical="center"/>
    </xf>
    <xf numFmtId="0" fontId="10" fillId="0" borderId="0" xfId="65" quotePrefix="1" applyFont="1" applyAlignment="1" applyProtection="1">
      <alignment vertical="center"/>
      <protection locked="0"/>
    </xf>
    <xf numFmtId="217" fontId="10" fillId="0" borderId="0" xfId="65" applyNumberFormat="1" applyFont="1" applyAlignment="1" applyProtection="1">
      <alignment horizontal="right" vertical="center"/>
      <protection locked="0"/>
    </xf>
    <xf numFmtId="205" fontId="10" fillId="0" borderId="0" xfId="65" applyNumberFormat="1" applyFont="1" applyAlignment="1" applyProtection="1">
      <alignment horizontal="center" vertical="center"/>
      <protection locked="0"/>
    </xf>
    <xf numFmtId="217" fontId="10" fillId="0" borderId="0" xfId="65" quotePrefix="1" applyNumberFormat="1" applyFont="1" applyAlignment="1" applyProtection="1">
      <alignment horizontal="right" vertical="center"/>
      <protection locked="0"/>
    </xf>
    <xf numFmtId="217" fontId="10" fillId="0" borderId="11" xfId="65" applyNumberFormat="1" applyFont="1" applyBorder="1" applyAlignment="1" applyProtection="1">
      <alignment horizontal="center" vertical="center"/>
      <protection locked="0"/>
    </xf>
    <xf numFmtId="217" fontId="10" fillId="0" borderId="0" xfId="65" applyNumberFormat="1" applyFont="1" applyAlignment="1" applyProtection="1">
      <alignment horizontal="center" vertical="center"/>
      <protection locked="0"/>
    </xf>
    <xf numFmtId="217" fontId="10" fillId="0" borderId="5" xfId="65" applyNumberFormat="1" applyFont="1" applyBorder="1" applyAlignment="1" applyProtection="1">
      <alignment horizontal="center" vertical="center"/>
      <protection locked="0"/>
    </xf>
    <xf numFmtId="217" fontId="10" fillId="0" borderId="11" xfId="65" applyNumberFormat="1" applyFont="1" applyBorder="1" applyAlignment="1" applyProtection="1">
      <alignment horizontal="right" vertical="center"/>
      <protection locked="0"/>
    </xf>
    <xf numFmtId="0" fontId="10" fillId="0" borderId="29" xfId="65" applyFont="1" applyBorder="1" applyAlignment="1">
      <alignment vertical="center"/>
    </xf>
    <xf numFmtId="3" fontId="10" fillId="0" borderId="15" xfId="65" applyNumberFormat="1" applyFont="1" applyBorder="1" applyAlignment="1">
      <alignment vertical="center"/>
    </xf>
    <xf numFmtId="3" fontId="10" fillId="0" borderId="14" xfId="65" applyNumberFormat="1" applyFont="1" applyBorder="1" applyAlignment="1" applyProtection="1">
      <alignment vertical="center"/>
      <protection locked="0"/>
    </xf>
    <xf numFmtId="0" fontId="35" fillId="0" borderId="0" xfId="65" applyFont="1" applyAlignment="1">
      <alignment horizontal="center" vertical="center"/>
    </xf>
    <xf numFmtId="0" fontId="6" fillId="0" borderId="0" xfId="65" applyFont="1" applyAlignment="1">
      <alignment horizontal="center" vertical="center" shrinkToFit="1"/>
    </xf>
    <xf numFmtId="0" fontId="14" fillId="0" borderId="0" xfId="65" applyAlignment="1">
      <alignment horizontal="center" vertical="center"/>
    </xf>
    <xf numFmtId="0" fontId="14" fillId="0" borderId="23" xfId="65" applyBorder="1" applyAlignment="1">
      <alignment vertical="center"/>
    </xf>
    <xf numFmtId="0" fontId="14" fillId="0" borderId="25" xfId="65" applyBorder="1" applyAlignment="1">
      <alignment vertical="center"/>
    </xf>
    <xf numFmtId="0" fontId="14" fillId="0" borderId="26" xfId="65" applyBorder="1" applyAlignment="1">
      <alignment vertical="center"/>
    </xf>
    <xf numFmtId="0" fontId="6" fillId="0" borderId="32" xfId="65" applyFont="1" applyBorder="1" applyAlignment="1">
      <alignment horizontal="center" vertical="center" shrinkToFit="1"/>
    </xf>
    <xf numFmtId="0" fontId="6" fillId="0" borderId="27" xfId="65" applyFont="1" applyBorder="1" applyAlignment="1">
      <alignment horizontal="center" vertical="center" shrinkToFit="1"/>
    </xf>
    <xf numFmtId="0" fontId="14" fillId="0" borderId="28" xfId="65" applyBorder="1" applyAlignment="1">
      <alignment vertical="center"/>
    </xf>
    <xf numFmtId="0" fontId="14" fillId="0" borderId="12" xfId="65" applyBorder="1" applyAlignment="1">
      <alignment vertical="center"/>
    </xf>
    <xf numFmtId="0" fontId="6" fillId="0" borderId="30" xfId="65" applyFont="1" applyBorder="1" applyAlignment="1">
      <alignment horizontal="center" vertical="center" shrinkToFit="1"/>
    </xf>
    <xf numFmtId="0" fontId="6" fillId="0" borderId="11" xfId="65" applyFont="1" applyBorder="1" applyAlignment="1">
      <alignment horizontal="center" vertical="center" shrinkToFit="1"/>
    </xf>
    <xf numFmtId="0" fontId="14" fillId="0" borderId="5" xfId="65" applyBorder="1" applyAlignment="1">
      <alignment vertical="center"/>
    </xf>
    <xf numFmtId="0" fontId="40" fillId="0" borderId="0" xfId="65" applyFont="1" applyAlignment="1">
      <alignment horizontal="left" vertical="center" shrinkToFit="1"/>
    </xf>
    <xf numFmtId="0" fontId="40" fillId="0" borderId="30" xfId="65" applyFont="1" applyBorder="1" applyAlignment="1">
      <alignment horizontal="center" vertical="center" shrinkToFit="1"/>
    </xf>
    <xf numFmtId="49" fontId="40" fillId="0" borderId="0" xfId="65" applyNumberFormat="1" applyFont="1" applyAlignment="1" applyProtection="1">
      <alignment horizontal="left" vertical="center"/>
      <protection locked="0"/>
    </xf>
    <xf numFmtId="49" fontId="6" fillId="0" borderId="0" xfId="65" applyNumberFormat="1" applyFont="1" applyAlignment="1" applyProtection="1">
      <alignment horizontal="left" vertical="center"/>
      <protection locked="0"/>
    </xf>
    <xf numFmtId="0" fontId="14" fillId="0" borderId="29" xfId="65" applyBorder="1" applyAlignment="1">
      <alignment vertical="center"/>
    </xf>
    <xf numFmtId="0" fontId="40" fillId="0" borderId="13" xfId="65" applyFont="1" applyBorder="1" applyAlignment="1">
      <alignment horizontal="right" vertical="center" shrinkToFit="1"/>
    </xf>
    <xf numFmtId="0" fontId="40" fillId="0" borderId="17" xfId="65" applyFont="1" applyBorder="1" applyAlignment="1">
      <alignment horizontal="center" vertical="center" shrinkToFit="1"/>
    </xf>
    <xf numFmtId="0" fontId="14" fillId="0" borderId="14" xfId="65" applyBorder="1" applyAlignment="1">
      <alignment vertical="center"/>
    </xf>
    <xf numFmtId="0" fontId="40" fillId="0" borderId="0" xfId="65" applyFont="1" applyAlignment="1">
      <alignment horizontal="center" vertical="center" shrinkToFit="1"/>
    </xf>
    <xf numFmtId="0" fontId="7" fillId="0" borderId="0" xfId="65" applyFont="1" applyAlignment="1">
      <alignment vertical="center"/>
    </xf>
    <xf numFmtId="222" fontId="10" fillId="0" borderId="0" xfId="65" applyNumberFormat="1" applyFont="1" applyAlignment="1">
      <alignment vertical="center"/>
    </xf>
    <xf numFmtId="0" fontId="4" fillId="0" borderId="0" xfId="65" applyFont="1" applyAlignment="1">
      <alignment vertical="center"/>
    </xf>
    <xf numFmtId="0" fontId="4" fillId="0" borderId="23" xfId="65" applyFont="1" applyBorder="1" applyAlignment="1">
      <alignment vertical="center"/>
    </xf>
    <xf numFmtId="0" fontId="4" fillId="0" borderId="26" xfId="65" applyFont="1" applyBorder="1" applyAlignment="1">
      <alignment vertical="center"/>
    </xf>
    <xf numFmtId="0" fontId="4" fillId="0" borderId="12" xfId="65" applyFont="1" applyBorder="1" applyAlignment="1">
      <alignment vertical="center"/>
    </xf>
    <xf numFmtId="49" fontId="10" fillId="0" borderId="30" xfId="65" applyNumberFormat="1" applyFont="1" applyBorder="1" applyAlignment="1" applyProtection="1">
      <alignment horizontal="center" vertical="center"/>
      <protection locked="0"/>
    </xf>
    <xf numFmtId="207" fontId="10" fillId="0" borderId="0" xfId="65" applyNumberFormat="1" applyFont="1" applyAlignment="1">
      <alignment horizontal="right" vertical="center" shrinkToFit="1"/>
    </xf>
    <xf numFmtId="49" fontId="10" fillId="0" borderId="0" xfId="65" applyNumberFormat="1" applyFont="1" applyAlignment="1" applyProtection="1">
      <alignment horizontal="center" vertical="center"/>
      <protection locked="0"/>
    </xf>
    <xf numFmtId="225" fontId="10" fillId="0" borderId="0" xfId="65" applyNumberFormat="1" applyFont="1" applyAlignment="1" applyProtection="1">
      <alignment vertical="center"/>
      <protection locked="0"/>
    </xf>
    <xf numFmtId="207" fontId="10" fillId="0" borderId="0" xfId="65" applyNumberFormat="1" applyFont="1" applyAlignment="1" applyProtection="1">
      <alignment vertical="center"/>
      <protection locked="0"/>
    </xf>
    <xf numFmtId="3" fontId="4" fillId="0" borderId="0" xfId="65" applyNumberFormat="1" applyFont="1" applyAlignment="1">
      <alignment vertical="center"/>
    </xf>
    <xf numFmtId="0" fontId="4" fillId="0" borderId="29" xfId="65" applyFont="1" applyBorder="1" applyAlignment="1">
      <alignment vertical="center"/>
    </xf>
    <xf numFmtId="0" fontId="10" fillId="0" borderId="17" xfId="65" applyFont="1" applyBorder="1" applyAlignment="1" applyProtection="1">
      <alignment vertical="center"/>
      <protection locked="0"/>
    </xf>
    <xf numFmtId="3" fontId="10" fillId="0" borderId="13" xfId="65" applyNumberFormat="1" applyFont="1" applyBorder="1" applyAlignment="1">
      <alignment horizontal="right" vertical="center" shrinkToFit="1"/>
    </xf>
    <xf numFmtId="3" fontId="10" fillId="0" borderId="0" xfId="65" applyNumberFormat="1" applyFont="1" applyAlignment="1">
      <alignment horizontal="right" vertical="center" shrinkToFit="1"/>
    </xf>
    <xf numFmtId="3" fontId="4" fillId="0" borderId="0" xfId="65" applyNumberFormat="1" applyFont="1" applyAlignment="1" applyProtection="1">
      <alignment vertical="center"/>
      <protection locked="0"/>
    </xf>
    <xf numFmtId="0" fontId="4" fillId="0" borderId="0" xfId="65" applyFont="1" applyAlignment="1" applyProtection="1">
      <alignment vertical="center"/>
      <protection locked="0"/>
    </xf>
    <xf numFmtId="0" fontId="23" fillId="0" borderId="0" xfId="0" applyFont="1" applyAlignment="1">
      <alignment horizontal="left" indent="5"/>
    </xf>
    <xf numFmtId="0" fontId="43" fillId="0" borderId="0" xfId="0" applyFont="1"/>
    <xf numFmtId="0" fontId="0" fillId="0" borderId="33" xfId="0" applyBorder="1"/>
    <xf numFmtId="0" fontId="45" fillId="0" borderId="33" xfId="0" applyFont="1" applyBorder="1" applyAlignment="1">
      <alignment horizontal="center"/>
    </xf>
    <xf numFmtId="0" fontId="42" fillId="0" borderId="33" xfId="0" applyFont="1" applyBorder="1" applyAlignment="1">
      <alignment horizontal="center"/>
    </xf>
    <xf numFmtId="0" fontId="6" fillId="0" borderId="0" xfId="0" applyFont="1" applyAlignment="1">
      <alignment horizontal="right"/>
    </xf>
    <xf numFmtId="0" fontId="21" fillId="0" borderId="23" xfId="0" applyFont="1" applyBorder="1"/>
    <xf numFmtId="0" fontId="21" fillId="0" borderId="4" xfId="0" applyFont="1" applyBorder="1"/>
    <xf numFmtId="0" fontId="31" fillId="0" borderId="12" xfId="0" applyFont="1" applyBorder="1" applyAlignment="1">
      <alignment horizontal="left" indent="2"/>
    </xf>
    <xf numFmtId="0" fontId="21" fillId="0" borderId="5" xfId="0" applyFont="1" applyBorder="1"/>
    <xf numFmtId="0" fontId="46" fillId="0" borderId="20" xfId="0" applyFont="1" applyBorder="1" applyAlignment="1">
      <alignment horizontal="center"/>
    </xf>
    <xf numFmtId="0" fontId="21" fillId="0" borderId="21" xfId="0" applyFont="1" applyBorder="1" applyAlignment="1">
      <alignment horizontal="center"/>
    </xf>
    <xf numFmtId="0" fontId="21" fillId="0" borderId="9" xfId="0" applyFont="1" applyBorder="1" applyAlignment="1">
      <alignment horizontal="center"/>
    </xf>
    <xf numFmtId="0" fontId="46" fillId="0" borderId="34" xfId="0" applyFont="1" applyBorder="1" applyAlignment="1">
      <alignment horizontal="center"/>
    </xf>
    <xf numFmtId="0" fontId="21" fillId="0" borderId="35" xfId="0" applyFont="1" applyBorder="1" applyAlignment="1">
      <alignment horizontal="center"/>
    </xf>
    <xf numFmtId="0" fontId="21" fillId="0" borderId="29" xfId="0" applyFont="1" applyBorder="1"/>
    <xf numFmtId="0" fontId="21" fillId="0" borderId="14" xfId="0" applyFont="1" applyBorder="1"/>
    <xf numFmtId="0" fontId="46" fillId="0" borderId="36" xfId="0" applyFont="1" applyBorder="1" applyAlignment="1">
      <alignment horizontal="center"/>
    </xf>
    <xf numFmtId="0" fontId="21" fillId="0" borderId="17" xfId="0" applyFont="1" applyBorder="1" applyAlignment="1">
      <alignment horizontal="center"/>
    </xf>
    <xf numFmtId="0" fontId="21" fillId="0" borderId="15" xfId="0" applyFont="1" applyBorder="1" applyAlignment="1">
      <alignment horizontal="center"/>
    </xf>
    <xf numFmtId="0" fontId="46" fillId="0" borderId="37" xfId="0" applyFont="1" applyBorder="1" applyAlignment="1">
      <alignment horizontal="center"/>
    </xf>
    <xf numFmtId="0" fontId="21" fillId="0" borderId="38" xfId="0" applyFont="1" applyBorder="1" applyAlignment="1">
      <alignment horizontal="center"/>
    </xf>
    <xf numFmtId="0" fontId="31" fillId="0" borderId="39" xfId="0" applyFont="1" applyBorder="1" applyAlignment="1">
      <alignment horizontal="center" vertical="center"/>
    </xf>
    <xf numFmtId="0" fontId="21" fillId="0" borderId="40" xfId="0" applyFont="1" applyBorder="1" applyAlignment="1">
      <alignment horizontal="center" vertical="center"/>
    </xf>
    <xf numFmtId="213" fontId="47" fillId="0" borderId="22" xfId="0" applyNumberFormat="1" applyFont="1" applyBorder="1" applyAlignment="1">
      <alignment vertical="center"/>
    </xf>
    <xf numFmtId="213" fontId="48" fillId="0" borderId="3" xfId="0" applyNumberFormat="1" applyFont="1" applyBorder="1" applyAlignment="1">
      <alignment vertical="center"/>
    </xf>
    <xf numFmtId="213" fontId="48" fillId="0" borderId="2" xfId="0" applyNumberFormat="1" applyFont="1" applyBorder="1" applyAlignment="1">
      <alignment vertical="center"/>
    </xf>
    <xf numFmtId="213" fontId="47" fillId="0" borderId="41" xfId="0" applyNumberFormat="1" applyFont="1" applyBorder="1" applyAlignment="1">
      <alignment vertical="center"/>
    </xf>
    <xf numFmtId="213" fontId="48" fillId="0" borderId="40" xfId="0" applyNumberFormat="1" applyFont="1" applyBorder="1" applyAlignment="1">
      <alignment vertical="center"/>
    </xf>
    <xf numFmtId="0" fontId="21" fillId="0" borderId="42" xfId="0" applyFont="1" applyBorder="1" applyAlignment="1">
      <alignment horizontal="center" vertical="center"/>
    </xf>
    <xf numFmtId="213" fontId="47" fillId="0" borderId="32" xfId="0" applyNumberFormat="1" applyFont="1" applyBorder="1" applyAlignment="1">
      <alignment vertical="center"/>
    </xf>
    <xf numFmtId="213" fontId="48" fillId="0" borderId="43" xfId="0" applyNumberFormat="1" applyFont="1" applyBorder="1" applyAlignment="1">
      <alignment vertical="center"/>
    </xf>
    <xf numFmtId="213" fontId="48" fillId="0" borderId="27" xfId="0" applyNumberFormat="1" applyFont="1" applyBorder="1" applyAlignment="1">
      <alignment vertical="center"/>
    </xf>
    <xf numFmtId="213" fontId="47" fillId="0" borderId="44" xfId="0" applyNumberFormat="1" applyFont="1" applyBorder="1" applyAlignment="1">
      <alignment vertical="center"/>
    </xf>
    <xf numFmtId="213" fontId="48" fillId="0" borderId="42" xfId="0" applyNumberFormat="1" applyFont="1" applyBorder="1" applyAlignment="1">
      <alignment vertical="center"/>
    </xf>
    <xf numFmtId="0" fontId="31" fillId="0" borderId="37" xfId="0" applyFont="1" applyBorder="1" applyAlignment="1">
      <alignment horizontal="center" vertical="center"/>
    </xf>
    <xf numFmtId="0" fontId="21" fillId="0" borderId="45" xfId="0" applyFont="1" applyBorder="1" applyAlignment="1">
      <alignment horizontal="center" vertical="center"/>
    </xf>
    <xf numFmtId="213" fontId="47" fillId="0" borderId="46" xfId="0" applyNumberFormat="1" applyFont="1" applyBorder="1" applyAlignment="1">
      <alignment vertical="center"/>
    </xf>
    <xf numFmtId="213" fontId="48" fillId="0" borderId="47" xfId="0" applyNumberFormat="1" applyFont="1" applyBorder="1" applyAlignment="1">
      <alignment vertical="center"/>
    </xf>
    <xf numFmtId="213" fontId="48" fillId="0" borderId="48" xfId="0" applyNumberFormat="1" applyFont="1" applyBorder="1" applyAlignment="1">
      <alignment vertical="center"/>
    </xf>
    <xf numFmtId="213" fontId="47" fillId="0" borderId="49" xfId="0" applyNumberFormat="1" applyFont="1" applyBorder="1" applyAlignment="1">
      <alignment vertical="center"/>
    </xf>
    <xf numFmtId="213" fontId="48" fillId="0" borderId="45" xfId="0" applyNumberFormat="1" applyFont="1" applyBorder="1" applyAlignment="1">
      <alignment vertical="center"/>
    </xf>
    <xf numFmtId="0" fontId="31" fillId="0" borderId="50" xfId="0" applyFont="1" applyBorder="1" applyAlignment="1">
      <alignment horizontal="center" vertical="center"/>
    </xf>
    <xf numFmtId="0" fontId="31" fillId="0" borderId="0" xfId="0" applyFont="1"/>
    <xf numFmtId="0" fontId="45" fillId="0" borderId="0" xfId="0" applyFont="1"/>
    <xf numFmtId="0" fontId="21" fillId="0" borderId="0" xfId="0" applyFont="1"/>
    <xf numFmtId="0" fontId="49" fillId="0" borderId="0" xfId="0" applyFont="1" applyAlignment="1">
      <alignment horizontal="left"/>
    </xf>
    <xf numFmtId="0" fontId="39" fillId="0" borderId="0" xfId="0" applyFont="1"/>
    <xf numFmtId="0" fontId="49" fillId="0" borderId="0" xfId="0" applyFont="1"/>
    <xf numFmtId="0" fontId="10" fillId="0" borderId="0" xfId="0" applyFont="1"/>
    <xf numFmtId="0" fontId="72" fillId="0" borderId="0" xfId="28" applyAlignment="1"/>
    <xf numFmtId="0" fontId="15" fillId="0" borderId="0" xfId="65" applyFont="1" applyAlignment="1">
      <alignment horizontal="center" vertical="center"/>
    </xf>
    <xf numFmtId="38" fontId="6" fillId="0" borderId="0" xfId="38" applyFont="1" applyBorder="1" applyAlignment="1" applyProtection="1">
      <alignment horizontal="left" vertical="center"/>
      <protection locked="0"/>
    </xf>
    <xf numFmtId="38" fontId="6" fillId="0" borderId="1" xfId="38" applyFont="1" applyBorder="1" applyAlignment="1" applyProtection="1">
      <alignment vertical="center"/>
      <protection locked="0"/>
    </xf>
    <xf numFmtId="38" fontId="6" fillId="0" borderId="1" xfId="38" applyFont="1" applyBorder="1" applyAlignment="1" applyProtection="1">
      <alignment horizontal="left" vertical="center"/>
      <protection locked="0"/>
    </xf>
    <xf numFmtId="38" fontId="6" fillId="0" borderId="3" xfId="38" applyFont="1" applyBorder="1" applyAlignment="1" applyProtection="1">
      <alignment horizontal="left" vertical="center"/>
      <protection locked="0"/>
    </xf>
    <xf numFmtId="38" fontId="6" fillId="0" borderId="0" xfId="38" applyFont="1" applyBorder="1" applyAlignment="1" applyProtection="1">
      <alignment vertical="center"/>
      <protection locked="0"/>
    </xf>
    <xf numFmtId="38" fontId="5" fillId="0" borderId="0" xfId="38" applyFont="1" applyAlignment="1">
      <alignment vertical="center"/>
    </xf>
    <xf numFmtId="38" fontId="5" fillId="0" borderId="0" xfId="38" applyFont="1" applyAlignment="1">
      <alignment horizontal="left" vertical="center"/>
    </xf>
    <xf numFmtId="38" fontId="4" fillId="0" borderId="0" xfId="38" applyFont="1" applyAlignment="1">
      <alignment vertical="center"/>
    </xf>
    <xf numFmtId="38" fontId="4" fillId="0" borderId="0" xfId="38" applyFont="1" applyAlignment="1">
      <alignment horizontal="left" vertical="center"/>
    </xf>
    <xf numFmtId="38" fontId="4" fillId="0" borderId="0" xfId="38" applyFont="1"/>
    <xf numFmtId="38" fontId="4" fillId="0" borderId="0" xfId="38" applyFont="1" applyAlignment="1">
      <alignment horizontal="left"/>
    </xf>
    <xf numFmtId="0" fontId="35" fillId="0" borderId="0" xfId="65" applyFont="1" applyAlignment="1">
      <alignment vertical="center"/>
    </xf>
    <xf numFmtId="0" fontId="15" fillId="0" borderId="0" xfId="65" applyFont="1" applyAlignment="1">
      <alignment vertical="center"/>
    </xf>
    <xf numFmtId="0" fontId="10" fillId="0" borderId="0" xfId="78" applyFont="1">
      <alignment vertical="center"/>
    </xf>
    <xf numFmtId="0" fontId="6" fillId="0" borderId="0" xfId="78" applyFont="1">
      <alignment vertical="center"/>
    </xf>
    <xf numFmtId="0" fontId="12" fillId="0" borderId="1" xfId="78" applyFont="1" applyBorder="1" applyAlignment="1">
      <alignment horizontal="right" vertical="center"/>
    </xf>
    <xf numFmtId="0" fontId="6" fillId="0" borderId="27" xfId="78" applyFont="1" applyBorder="1" applyAlignment="1">
      <alignment horizontal="center" vertical="center"/>
    </xf>
    <xf numFmtId="0" fontId="6" fillId="0" borderId="52" xfId="78" applyFont="1" applyBorder="1" applyAlignment="1">
      <alignment horizontal="center" vertical="center" wrapText="1"/>
    </xf>
    <xf numFmtId="0" fontId="6" fillId="0" borderId="32" xfId="78" applyFont="1" applyBorder="1" applyAlignment="1">
      <alignment horizontal="center" vertical="center"/>
    </xf>
    <xf numFmtId="0" fontId="6" fillId="0" borderId="11" xfId="78" applyFont="1" applyBorder="1" applyAlignment="1">
      <alignment vertical="center" shrinkToFit="1"/>
    </xf>
    <xf numFmtId="0" fontId="6" fillId="0" borderId="30" xfId="78" applyFont="1" applyBorder="1" applyAlignment="1">
      <alignment vertical="center" shrinkToFit="1"/>
    </xf>
    <xf numFmtId="226" fontId="6" fillId="0" borderId="53" xfId="78" applyNumberFormat="1" applyFont="1" applyBorder="1" applyAlignment="1">
      <alignment horizontal="right" vertical="center"/>
    </xf>
    <xf numFmtId="226" fontId="6" fillId="0" borderId="54" xfId="78" applyNumberFormat="1" applyFont="1" applyBorder="1" applyAlignment="1">
      <alignment horizontal="right" vertical="center"/>
    </xf>
    <xf numFmtId="226" fontId="6" fillId="0" borderId="54" xfId="78" applyNumberFormat="1" applyFont="1" applyBorder="1">
      <alignment vertical="center"/>
    </xf>
    <xf numFmtId="0" fontId="6" fillId="0" borderId="11" xfId="78" applyFont="1" applyBorder="1" applyAlignment="1">
      <alignment horizontal="center" vertical="center" shrinkToFit="1"/>
    </xf>
    <xf numFmtId="0" fontId="6" fillId="0" borderId="30" xfId="78" applyFont="1" applyBorder="1" applyAlignment="1">
      <alignment horizontal="center" vertical="center" shrinkToFit="1"/>
    </xf>
    <xf numFmtId="0" fontId="6" fillId="0" borderId="11" xfId="78" applyFont="1" applyBorder="1" applyAlignment="1">
      <alignment horizontal="left" vertical="center" shrinkToFit="1"/>
    </xf>
    <xf numFmtId="0" fontId="6" fillId="0" borderId="30" xfId="78" applyFont="1" applyBorder="1" applyAlignment="1">
      <alignment horizontal="left" vertical="center" shrinkToFit="1"/>
    </xf>
    <xf numFmtId="226" fontId="31" fillId="0" borderId="54" xfId="78" applyNumberFormat="1" applyFont="1" applyBorder="1">
      <alignment vertical="center"/>
    </xf>
    <xf numFmtId="0" fontId="6" fillId="0" borderId="11" xfId="78" applyFont="1" applyBorder="1">
      <alignment vertical="center"/>
    </xf>
    <xf numFmtId="0" fontId="6" fillId="0" borderId="0" xfId="78" applyFont="1" applyAlignment="1">
      <alignment horizontal="left" vertical="center" shrinkToFit="1"/>
    </xf>
    <xf numFmtId="0" fontId="6" fillId="0" borderId="2" xfId="78" applyFont="1" applyBorder="1">
      <alignment vertical="center"/>
    </xf>
    <xf numFmtId="0" fontId="6" fillId="0" borderId="3" xfId="78" applyFont="1" applyBorder="1">
      <alignment vertical="center"/>
    </xf>
    <xf numFmtId="0" fontId="31" fillId="0" borderId="2" xfId="78" applyFont="1" applyBorder="1">
      <alignment vertical="center"/>
    </xf>
    <xf numFmtId="0" fontId="31" fillId="0" borderId="55" xfId="78" applyFont="1" applyBorder="1">
      <alignment vertical="center"/>
    </xf>
    <xf numFmtId="0" fontId="31" fillId="0" borderId="22" xfId="78" applyFont="1" applyBorder="1">
      <alignment vertical="center"/>
    </xf>
    <xf numFmtId="0" fontId="6" fillId="0" borderId="9" xfId="78" applyFont="1" applyBorder="1">
      <alignment vertical="center"/>
    </xf>
    <xf numFmtId="0" fontId="6" fillId="0" borderId="21" xfId="78" applyFont="1" applyBorder="1" applyAlignment="1">
      <alignment vertical="center" shrinkToFit="1"/>
    </xf>
    <xf numFmtId="0" fontId="6" fillId="0" borderId="3" xfId="78" applyFont="1" applyBorder="1" applyAlignment="1">
      <alignment horizontal="left" vertical="center" shrinkToFit="1"/>
    </xf>
    <xf numFmtId="227" fontId="6" fillId="0" borderId="0" xfId="78" applyNumberFormat="1" applyFont="1">
      <alignment vertical="center"/>
    </xf>
    <xf numFmtId="226" fontId="6" fillId="0" borderId="0" xfId="78" applyNumberFormat="1" applyFont="1">
      <alignment vertical="center"/>
    </xf>
    <xf numFmtId="0" fontId="6" fillId="0" borderId="0" xfId="78" applyFont="1" applyAlignment="1">
      <alignment vertical="center" shrinkToFit="1"/>
    </xf>
    <xf numFmtId="0" fontId="10" fillId="33" borderId="0" xfId="78" applyFont="1" applyFill="1">
      <alignment vertical="center"/>
    </xf>
    <xf numFmtId="2" fontId="6" fillId="33" borderId="0" xfId="78" applyNumberFormat="1" applyFont="1" applyFill="1">
      <alignment vertical="center"/>
    </xf>
    <xf numFmtId="0" fontId="56" fillId="0" borderId="0" xfId="65" applyFont="1" applyAlignment="1" applyProtection="1">
      <alignment horizontal="center" vertical="center"/>
      <protection locked="0"/>
    </xf>
    <xf numFmtId="0" fontId="6" fillId="0" borderId="0" xfId="65" applyFont="1" applyAlignment="1">
      <alignment horizontal="right" vertical="center"/>
    </xf>
    <xf numFmtId="0" fontId="5" fillId="0" borderId="32" xfId="65" applyFont="1" applyBorder="1" applyAlignment="1" applyProtection="1">
      <alignment horizontal="center" vertical="center"/>
      <protection locked="0"/>
    </xf>
    <xf numFmtId="0" fontId="5" fillId="0" borderId="28" xfId="65" applyFont="1" applyBorder="1" applyAlignment="1" applyProtection="1">
      <alignment horizontal="center" vertical="center"/>
      <protection locked="0"/>
    </xf>
    <xf numFmtId="0" fontId="5" fillId="0" borderId="30" xfId="65" applyFont="1" applyBorder="1" applyAlignment="1" applyProtection="1">
      <alignment vertical="center"/>
      <protection locked="0"/>
    </xf>
    <xf numFmtId="0" fontId="5" fillId="0" borderId="11" xfId="65" applyFont="1" applyBorder="1" applyAlignment="1" applyProtection="1">
      <alignment vertical="center"/>
      <protection locked="0"/>
    </xf>
    <xf numFmtId="49" fontId="5" fillId="0" borderId="0" xfId="65" applyNumberFormat="1" applyFont="1" applyAlignment="1" applyProtection="1">
      <alignment horizontal="left" vertical="center"/>
      <protection locked="0"/>
    </xf>
    <xf numFmtId="49" fontId="5" fillId="0" borderId="30" xfId="65" applyNumberFormat="1" applyFont="1" applyBorder="1" applyAlignment="1" applyProtection="1">
      <alignment horizontal="center" vertical="center"/>
      <protection locked="0"/>
    </xf>
    <xf numFmtId="49" fontId="5" fillId="0" borderId="30" xfId="65" applyNumberFormat="1" applyFont="1" applyBorder="1" applyAlignment="1" applyProtection="1">
      <alignment vertical="center"/>
      <protection locked="0"/>
    </xf>
    <xf numFmtId="49" fontId="5" fillId="0" borderId="1" xfId="65" applyNumberFormat="1" applyFont="1" applyBorder="1" applyAlignment="1" applyProtection="1">
      <alignment vertical="center"/>
      <protection locked="0"/>
    </xf>
    <xf numFmtId="49" fontId="5" fillId="0" borderId="56" xfId="65" applyNumberFormat="1" applyFont="1" applyBorder="1" applyAlignment="1" applyProtection="1">
      <alignment horizontal="center" vertical="center"/>
      <protection locked="0"/>
    </xf>
    <xf numFmtId="49" fontId="5" fillId="0" borderId="43" xfId="65" applyNumberFormat="1" applyFont="1" applyBorder="1" applyAlignment="1" applyProtection="1">
      <alignment horizontal="center" vertical="center"/>
      <protection locked="0"/>
    </xf>
    <xf numFmtId="49" fontId="5" fillId="0" borderId="13" xfId="65" applyNumberFormat="1" applyFont="1" applyBorder="1" applyAlignment="1" applyProtection="1">
      <alignment horizontal="center" vertical="center"/>
      <protection locked="0"/>
    </xf>
    <xf numFmtId="49" fontId="5" fillId="0" borderId="17" xfId="65" applyNumberFormat="1" applyFont="1" applyBorder="1" applyAlignment="1" applyProtection="1">
      <alignment horizontal="center" vertical="center"/>
      <protection locked="0"/>
    </xf>
    <xf numFmtId="0" fontId="10" fillId="0" borderId="0" xfId="65" applyFont="1" applyAlignment="1">
      <alignment vertical="center" wrapText="1"/>
    </xf>
    <xf numFmtId="0" fontId="10" fillId="0" borderId="57" xfId="65" applyFont="1" applyBorder="1" applyAlignment="1" applyProtection="1">
      <alignment vertical="center"/>
      <protection locked="0"/>
    </xf>
    <xf numFmtId="0" fontId="5" fillId="0" borderId="4" xfId="65" applyFont="1" applyBorder="1" applyAlignment="1">
      <alignment vertical="center"/>
    </xf>
    <xf numFmtId="0" fontId="5" fillId="0" borderId="6" xfId="65" applyFont="1" applyBorder="1" applyAlignment="1">
      <alignment vertical="center"/>
    </xf>
    <xf numFmtId="0" fontId="10" fillId="0" borderId="19" xfId="65" applyFont="1" applyBorder="1" applyAlignment="1" applyProtection="1">
      <alignment horizontal="center" vertical="center" wrapText="1"/>
      <protection locked="0"/>
    </xf>
    <xf numFmtId="0" fontId="10" fillId="0" borderId="3" xfId="65" applyFont="1" applyBorder="1" applyAlignment="1" applyProtection="1">
      <alignment vertical="center"/>
      <protection locked="0"/>
    </xf>
    <xf numFmtId="3" fontId="10" fillId="0" borderId="11" xfId="65" applyNumberFormat="1" applyFont="1" applyBorder="1" applyAlignment="1" applyProtection="1">
      <alignment vertical="center"/>
      <protection locked="0"/>
    </xf>
    <xf numFmtId="205" fontId="10" fillId="0" borderId="0" xfId="65" applyNumberFormat="1" applyFont="1" applyAlignment="1">
      <alignment horizontal="right" vertical="center"/>
    </xf>
    <xf numFmtId="49" fontId="10" fillId="0" borderId="13" xfId="65" applyNumberFormat="1" applyFont="1" applyBorder="1" applyAlignment="1" applyProtection="1">
      <alignment horizontal="center" vertical="center"/>
      <protection locked="0"/>
    </xf>
    <xf numFmtId="0" fontId="5" fillId="0" borderId="14" xfId="65" applyFont="1" applyBorder="1" applyAlignment="1">
      <alignment vertical="center"/>
    </xf>
    <xf numFmtId="0" fontId="14" fillId="0" borderId="4" xfId="65" applyBorder="1" applyAlignment="1">
      <alignment vertical="center"/>
    </xf>
    <xf numFmtId="0" fontId="10" fillId="0" borderId="10" xfId="65" applyFont="1" applyBorder="1" applyAlignment="1" applyProtection="1">
      <alignment horizontal="center" vertical="center"/>
      <protection locked="0"/>
    </xf>
    <xf numFmtId="0" fontId="10" fillId="0" borderId="21" xfId="65" applyFont="1" applyBorder="1" applyAlignment="1" applyProtection="1">
      <alignment vertical="center" wrapText="1"/>
      <protection locked="0"/>
    </xf>
    <xf numFmtId="0" fontId="10" fillId="0" borderId="20" xfId="65" applyFont="1" applyBorder="1" applyAlignment="1" applyProtection="1">
      <alignment vertical="center" wrapText="1"/>
      <protection locked="0"/>
    </xf>
    <xf numFmtId="0" fontId="14" fillId="0" borderId="6" xfId="65" applyBorder="1" applyAlignment="1">
      <alignment vertical="center"/>
    </xf>
    <xf numFmtId="0" fontId="10" fillId="0" borderId="30" xfId="65" applyFont="1" applyBorder="1" applyAlignment="1" applyProtection="1">
      <alignment horizontal="center" vertical="center" wrapText="1"/>
      <protection locked="0"/>
    </xf>
    <xf numFmtId="0" fontId="10" fillId="0" borderId="3" xfId="65" applyFont="1" applyBorder="1" applyAlignment="1" applyProtection="1">
      <alignment vertical="center" wrapText="1"/>
      <protection locked="0"/>
    </xf>
    <xf numFmtId="0" fontId="10" fillId="0" borderId="22" xfId="65" applyFont="1" applyBorder="1" applyAlignment="1" applyProtection="1">
      <alignment vertical="center" wrapText="1"/>
      <protection locked="0"/>
    </xf>
    <xf numFmtId="0" fontId="14" fillId="0" borderId="7" xfId="65" applyBorder="1" applyAlignment="1">
      <alignment vertical="center"/>
    </xf>
    <xf numFmtId="0" fontId="5" fillId="0" borderId="10" xfId="65" applyFont="1" applyBorder="1" applyAlignment="1" applyProtection="1">
      <alignment vertical="center"/>
      <protection locked="0"/>
    </xf>
    <xf numFmtId="0" fontId="5" fillId="0" borderId="21" xfId="65" applyFont="1" applyBorder="1" applyAlignment="1" applyProtection="1">
      <alignment vertical="center"/>
      <protection locked="0"/>
    </xf>
    <xf numFmtId="182" fontId="5" fillId="0" borderId="0" xfId="65" applyNumberFormat="1" applyFont="1" applyAlignment="1" applyProtection="1">
      <alignment vertical="center" shrinkToFit="1"/>
      <protection locked="0"/>
    </xf>
    <xf numFmtId="182" fontId="5" fillId="0" borderId="30" xfId="65" applyNumberFormat="1" applyFont="1" applyBorder="1" applyAlignment="1" applyProtection="1">
      <alignment vertical="center" shrinkToFit="1"/>
      <protection locked="0"/>
    </xf>
    <xf numFmtId="228" fontId="5" fillId="0" borderId="0" xfId="65" applyNumberFormat="1" applyFont="1" applyAlignment="1" applyProtection="1">
      <alignment vertical="center" shrinkToFit="1"/>
      <protection locked="0"/>
    </xf>
    <xf numFmtId="228" fontId="5" fillId="0" borderId="30" xfId="65" applyNumberFormat="1" applyFont="1" applyBorder="1" applyAlignment="1" applyProtection="1">
      <alignment vertical="center" shrinkToFit="1"/>
      <protection locked="0"/>
    </xf>
    <xf numFmtId="49" fontId="5" fillId="0" borderId="13" xfId="65" applyNumberFormat="1" applyFont="1" applyBorder="1" applyAlignment="1" applyProtection="1">
      <alignment vertical="center"/>
      <protection locked="0"/>
    </xf>
    <xf numFmtId="228" fontId="5" fillId="0" borderId="13" xfId="65" applyNumberFormat="1" applyFont="1" applyBorder="1" applyAlignment="1">
      <alignment vertical="center" shrinkToFit="1"/>
    </xf>
    <xf numFmtId="228" fontId="5" fillId="0" borderId="17" xfId="65" applyNumberFormat="1" applyFont="1" applyBorder="1" applyAlignment="1">
      <alignment vertical="center" shrinkToFit="1"/>
    </xf>
    <xf numFmtId="228" fontId="5" fillId="0" borderId="0" xfId="65" applyNumberFormat="1" applyFont="1" applyAlignment="1">
      <alignment vertical="center" shrinkToFit="1"/>
    </xf>
    <xf numFmtId="49" fontId="6" fillId="0" borderId="0" xfId="65" applyNumberFormat="1" applyFont="1" applyAlignment="1" applyProtection="1">
      <alignment vertical="center"/>
      <protection locked="0"/>
    </xf>
    <xf numFmtId="0" fontId="6" fillId="0" borderId="0" xfId="65" applyFont="1" applyAlignment="1">
      <alignment vertical="center" shrinkToFit="1"/>
    </xf>
    <xf numFmtId="0" fontId="57" fillId="0" borderId="0" xfId="65" applyFont="1" applyAlignment="1">
      <alignment horizontal="right" vertical="center"/>
    </xf>
    <xf numFmtId="0" fontId="10" fillId="0" borderId="31" xfId="65" applyFont="1" applyBorder="1" applyAlignment="1">
      <alignment vertical="center"/>
    </xf>
    <xf numFmtId="0" fontId="10" fillId="0" borderId="24" xfId="65" applyFont="1" applyBorder="1" applyAlignment="1">
      <alignment vertical="center"/>
    </xf>
    <xf numFmtId="0" fontId="10" fillId="0" borderId="4" xfId="65" applyFont="1" applyBorder="1" applyAlignment="1">
      <alignment vertical="center"/>
    </xf>
    <xf numFmtId="0" fontId="10" fillId="0" borderId="0" xfId="65" applyFont="1" applyAlignment="1">
      <alignment horizontal="center" vertical="center"/>
    </xf>
    <xf numFmtId="0" fontId="10" fillId="0" borderId="30" xfId="65" applyFont="1" applyBorder="1" applyAlignment="1">
      <alignment horizontal="center" vertical="center"/>
    </xf>
    <xf numFmtId="0" fontId="10" fillId="0" borderId="10" xfId="65" applyFont="1" applyBorder="1" applyAlignment="1">
      <alignment vertical="center"/>
    </xf>
    <xf numFmtId="41" fontId="10" fillId="0" borderId="27" xfId="46" applyFont="1" applyFill="1" applyBorder="1" applyAlignment="1" applyProtection="1">
      <alignment horizontal="center" vertical="center" wrapText="1"/>
      <protection locked="0"/>
    </xf>
    <xf numFmtId="0" fontId="10" fillId="0" borderId="7" xfId="65" applyFont="1" applyBorder="1" applyAlignment="1">
      <alignment vertical="center"/>
    </xf>
    <xf numFmtId="0" fontId="10" fillId="0" borderId="8" xfId="65" applyFont="1" applyBorder="1" applyAlignment="1">
      <alignment horizontal="center" vertical="center"/>
    </xf>
    <xf numFmtId="0" fontId="10" fillId="0" borderId="10" xfId="65" applyFont="1" applyBorder="1" applyAlignment="1">
      <alignment horizontal="center" vertical="center"/>
    </xf>
    <xf numFmtId="0" fontId="10" fillId="0" borderId="21" xfId="65" applyFont="1" applyBorder="1" applyAlignment="1">
      <alignment horizontal="center" vertical="center"/>
    </xf>
    <xf numFmtId="0" fontId="10" fillId="0" borderId="10" xfId="65" applyFont="1" applyBorder="1" applyAlignment="1">
      <alignment horizontal="center" vertical="center" wrapText="1"/>
    </xf>
    <xf numFmtId="0" fontId="10" fillId="0" borderId="10" xfId="65" applyFont="1" applyBorder="1" applyAlignment="1">
      <alignment vertical="center" wrapText="1"/>
    </xf>
    <xf numFmtId="41" fontId="10" fillId="0" borderId="10" xfId="46" applyFont="1" applyFill="1" applyBorder="1" applyAlignment="1" applyProtection="1">
      <alignment horizontal="center" vertical="center" wrapText="1"/>
      <protection locked="0"/>
    </xf>
    <xf numFmtId="0" fontId="6" fillId="0" borderId="10" xfId="65" applyFont="1" applyBorder="1" applyAlignment="1">
      <alignment horizontal="center" vertical="center" wrapText="1"/>
    </xf>
    <xf numFmtId="0" fontId="14" fillId="0" borderId="10" xfId="65" applyBorder="1" applyAlignment="1">
      <alignment vertical="center"/>
    </xf>
    <xf numFmtId="0" fontId="6" fillId="0" borderId="10" xfId="65" applyFont="1" applyBorder="1" applyAlignment="1">
      <alignment horizontal="center" vertical="center" shrinkToFit="1"/>
    </xf>
    <xf numFmtId="0" fontId="10" fillId="0" borderId="6" xfId="65" applyFont="1" applyBorder="1" applyAlignment="1">
      <alignment vertical="center"/>
    </xf>
    <xf numFmtId="0" fontId="10" fillId="0" borderId="30" xfId="65" applyFont="1" applyBorder="1" applyAlignment="1">
      <alignment vertical="center"/>
    </xf>
    <xf numFmtId="38" fontId="10" fillId="0" borderId="0" xfId="37" applyFont="1" applyBorder="1" applyAlignment="1">
      <alignment horizontal="right" vertical="center" shrinkToFit="1"/>
    </xf>
    <xf numFmtId="205" fontId="10" fillId="0" borderId="0" xfId="37" applyNumberFormat="1" applyFont="1" applyBorder="1" applyAlignment="1">
      <alignment horizontal="right" vertical="center" shrinkToFit="1"/>
    </xf>
    <xf numFmtId="38" fontId="10" fillId="0" borderId="0" xfId="37" applyFont="1" applyBorder="1" applyAlignment="1">
      <alignment vertical="center" shrinkToFit="1"/>
    </xf>
    <xf numFmtId="205" fontId="10" fillId="0" borderId="0" xfId="37" applyNumberFormat="1" applyFont="1" applyBorder="1" applyAlignment="1">
      <alignment vertical="center" shrinkToFit="1"/>
    </xf>
    <xf numFmtId="217" fontId="10" fillId="0" borderId="5" xfId="65" applyNumberFormat="1" applyFont="1" applyBorder="1" applyAlignment="1">
      <alignment vertical="center"/>
    </xf>
    <xf numFmtId="0" fontId="10" fillId="0" borderId="12" xfId="65" applyFont="1" applyBorder="1" applyAlignment="1">
      <alignment horizontal="left" vertical="center"/>
    </xf>
    <xf numFmtId="0" fontId="10" fillId="0" borderId="0" xfId="65" applyFont="1" applyAlignment="1">
      <alignment horizontal="left" vertical="center"/>
    </xf>
    <xf numFmtId="217" fontId="10" fillId="0" borderId="0" xfId="37" applyNumberFormat="1" applyFont="1" applyBorder="1" applyAlignment="1">
      <alignment horizontal="right" vertical="center" shrinkToFit="1"/>
    </xf>
    <xf numFmtId="217" fontId="10" fillId="0" borderId="0" xfId="37" applyNumberFormat="1" applyFont="1" applyBorder="1" applyAlignment="1">
      <alignment vertical="center" shrinkToFit="1"/>
    </xf>
    <xf numFmtId="0" fontId="10" fillId="0" borderId="12" xfId="65" applyFont="1" applyBorder="1" applyAlignment="1">
      <alignment horizontal="right" vertical="center"/>
    </xf>
    <xf numFmtId="0" fontId="10" fillId="0" borderId="0" xfId="65" applyFont="1" applyAlignment="1">
      <alignment horizontal="right" vertical="center"/>
    </xf>
    <xf numFmtId="38" fontId="10" fillId="0" borderId="0" xfId="37" applyFont="1" applyFill="1" applyBorder="1" applyAlignment="1">
      <alignment horizontal="right" vertical="center" shrinkToFit="1"/>
    </xf>
    <xf numFmtId="38" fontId="10" fillId="0" borderId="0" xfId="37" applyFont="1" applyFill="1" applyBorder="1" applyAlignment="1">
      <alignment vertical="center" shrinkToFit="1"/>
    </xf>
    <xf numFmtId="217" fontId="10" fillId="0" borderId="58" xfId="37" applyNumberFormat="1" applyFont="1" applyBorder="1" applyAlignment="1">
      <alignment horizontal="right" vertical="center" shrinkToFit="1"/>
    </xf>
    <xf numFmtId="0" fontId="10" fillId="0" borderId="59" xfId="65" applyFont="1" applyBorder="1" applyAlignment="1">
      <alignment vertical="center"/>
    </xf>
    <xf numFmtId="217" fontId="10" fillId="0" borderId="0" xfId="65" applyNumberFormat="1" applyFont="1" applyAlignment="1">
      <alignment vertical="center"/>
    </xf>
    <xf numFmtId="0" fontId="6" fillId="0" borderId="0" xfId="65" applyFont="1" applyAlignment="1">
      <alignment horizontal="left" vertical="center"/>
    </xf>
    <xf numFmtId="0" fontId="10" fillId="0" borderId="0" xfId="71"/>
    <xf numFmtId="37" fontId="10" fillId="0" borderId="0" xfId="69" applyFont="1" applyAlignment="1">
      <alignment vertical="center"/>
    </xf>
    <xf numFmtId="37" fontId="10" fillId="0" borderId="0" xfId="69" applyFont="1" applyAlignment="1">
      <alignment horizontal="right" vertical="center"/>
    </xf>
    <xf numFmtId="0" fontId="35" fillId="0" borderId="0" xfId="69" applyNumberFormat="1" applyFont="1" applyAlignment="1">
      <alignment horizontal="center" vertical="center"/>
    </xf>
    <xf numFmtId="0" fontId="35" fillId="0" borderId="0" xfId="69" applyNumberFormat="1" applyFont="1" applyAlignment="1">
      <alignment vertical="center"/>
    </xf>
    <xf numFmtId="0" fontId="5" fillId="0" borderId="0" xfId="71" applyFont="1" applyAlignment="1">
      <alignment horizontal="center" vertical="center"/>
    </xf>
    <xf numFmtId="0" fontId="52" fillId="0" borderId="0" xfId="71" applyFont="1" applyAlignment="1">
      <alignment horizontal="left" vertical="center"/>
    </xf>
    <xf numFmtId="0" fontId="7" fillId="0" borderId="0" xfId="69" applyNumberFormat="1" applyFont="1" applyAlignment="1">
      <alignment vertical="center"/>
    </xf>
    <xf numFmtId="0" fontId="51" fillId="0" borderId="0" xfId="69" applyNumberFormat="1" applyFont="1" applyAlignment="1">
      <alignment horizontal="right" vertical="center"/>
    </xf>
    <xf numFmtId="0" fontId="52" fillId="0" borderId="0" xfId="69" applyNumberFormat="1" applyFont="1" applyAlignment="1">
      <alignment horizontal="right" vertical="center"/>
    </xf>
    <xf numFmtId="0" fontId="7" fillId="0" borderId="0" xfId="71" applyFont="1" applyAlignment="1">
      <alignment vertical="center"/>
    </xf>
    <xf numFmtId="0" fontId="7" fillId="0" borderId="13" xfId="69" applyNumberFormat="1" applyFont="1" applyBorder="1" applyAlignment="1">
      <alignment vertical="center"/>
    </xf>
    <xf numFmtId="0" fontId="7" fillId="0" borderId="13" xfId="69" applyNumberFormat="1" applyFont="1" applyBorder="1" applyAlignment="1">
      <alignment horizontal="right" vertical="center"/>
    </xf>
    <xf numFmtId="0" fontId="10" fillId="0" borderId="0" xfId="69" applyNumberFormat="1" applyFont="1" applyAlignment="1">
      <alignment vertical="center"/>
    </xf>
    <xf numFmtId="0" fontId="7" fillId="0" borderId="0" xfId="71" applyFont="1"/>
    <xf numFmtId="37" fontId="7" fillId="0" borderId="10" xfId="69" applyFont="1" applyBorder="1"/>
    <xf numFmtId="38" fontId="7" fillId="0" borderId="10" xfId="45" applyFont="1" applyFill="1" applyBorder="1" applyAlignment="1" applyProtection="1">
      <alignment horizontal="right"/>
    </xf>
    <xf numFmtId="0" fontId="7" fillId="0" borderId="0" xfId="71" quotePrefix="1" applyFont="1" applyAlignment="1">
      <alignment horizontal="center"/>
    </xf>
    <xf numFmtId="0" fontId="7" fillId="0" borderId="0" xfId="71" applyFont="1" applyAlignment="1">
      <alignment horizontal="center"/>
    </xf>
    <xf numFmtId="37" fontId="7" fillId="0" borderId="0" xfId="69" applyFont="1" applyAlignment="1">
      <alignment horizontal="center"/>
    </xf>
    <xf numFmtId="40" fontId="54" fillId="0" borderId="0" xfId="45" applyNumberFormat="1" applyFont="1" applyFill="1" applyBorder="1" applyAlignment="1">
      <alignment horizontal="right"/>
    </xf>
    <xf numFmtId="0" fontId="7" fillId="0" borderId="13" xfId="71" applyFont="1" applyBorder="1"/>
    <xf numFmtId="37" fontId="7" fillId="0" borderId="13" xfId="69" applyFont="1" applyBorder="1" applyAlignment="1">
      <alignment horizontal="center"/>
    </xf>
    <xf numFmtId="38" fontId="7" fillId="0" borderId="15" xfId="45" applyFont="1" applyFill="1" applyBorder="1" applyAlignment="1">
      <alignment horizontal="right"/>
    </xf>
    <xf numFmtId="38" fontId="7" fillId="0" borderId="13" xfId="45" applyFont="1" applyFill="1" applyBorder="1" applyAlignment="1">
      <alignment horizontal="right"/>
    </xf>
    <xf numFmtId="37" fontId="7" fillId="0" borderId="0" xfId="69" applyFont="1" applyAlignment="1">
      <alignment horizontal="center" vertical="center"/>
    </xf>
    <xf numFmtId="225" fontId="52" fillId="0" borderId="0" xfId="69" applyNumberFormat="1" applyFont="1" applyAlignment="1">
      <alignment horizontal="right" vertical="center"/>
    </xf>
    <xf numFmtId="37" fontId="52" fillId="0" borderId="0" xfId="69" applyFont="1" applyAlignment="1">
      <alignment vertical="center"/>
    </xf>
    <xf numFmtId="37" fontId="7" fillId="0" borderId="0" xfId="69" applyFont="1" applyAlignment="1">
      <alignment vertical="center"/>
    </xf>
    <xf numFmtId="230" fontId="52" fillId="0" borderId="0" xfId="69" applyNumberFormat="1" applyFont="1" applyAlignment="1">
      <alignment horizontal="right" vertical="center"/>
    </xf>
    <xf numFmtId="231" fontId="10" fillId="0" borderId="0" xfId="69" applyNumberFormat="1" applyFont="1" applyAlignment="1">
      <alignment horizontal="right" vertical="center"/>
    </xf>
    <xf numFmtId="0" fontId="58" fillId="0" borderId="0" xfId="0" applyFont="1" applyAlignment="1">
      <alignment horizontal="center" vertical="center"/>
    </xf>
    <xf numFmtId="0" fontId="52" fillId="0" borderId="0" xfId="65" applyFont="1" applyAlignment="1" applyProtection="1">
      <alignment vertical="center"/>
      <protection locked="0"/>
    </xf>
    <xf numFmtId="0" fontId="52" fillId="0" borderId="0" xfId="65" applyFont="1" applyAlignment="1">
      <alignment vertical="center"/>
    </xf>
    <xf numFmtId="0" fontId="60" fillId="0" borderId="0" xfId="80" applyFont="1" applyAlignment="1">
      <alignment horizontal="right"/>
    </xf>
    <xf numFmtId="0" fontId="60" fillId="0" borderId="0" xfId="80" applyFont="1"/>
    <xf numFmtId="0" fontId="61" fillId="0" borderId="0" xfId="82" applyFont="1" applyAlignment="1">
      <alignment horizontal="right"/>
    </xf>
    <xf numFmtId="0" fontId="60" fillId="0" borderId="0" xfId="82" applyFont="1"/>
    <xf numFmtId="0" fontId="7" fillId="0" borderId="0" xfId="65" applyFont="1" applyAlignment="1" applyProtection="1">
      <alignment vertical="center"/>
      <protection locked="0"/>
    </xf>
    <xf numFmtId="0" fontId="7" fillId="0" borderId="0" xfId="65" applyFont="1" applyAlignment="1" applyProtection="1">
      <alignment horizontal="right"/>
      <protection locked="0"/>
    </xf>
    <xf numFmtId="0" fontId="10" fillId="0" borderId="2" xfId="65" applyFont="1" applyBorder="1" applyAlignment="1" applyProtection="1">
      <alignment horizontal="right" vertical="center"/>
      <protection locked="0"/>
    </xf>
    <xf numFmtId="217" fontId="10" fillId="0" borderId="0" xfId="0" applyNumberFormat="1" applyFont="1" applyAlignment="1">
      <alignment horizontal="right" vertical="center" shrinkToFit="1"/>
    </xf>
    <xf numFmtId="217" fontId="10" fillId="0" borderId="0" xfId="0" applyNumberFormat="1" applyFont="1" applyAlignment="1">
      <alignment horizontal="right" shrinkToFit="1"/>
    </xf>
    <xf numFmtId="0" fontId="42" fillId="0" borderId="0" xfId="0" applyFont="1" applyAlignment="1">
      <alignment horizontal="center"/>
    </xf>
    <xf numFmtId="0" fontId="6" fillId="0" borderId="27" xfId="78" applyFont="1" applyBorder="1">
      <alignment vertical="center"/>
    </xf>
    <xf numFmtId="0" fontId="52" fillId="0" borderId="0" xfId="78" applyFont="1">
      <alignment vertical="center"/>
    </xf>
    <xf numFmtId="0" fontId="7" fillId="0" borderId="0" xfId="78" applyFont="1" applyAlignment="1">
      <alignment horizontal="right"/>
    </xf>
    <xf numFmtId="227" fontId="31" fillId="0" borderId="11" xfId="78" applyNumberFormat="1" applyFont="1" applyBorder="1">
      <alignment vertical="center"/>
    </xf>
    <xf numFmtId="0" fontId="57" fillId="0" borderId="0" xfId="65" applyFont="1" applyAlignment="1" applyProtection="1">
      <alignment horizontal="right" vertical="center"/>
      <protection locked="0"/>
    </xf>
    <xf numFmtId="49" fontId="7" fillId="0" borderId="0" xfId="65" applyNumberFormat="1" applyFont="1" applyAlignment="1" applyProtection="1">
      <alignment vertical="center"/>
      <protection locked="0"/>
    </xf>
    <xf numFmtId="0" fontId="7" fillId="0" borderId="0" xfId="65" quotePrefix="1" applyFont="1" applyAlignment="1" applyProtection="1">
      <alignment vertical="center"/>
      <protection locked="0"/>
    </xf>
    <xf numFmtId="205" fontId="19" fillId="0" borderId="11" xfId="81" applyNumberFormat="1" applyFont="1" applyBorder="1" applyAlignment="1">
      <alignment vertical="center"/>
    </xf>
    <xf numFmtId="38" fontId="10" fillId="0" borderId="0" xfId="37" applyFont="1" applyFill="1" applyBorder="1" applyAlignment="1">
      <alignment horizontal="right" vertical="center"/>
    </xf>
    <xf numFmtId="203" fontId="10" fillId="0" borderId="0" xfId="65" applyNumberFormat="1" applyFont="1" applyAlignment="1">
      <alignment horizontal="right" vertical="center" shrinkToFit="1"/>
    </xf>
    <xf numFmtId="205" fontId="10" fillId="0" borderId="0" xfId="65" applyNumberFormat="1" applyFont="1" applyAlignment="1">
      <alignment vertical="center"/>
    </xf>
    <xf numFmtId="185" fontId="10" fillId="0" borderId="0" xfId="65" applyNumberFormat="1" applyFont="1" applyAlignment="1">
      <alignment vertical="center"/>
    </xf>
    <xf numFmtId="185" fontId="5" fillId="0" borderId="0" xfId="65" applyNumberFormat="1" applyFont="1" applyAlignment="1">
      <alignment horizontal="right" vertical="center" shrinkToFit="1"/>
    </xf>
    <xf numFmtId="229" fontId="10" fillId="0" borderId="60" xfId="37" applyNumberFormat="1" applyFont="1" applyFill="1" applyBorder="1" applyAlignment="1">
      <alignment horizontal="right" vertical="center" shrinkToFit="1"/>
    </xf>
    <xf numFmtId="229" fontId="10" fillId="0" borderId="51" xfId="37" applyNumberFormat="1" applyFont="1" applyFill="1" applyBorder="1" applyAlignment="1">
      <alignment horizontal="right" vertical="center" shrinkToFit="1"/>
    </xf>
    <xf numFmtId="229" fontId="10" fillId="0" borderId="51" xfId="37" applyNumberFormat="1" applyFont="1" applyFill="1" applyBorder="1" applyAlignment="1">
      <alignment vertical="center" shrinkToFit="1"/>
    </xf>
    <xf numFmtId="205" fontId="10" fillId="0" borderId="61" xfId="37" applyNumberFormat="1" applyFont="1" applyFill="1" applyBorder="1" applyAlignment="1">
      <alignment horizontal="right" vertical="center" shrinkToFit="1"/>
    </xf>
    <xf numFmtId="229" fontId="10" fillId="0" borderId="13" xfId="37" applyNumberFormat="1" applyFont="1" applyFill="1" applyBorder="1" applyAlignment="1">
      <alignment horizontal="right" vertical="center" shrinkToFit="1"/>
    </xf>
    <xf numFmtId="0" fontId="6" fillId="0" borderId="0" xfId="0" applyFont="1" applyAlignment="1" applyProtection="1">
      <alignment horizontal="center" vertical="center"/>
      <protection locked="0"/>
    </xf>
    <xf numFmtId="204" fontId="5" fillId="0" borderId="0" xfId="42" applyNumberFormat="1" applyFont="1" applyFill="1" applyBorder="1" applyAlignment="1" applyProtection="1">
      <alignment horizontal="right" vertical="center"/>
      <protection locked="0"/>
    </xf>
    <xf numFmtId="3" fontId="5" fillId="0" borderId="5" xfId="42" applyNumberFormat="1" applyFont="1" applyFill="1" applyBorder="1" applyAlignment="1" applyProtection="1">
      <alignment horizontal="right" vertical="center"/>
      <protection locked="0"/>
    </xf>
    <xf numFmtId="3" fontId="5" fillId="0" borderId="0" xfId="42" applyNumberFormat="1" applyFont="1" applyFill="1" applyBorder="1" applyAlignment="1" applyProtection="1">
      <alignment horizontal="right" vertical="center"/>
      <protection locked="0"/>
    </xf>
    <xf numFmtId="38" fontId="19" fillId="0" borderId="11" xfId="42" applyFont="1" applyFill="1" applyBorder="1" applyAlignment="1">
      <alignment vertical="center"/>
    </xf>
    <xf numFmtId="3" fontId="5" fillId="0" borderId="13" xfId="42" applyNumberFormat="1" applyFont="1" applyFill="1" applyBorder="1" applyAlignment="1" applyProtection="1">
      <alignment horizontal="right" vertical="center"/>
      <protection locked="0"/>
    </xf>
    <xf numFmtId="204" fontId="5" fillId="0" borderId="0" xfId="65" applyNumberFormat="1" applyFont="1" applyAlignment="1" applyProtection="1">
      <alignment horizontal="right" vertical="center"/>
      <protection locked="0"/>
    </xf>
    <xf numFmtId="38" fontId="0" fillId="0" borderId="0" xfId="38" applyFont="1"/>
    <xf numFmtId="185" fontId="5" fillId="0" borderId="11" xfId="42" applyNumberFormat="1" applyFont="1" applyFill="1" applyBorder="1" applyAlignment="1" applyProtection="1">
      <alignment horizontal="right" vertical="center"/>
      <protection locked="0"/>
    </xf>
    <xf numFmtId="185" fontId="5" fillId="0" borderId="0" xfId="42" applyNumberFormat="1" applyFont="1" applyFill="1" applyBorder="1" applyAlignment="1" applyProtection="1">
      <alignment horizontal="right" vertical="center"/>
      <protection locked="0"/>
    </xf>
    <xf numFmtId="206" fontId="5" fillId="0" borderId="0" xfId="42" applyNumberFormat="1" applyFont="1" applyFill="1" applyBorder="1" applyAlignment="1" applyProtection="1">
      <alignment horizontal="right" vertical="center"/>
      <protection locked="0"/>
    </xf>
    <xf numFmtId="205" fontId="5" fillId="0" borderId="0" xfId="42" applyNumberFormat="1" applyFont="1" applyFill="1" applyBorder="1" applyAlignment="1" applyProtection="1">
      <alignment horizontal="right" vertical="center"/>
      <protection locked="0"/>
    </xf>
    <xf numFmtId="38" fontId="5" fillId="0" borderId="0" xfId="38" applyFont="1" applyFill="1" applyBorder="1" applyAlignment="1" applyProtection="1">
      <alignment horizontal="right" vertical="center"/>
      <protection locked="0"/>
    </xf>
    <xf numFmtId="3" fontId="5" fillId="0" borderId="5" xfId="42" applyNumberFormat="1" applyFont="1" applyBorder="1" applyAlignment="1" applyProtection="1">
      <alignment horizontal="right" vertical="center"/>
      <protection locked="0"/>
    </xf>
    <xf numFmtId="205" fontId="5" fillId="0" borderId="13" xfId="42" applyNumberFormat="1" applyFont="1" applyFill="1" applyBorder="1" applyAlignment="1" applyProtection="1">
      <alignment horizontal="right" vertical="center"/>
      <protection locked="0"/>
    </xf>
    <xf numFmtId="211" fontId="5" fillId="0" borderId="0" xfId="38" applyNumberFormat="1" applyFont="1" applyFill="1" applyBorder="1" applyAlignment="1">
      <alignment vertical="center"/>
    </xf>
    <xf numFmtId="211" fontId="5" fillId="0" borderId="62" xfId="38" applyNumberFormat="1" applyFont="1" applyFill="1" applyBorder="1" applyAlignment="1" applyProtection="1">
      <alignment horizontal="right" vertical="center"/>
      <protection locked="0"/>
    </xf>
    <xf numFmtId="211" fontId="5" fillId="0" borderId="0" xfId="38" applyNumberFormat="1" applyFont="1" applyFill="1" applyBorder="1" applyAlignment="1" applyProtection="1">
      <alignment horizontal="right" vertical="center"/>
      <protection locked="0"/>
    </xf>
    <xf numFmtId="38" fontId="5" fillId="0" borderId="0" xfId="38" applyFont="1" applyFill="1" applyBorder="1" applyAlignment="1" applyProtection="1">
      <alignment vertical="center"/>
      <protection locked="0"/>
    </xf>
    <xf numFmtId="38" fontId="5" fillId="0" borderId="0" xfId="38" applyFont="1" applyFill="1" applyAlignment="1">
      <alignment vertical="center"/>
    </xf>
    <xf numFmtId="211" fontId="5" fillId="0" borderId="11" xfId="38" applyNumberFormat="1" applyFont="1" applyFill="1" applyBorder="1" applyAlignment="1">
      <alignment horizontal="right" vertical="center"/>
    </xf>
    <xf numFmtId="38" fontId="5" fillId="0" borderId="62" xfId="38" applyFont="1" applyFill="1" applyBorder="1" applyAlignment="1" applyProtection="1">
      <alignment horizontal="right" vertical="center"/>
      <protection locked="0"/>
    </xf>
    <xf numFmtId="203" fontId="19" fillId="0" borderId="11" xfId="38" applyNumberFormat="1" applyFont="1" applyFill="1" applyBorder="1" applyAlignment="1">
      <alignment vertical="center"/>
    </xf>
    <xf numFmtId="203" fontId="5" fillId="0" borderId="0" xfId="38" applyNumberFormat="1" applyFont="1" applyFill="1" applyBorder="1" applyAlignment="1">
      <alignment horizontal="right" vertical="center"/>
    </xf>
    <xf numFmtId="203" fontId="5" fillId="0" borderId="0" xfId="38" applyNumberFormat="1" applyFont="1" applyFill="1" applyAlignment="1">
      <alignment vertical="center"/>
    </xf>
    <xf numFmtId="203" fontId="5" fillId="0" borderId="0" xfId="38" applyNumberFormat="1" applyFont="1" applyFill="1" applyBorder="1" applyAlignment="1" applyProtection="1">
      <alignment horizontal="right" vertical="center"/>
      <protection locked="0"/>
    </xf>
    <xf numFmtId="38" fontId="10" fillId="0" borderId="11" xfId="38" applyFont="1" applyBorder="1" applyAlignment="1" applyProtection="1">
      <alignment vertical="center"/>
      <protection locked="0"/>
    </xf>
    <xf numFmtId="38" fontId="10" fillId="0" borderId="11" xfId="38" applyFont="1" applyFill="1" applyBorder="1" applyAlignment="1" applyProtection="1">
      <alignment vertical="center"/>
      <protection locked="0"/>
    </xf>
    <xf numFmtId="38" fontId="40" fillId="0" borderId="0" xfId="40" applyFont="1" applyBorder="1" applyAlignment="1">
      <alignment vertical="center" shrinkToFit="1"/>
    </xf>
    <xf numFmtId="220" fontId="40" fillId="0" borderId="0" xfId="40" applyNumberFormat="1" applyFont="1" applyBorder="1" applyAlignment="1">
      <alignment vertical="center" shrinkToFit="1"/>
    </xf>
    <xf numFmtId="220" fontId="40" fillId="0" borderId="30" xfId="40" applyNumberFormat="1" applyFont="1" applyBorder="1" applyAlignment="1">
      <alignment vertical="center" shrinkToFit="1"/>
    </xf>
    <xf numFmtId="38" fontId="40" fillId="0" borderId="11" xfId="40" applyFont="1" applyBorder="1" applyAlignment="1">
      <alignment vertical="center" shrinkToFit="1"/>
    </xf>
    <xf numFmtId="232" fontId="40" fillId="0" borderId="0" xfId="40" applyNumberFormat="1" applyFont="1" applyFill="1" applyBorder="1" applyAlignment="1">
      <alignment vertical="center" shrinkToFit="1"/>
    </xf>
    <xf numFmtId="38" fontId="40" fillId="0" borderId="0" xfId="40" applyFont="1" applyFill="1" applyBorder="1" applyAlignment="1">
      <alignment vertical="center" shrinkToFit="1"/>
    </xf>
    <xf numFmtId="220" fontId="40" fillId="0" borderId="30" xfId="40" applyNumberFormat="1" applyFont="1" applyFill="1" applyBorder="1" applyAlignment="1">
      <alignment vertical="center" shrinkToFit="1"/>
    </xf>
    <xf numFmtId="220" fontId="40" fillId="0" borderId="0" xfId="40" applyNumberFormat="1" applyFont="1" applyFill="1" applyBorder="1" applyAlignment="1">
      <alignment vertical="center" shrinkToFit="1"/>
    </xf>
    <xf numFmtId="38" fontId="40" fillId="0" borderId="11" xfId="40" applyFont="1" applyFill="1" applyBorder="1" applyAlignment="1">
      <alignment vertical="center" shrinkToFit="1"/>
    </xf>
    <xf numFmtId="211" fontId="40" fillId="0" borderId="0" xfId="40" applyNumberFormat="1" applyFont="1" applyFill="1" applyBorder="1" applyAlignment="1">
      <alignment vertical="center" shrinkToFit="1"/>
    </xf>
    <xf numFmtId="38" fontId="6" fillId="0" borderId="0" xfId="40" applyFont="1" applyBorder="1" applyAlignment="1">
      <alignment vertical="center" shrinkToFit="1"/>
    </xf>
    <xf numFmtId="221" fontId="7" fillId="0" borderId="0" xfId="40" applyNumberFormat="1" applyFont="1" applyBorder="1" applyAlignment="1">
      <alignment horizontal="right" vertical="center" shrinkToFit="1"/>
    </xf>
    <xf numFmtId="180" fontId="7" fillId="0" borderId="0" xfId="40" applyNumberFormat="1" applyFont="1" applyBorder="1" applyAlignment="1">
      <alignment vertical="center" shrinkToFit="1"/>
    </xf>
    <xf numFmtId="222" fontId="7" fillId="0" borderId="30" xfId="40" applyNumberFormat="1" applyFont="1" applyBorder="1" applyAlignment="1">
      <alignment horizontal="right" vertical="center" shrinkToFit="1"/>
    </xf>
    <xf numFmtId="38" fontId="7" fillId="0" borderId="0" xfId="40" applyFont="1" applyBorder="1" applyAlignment="1">
      <alignment vertical="center" shrinkToFit="1"/>
    </xf>
    <xf numFmtId="222" fontId="7" fillId="0" borderId="0" xfId="40" applyNumberFormat="1" applyFont="1" applyBorder="1" applyAlignment="1">
      <alignment horizontal="right" vertical="center" shrinkToFit="1"/>
    </xf>
    <xf numFmtId="38" fontId="7" fillId="0" borderId="11" xfId="40" applyFont="1" applyBorder="1" applyAlignment="1">
      <alignment vertical="center" shrinkToFit="1"/>
    </xf>
    <xf numFmtId="223" fontId="7" fillId="0" borderId="0" xfId="40" applyNumberFormat="1" applyFont="1" applyBorder="1" applyAlignment="1">
      <alignment horizontal="right" vertical="center" shrinkToFit="1"/>
    </xf>
    <xf numFmtId="38" fontId="40" fillId="0" borderId="0" xfId="40" applyFont="1" applyFill="1" applyBorder="1" applyAlignment="1">
      <alignment horizontal="right" vertical="center" shrinkToFit="1"/>
    </xf>
    <xf numFmtId="211" fontId="40" fillId="0" borderId="11" xfId="40" applyNumberFormat="1" applyFont="1" applyFill="1" applyBorder="1" applyAlignment="1">
      <alignment vertical="center" shrinkToFit="1"/>
    </xf>
    <xf numFmtId="225" fontId="40" fillId="0" borderId="13" xfId="40" applyNumberFormat="1" applyFont="1" applyBorder="1" applyAlignment="1">
      <alignment vertical="center" shrinkToFit="1"/>
    </xf>
    <xf numFmtId="221" fontId="40" fillId="0" borderId="13" xfId="40" applyNumberFormat="1" applyFont="1" applyBorder="1" applyAlignment="1">
      <alignment vertical="center" shrinkToFit="1"/>
    </xf>
    <xf numFmtId="225" fontId="40" fillId="0" borderId="15" xfId="40" applyNumberFormat="1" applyFont="1" applyBorder="1" applyAlignment="1">
      <alignment vertical="center" shrinkToFit="1"/>
    </xf>
    <xf numFmtId="225" fontId="40" fillId="0" borderId="0" xfId="40" applyNumberFormat="1" applyFont="1" applyBorder="1" applyAlignment="1">
      <alignment vertical="center" shrinkToFit="1"/>
    </xf>
    <xf numFmtId="221" fontId="40" fillId="0" borderId="0" xfId="40" applyNumberFormat="1" applyFont="1" applyBorder="1" applyAlignment="1">
      <alignment vertical="center" shrinkToFit="1"/>
    </xf>
    <xf numFmtId="0" fontId="45" fillId="0" borderId="63" xfId="0" applyFont="1" applyBorder="1"/>
    <xf numFmtId="38" fontId="6" fillId="0" borderId="9" xfId="44" applyFont="1" applyBorder="1" applyAlignment="1">
      <alignment vertical="center"/>
    </xf>
    <xf numFmtId="38" fontId="6" fillId="0" borderId="20" xfId="44" applyFont="1" applyBorder="1" applyAlignment="1">
      <alignment vertical="center"/>
    </xf>
    <xf numFmtId="38" fontId="6" fillId="0" borderId="11" xfId="44" applyFont="1" applyBorder="1" applyAlignment="1">
      <alignment vertical="center"/>
    </xf>
    <xf numFmtId="38" fontId="6" fillId="0" borderId="19" xfId="44" applyFont="1" applyBorder="1" applyAlignment="1">
      <alignment vertical="center"/>
    </xf>
    <xf numFmtId="38" fontId="31" fillId="0" borderId="11" xfId="44" applyFont="1" applyBorder="1" applyAlignment="1">
      <alignment vertical="center"/>
    </xf>
    <xf numFmtId="38" fontId="31" fillId="0" borderId="19" xfId="44" applyFont="1" applyBorder="1" applyAlignment="1">
      <alignment vertical="center"/>
    </xf>
    <xf numFmtId="38" fontId="31" fillId="0" borderId="19" xfId="44" applyFont="1" applyBorder="1" applyAlignment="1">
      <alignment horizontal="right" vertical="center"/>
    </xf>
    <xf numFmtId="211" fontId="31" fillId="0" borderId="11" xfId="44" applyNumberFormat="1" applyFont="1" applyBorder="1" applyAlignment="1">
      <alignment vertical="center"/>
    </xf>
    <xf numFmtId="2" fontId="31" fillId="0" borderId="54" xfId="78" applyNumberFormat="1" applyFont="1" applyBorder="1">
      <alignment vertical="center"/>
    </xf>
    <xf numFmtId="38" fontId="31" fillId="0" borderId="19" xfId="78" applyNumberFormat="1" applyFont="1" applyBorder="1">
      <alignment vertical="center"/>
    </xf>
    <xf numFmtId="38" fontId="10" fillId="0" borderId="0" xfId="44" applyFont="1" applyAlignment="1">
      <alignment vertical="center"/>
    </xf>
    <xf numFmtId="38" fontId="10" fillId="0" borderId="0" xfId="44" applyFont="1" applyBorder="1" applyAlignment="1">
      <alignment vertical="center"/>
    </xf>
    <xf numFmtId="38" fontId="5" fillId="0" borderId="11" xfId="44" applyFont="1" applyFill="1" applyBorder="1" applyAlignment="1">
      <alignment horizontal="right" vertical="center"/>
    </xf>
    <xf numFmtId="38" fontId="5" fillId="0" borderId="5" xfId="44" applyFont="1" applyFill="1" applyBorder="1" applyAlignment="1">
      <alignment horizontal="right" vertical="center"/>
    </xf>
    <xf numFmtId="38" fontId="5" fillId="0" borderId="0" xfId="44" applyFont="1" applyFill="1" applyBorder="1" applyAlignment="1">
      <alignment horizontal="right" vertical="center"/>
    </xf>
    <xf numFmtId="211" fontId="5" fillId="0" borderId="11" xfId="44" applyNumberFormat="1" applyFont="1" applyFill="1" applyBorder="1" applyAlignment="1">
      <alignment horizontal="right" vertical="center"/>
    </xf>
    <xf numFmtId="211" fontId="5" fillId="0" borderId="0" xfId="44" applyNumberFormat="1" applyFont="1" applyFill="1" applyBorder="1" applyAlignment="1">
      <alignment horizontal="right" vertical="center"/>
    </xf>
    <xf numFmtId="211" fontId="5" fillId="0" borderId="5" xfId="44" applyNumberFormat="1" applyFont="1" applyFill="1" applyBorder="1" applyAlignment="1">
      <alignment horizontal="right" vertical="center"/>
    </xf>
    <xf numFmtId="38" fontId="5" fillId="0" borderId="0" xfId="44" applyFont="1" applyFill="1" applyBorder="1" applyAlignment="1" applyProtection="1">
      <alignment horizontal="right" vertical="center"/>
      <protection locked="0"/>
    </xf>
    <xf numFmtId="38" fontId="5" fillId="0" borderId="5" xfId="44" applyFont="1" applyFill="1" applyBorder="1" applyAlignment="1" applyProtection="1">
      <alignment horizontal="right" vertical="center"/>
      <protection locked="0"/>
    </xf>
    <xf numFmtId="232" fontId="5" fillId="0" borderId="11" xfId="82" applyNumberFormat="1" applyFont="1" applyBorder="1" applyAlignment="1">
      <alignment vertical="center"/>
    </xf>
    <xf numFmtId="232" fontId="5" fillId="0" borderId="0" xfId="65" applyNumberFormat="1" applyFont="1" applyAlignment="1" applyProtection="1">
      <alignment vertical="center"/>
      <protection locked="0"/>
    </xf>
    <xf numFmtId="232" fontId="5" fillId="0" borderId="0" xfId="82" applyNumberFormat="1" applyFont="1" applyAlignment="1">
      <alignment vertical="center"/>
    </xf>
    <xf numFmtId="232" fontId="5" fillId="0" borderId="30" xfId="65" applyNumberFormat="1" applyFont="1" applyBorder="1" applyAlignment="1" applyProtection="1">
      <alignment vertical="center"/>
      <protection locked="0"/>
    </xf>
    <xf numFmtId="222" fontId="14" fillId="0" borderId="0" xfId="65" applyNumberFormat="1" applyAlignment="1">
      <alignment vertical="center"/>
    </xf>
    <xf numFmtId="233" fontId="5" fillId="0" borderId="0" xfId="65" applyNumberFormat="1" applyFont="1" applyAlignment="1" applyProtection="1">
      <alignment vertical="center" shrinkToFit="1"/>
      <protection locked="0"/>
    </xf>
    <xf numFmtId="211" fontId="10" fillId="0" borderId="0" xfId="65" applyNumberFormat="1" applyFont="1" applyAlignment="1">
      <alignment vertical="center"/>
    </xf>
    <xf numFmtId="211" fontId="10" fillId="0" borderId="0" xfId="37" applyNumberFormat="1" applyFont="1" applyBorder="1" applyAlignment="1">
      <alignment horizontal="right" vertical="center" shrinkToFit="1"/>
    </xf>
    <xf numFmtId="211" fontId="10" fillId="0" borderId="0" xfId="37" applyNumberFormat="1" applyFont="1" applyBorder="1" applyAlignment="1">
      <alignment vertical="center" shrinkToFit="1"/>
    </xf>
    <xf numFmtId="0" fontId="7" fillId="0" borderId="0" xfId="65" applyFont="1" applyAlignment="1">
      <alignment horizontal="left" vertical="center"/>
    </xf>
    <xf numFmtId="37" fontId="54" fillId="0" borderId="0" xfId="45" quotePrefix="1" applyNumberFormat="1" applyFont="1" applyFill="1" applyBorder="1" applyAlignment="1">
      <alignment horizontal="right"/>
    </xf>
    <xf numFmtId="230" fontId="6" fillId="0" borderId="0" xfId="69" applyNumberFormat="1" applyFont="1" applyAlignment="1">
      <alignment vertical="center"/>
    </xf>
    <xf numFmtId="0" fontId="52" fillId="0" borderId="0" xfId="71" applyFont="1"/>
    <xf numFmtId="0" fontId="0" fillId="0" borderId="0" xfId="0" applyAlignment="1">
      <alignment vertical="center"/>
    </xf>
    <xf numFmtId="0" fontId="85" fillId="0" borderId="0" xfId="0" applyFont="1" applyAlignment="1">
      <alignment vertical="center"/>
    </xf>
    <xf numFmtId="203" fontId="5" fillId="0" borderId="0" xfId="38" applyNumberFormat="1" applyFont="1" applyFill="1" applyBorder="1" applyAlignment="1" applyProtection="1">
      <alignment vertical="center"/>
      <protection locked="0"/>
    </xf>
    <xf numFmtId="176" fontId="5" fillId="0" borderId="0" xfId="36" applyNumberFormat="1" applyFont="1" applyFill="1" applyBorder="1" applyAlignment="1">
      <alignment vertical="center" shrinkToFit="1"/>
    </xf>
    <xf numFmtId="176" fontId="5" fillId="0" borderId="0" xfId="36" applyNumberFormat="1" applyFont="1" applyFill="1" applyBorder="1" applyAlignment="1">
      <alignment horizontal="right" vertical="center" shrinkToFit="1"/>
    </xf>
    <xf numFmtId="176" fontId="5" fillId="0" borderId="0" xfId="36" applyNumberFormat="1" applyFont="1" applyFill="1" applyAlignment="1">
      <alignment vertical="center"/>
    </xf>
    <xf numFmtId="176" fontId="5" fillId="0" borderId="30" xfId="36" applyNumberFormat="1" applyFont="1" applyFill="1" applyBorder="1" applyAlignment="1">
      <alignment vertical="center" shrinkToFit="1"/>
    </xf>
    <xf numFmtId="229" fontId="10" fillId="0" borderId="0" xfId="65" applyNumberFormat="1" applyFont="1" applyAlignment="1">
      <alignment vertical="center"/>
    </xf>
    <xf numFmtId="229" fontId="10" fillId="0" borderId="64" xfId="0" applyNumberFormat="1" applyFont="1" applyBorder="1" applyAlignment="1">
      <alignment horizontal="right" vertical="center"/>
    </xf>
    <xf numFmtId="229" fontId="10" fillId="0" borderId="65" xfId="0" applyNumberFormat="1" applyFont="1" applyBorder="1" applyAlignment="1">
      <alignment horizontal="right" vertical="center"/>
    </xf>
    <xf numFmtId="229" fontId="10" fillId="0" borderId="66" xfId="37" applyNumberFormat="1" applyFont="1" applyFill="1" applyBorder="1" applyAlignment="1">
      <alignment horizontal="right" vertical="center" shrinkToFit="1"/>
    </xf>
    <xf numFmtId="180" fontId="10" fillId="0" borderId="11" xfId="0" applyNumberFormat="1" applyFont="1" applyBorder="1" applyAlignment="1">
      <alignment horizontal="right"/>
    </xf>
    <xf numFmtId="211" fontId="10" fillId="0" borderId="0" xfId="38" applyNumberFormat="1" applyFont="1" applyFill="1" applyBorder="1" applyAlignment="1">
      <alignment horizontal="center"/>
    </xf>
    <xf numFmtId="38" fontId="10" fillId="0" borderId="0" xfId="38" applyFont="1" applyFill="1" applyBorder="1" applyAlignment="1">
      <alignment horizontal="right"/>
    </xf>
    <xf numFmtId="211" fontId="10" fillId="0" borderId="0" xfId="38" applyNumberFormat="1" applyFont="1" applyFill="1" applyBorder="1" applyAlignment="1">
      <alignment horizontal="right"/>
    </xf>
    <xf numFmtId="0" fontId="40" fillId="0" borderId="30" xfId="65" applyFont="1" applyBorder="1" applyAlignment="1">
      <alignment horizontal="right" vertical="center" shrinkToFit="1"/>
    </xf>
    <xf numFmtId="224" fontId="6" fillId="0" borderId="5" xfId="40" applyNumberFormat="1" applyFont="1" applyFill="1" applyBorder="1" applyAlignment="1">
      <alignment vertical="center" shrinkToFit="1"/>
    </xf>
    <xf numFmtId="199" fontId="6" fillId="0" borderId="0" xfId="40" applyNumberFormat="1" applyFont="1" applyFill="1" applyAlignment="1">
      <alignment vertical="center" shrinkToFit="1"/>
    </xf>
    <xf numFmtId="0" fontId="10" fillId="0" borderId="30" xfId="65" applyFont="1" applyBorder="1" applyAlignment="1" applyProtection="1">
      <alignment horizontal="right" vertical="center"/>
      <protection locked="0"/>
    </xf>
    <xf numFmtId="0" fontId="5" fillId="0" borderId="74" xfId="65" applyFont="1" applyBorder="1" applyAlignment="1">
      <alignment vertical="center"/>
    </xf>
    <xf numFmtId="226" fontId="5" fillId="0" borderId="0" xfId="65" applyNumberFormat="1" applyFont="1" applyAlignment="1">
      <alignment vertical="center"/>
    </xf>
    <xf numFmtId="49" fontId="10" fillId="0" borderId="0" xfId="65" applyNumberFormat="1" applyFont="1" applyAlignment="1" applyProtection="1">
      <alignment horizontal="right" vertical="center"/>
      <protection locked="0"/>
    </xf>
    <xf numFmtId="49" fontId="10" fillId="0" borderId="30" xfId="65" applyNumberFormat="1" applyFont="1" applyBorder="1" applyAlignment="1" applyProtection="1">
      <alignment vertical="center"/>
      <protection locked="0"/>
    </xf>
    <xf numFmtId="217" fontId="10" fillId="0" borderId="75" xfId="65" applyNumberFormat="1" applyFont="1" applyBorder="1" applyAlignment="1">
      <alignment vertical="center"/>
    </xf>
    <xf numFmtId="217" fontId="10" fillId="0" borderId="14" xfId="65" applyNumberFormat="1" applyFont="1" applyBorder="1" applyAlignment="1">
      <alignment vertical="center"/>
    </xf>
    <xf numFmtId="205" fontId="10" fillId="0" borderId="12" xfId="65" applyNumberFormat="1" applyFont="1" applyBorder="1" applyAlignment="1" applyProtection="1">
      <alignment vertical="center"/>
      <protection locked="0"/>
    </xf>
    <xf numFmtId="205" fontId="10" fillId="0" borderId="12" xfId="65" applyNumberFormat="1" applyFont="1" applyBorder="1" applyAlignment="1" applyProtection="1">
      <alignment horizontal="center" vertical="center"/>
      <protection locked="0"/>
    </xf>
    <xf numFmtId="0" fontId="5" fillId="0" borderId="30" xfId="65" applyFont="1" applyBorder="1" applyAlignment="1" applyProtection="1">
      <alignment horizontal="right" vertical="center"/>
      <protection locked="0"/>
    </xf>
    <xf numFmtId="180" fontId="10" fillId="0" borderId="0" xfId="0" applyNumberFormat="1" applyFont="1" applyAlignment="1">
      <alignment horizontal="right"/>
    </xf>
    <xf numFmtId="180" fontId="10" fillId="0" borderId="5" xfId="0" applyNumberFormat="1" applyFont="1" applyBorder="1" applyAlignment="1">
      <alignment horizontal="right"/>
    </xf>
    <xf numFmtId="227" fontId="6" fillId="0" borderId="2" xfId="78" applyNumberFormat="1" applyFont="1" applyBorder="1">
      <alignment vertical="center"/>
    </xf>
    <xf numFmtId="226" fontId="6" fillId="0" borderId="55" xfId="78" applyNumberFormat="1" applyFont="1" applyBorder="1">
      <alignment vertical="center"/>
    </xf>
    <xf numFmtId="227" fontId="6" fillId="0" borderId="22" xfId="78" applyNumberFormat="1" applyFont="1" applyBorder="1">
      <alignment vertical="center"/>
    </xf>
    <xf numFmtId="205" fontId="10" fillId="0" borderId="11" xfId="65" applyNumberFormat="1" applyFont="1" applyBorder="1" applyAlignment="1" applyProtection="1">
      <alignment vertical="center"/>
      <protection locked="0"/>
    </xf>
    <xf numFmtId="205" fontId="10" fillId="0" borderId="0" xfId="37" applyNumberFormat="1" applyFont="1" applyFill="1" applyBorder="1" applyAlignment="1" applyProtection="1">
      <alignment vertical="center"/>
      <protection locked="0"/>
    </xf>
    <xf numFmtId="2" fontId="10" fillId="0" borderId="0" xfId="78" applyNumberFormat="1" applyFont="1">
      <alignment vertical="center"/>
    </xf>
    <xf numFmtId="38" fontId="10" fillId="0" borderId="0" xfId="38" applyFont="1" applyFill="1" applyAlignment="1">
      <alignment vertical="center"/>
    </xf>
    <xf numFmtId="203" fontId="5" fillId="0" borderId="13" xfId="81" applyNumberFormat="1" applyFont="1" applyBorder="1" applyAlignment="1">
      <alignment vertical="center"/>
    </xf>
    <xf numFmtId="0" fontId="6" fillId="33" borderId="0" xfId="65" applyFont="1" applyFill="1" applyAlignment="1">
      <alignment vertical="center"/>
    </xf>
    <xf numFmtId="0" fontId="6" fillId="33" borderId="0" xfId="65" applyFont="1" applyFill="1" applyAlignment="1" applyProtection="1">
      <alignment vertical="center"/>
      <protection locked="0"/>
    </xf>
    <xf numFmtId="235" fontId="5" fillId="0" borderId="15" xfId="65" applyNumberFormat="1" applyFont="1" applyBorder="1" applyAlignment="1">
      <alignment vertical="center"/>
    </xf>
    <xf numFmtId="0" fontId="60" fillId="0" borderId="0" xfId="0" applyFont="1"/>
    <xf numFmtId="0" fontId="86" fillId="0" borderId="0" xfId="65" applyFont="1" applyAlignment="1" applyProtection="1">
      <alignment vertical="center"/>
      <protection locked="0"/>
    </xf>
    <xf numFmtId="218" fontId="39" fillId="0" borderId="11" xfId="82" applyNumberFormat="1" applyFont="1" applyBorder="1" applyAlignment="1">
      <alignment horizontal="right"/>
    </xf>
    <xf numFmtId="176" fontId="5" fillId="34" borderId="0" xfId="36" applyNumberFormat="1" applyFont="1" applyFill="1" applyBorder="1" applyAlignment="1">
      <alignment vertical="center" shrinkToFit="1"/>
    </xf>
    <xf numFmtId="185" fontId="40" fillId="0" borderId="0" xfId="65" applyNumberFormat="1" applyFont="1" applyAlignment="1">
      <alignment vertical="center"/>
    </xf>
    <xf numFmtId="183" fontId="40" fillId="0" borderId="0" xfId="65" applyNumberFormat="1" applyFont="1" applyAlignment="1">
      <alignment vertical="center"/>
    </xf>
    <xf numFmtId="182" fontId="40" fillId="0" borderId="0" xfId="65" applyNumberFormat="1" applyFont="1" applyAlignment="1">
      <alignment vertical="center"/>
    </xf>
    <xf numFmtId="206" fontId="5" fillId="0" borderId="0" xfId="65" quotePrefix="1" applyNumberFormat="1" applyFont="1" applyAlignment="1" applyProtection="1">
      <alignment horizontal="right" vertical="center"/>
      <protection locked="0"/>
    </xf>
    <xf numFmtId="0" fontId="6" fillId="0" borderId="61"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7" fillId="0" borderId="61" xfId="0" applyFont="1" applyBorder="1" applyAlignment="1" applyProtection="1">
      <alignment vertical="center"/>
      <protection locked="0"/>
    </xf>
    <xf numFmtId="0" fontId="6" fillId="0" borderId="78" xfId="0" applyFont="1" applyBorder="1" applyAlignment="1">
      <alignment vertical="center"/>
    </xf>
    <xf numFmtId="0" fontId="6" fillId="0" borderId="79" xfId="0" applyFont="1" applyBorder="1" applyAlignment="1">
      <alignment vertical="center"/>
    </xf>
    <xf numFmtId="0" fontId="6" fillId="0" borderId="78" xfId="0" applyFont="1" applyBorder="1" applyAlignment="1">
      <alignment horizontal="right" vertical="center"/>
    </xf>
    <xf numFmtId="177" fontId="6" fillId="0" borderId="30" xfId="38" applyNumberFormat="1" applyFont="1" applyFill="1" applyBorder="1" applyAlignment="1" applyProtection="1">
      <alignment horizontal="left" vertical="center"/>
    </xf>
    <xf numFmtId="0" fontId="7" fillId="0" borderId="0" xfId="0" applyFont="1" applyAlignment="1">
      <alignment horizontal="center" vertical="center"/>
    </xf>
    <xf numFmtId="0" fontId="6" fillId="0" borderId="11" xfId="0" applyFont="1" applyBorder="1" applyAlignment="1">
      <alignment vertical="center"/>
    </xf>
    <xf numFmtId="0" fontId="6" fillId="0" borderId="30" xfId="0" applyFont="1" applyBorder="1" applyAlignment="1">
      <alignment vertical="center"/>
    </xf>
    <xf numFmtId="0" fontId="6" fillId="0" borderId="11" xfId="0" applyFont="1" applyBorder="1" applyAlignment="1">
      <alignment horizontal="right" vertical="center"/>
    </xf>
    <xf numFmtId="177" fontId="6" fillId="0" borderId="0" xfId="38" applyNumberFormat="1" applyFont="1" applyFill="1" applyBorder="1" applyAlignment="1" applyProtection="1">
      <alignment horizontal="right" vertical="center"/>
    </xf>
    <xf numFmtId="0" fontId="6" fillId="0" borderId="30" xfId="0" applyFont="1" applyBorder="1" applyAlignment="1" applyProtection="1">
      <alignment vertical="center"/>
      <protection locked="0"/>
    </xf>
    <xf numFmtId="0" fontId="6" fillId="0" borderId="80" xfId="0" applyFont="1" applyBorder="1" applyAlignment="1">
      <alignment horizontal="right" vertical="center"/>
    </xf>
    <xf numFmtId="0" fontId="6" fillId="0" borderId="51" xfId="0" applyFont="1" applyBorder="1" applyAlignment="1" applyProtection="1">
      <alignment horizontal="center" vertical="center"/>
      <protection locked="0"/>
    </xf>
    <xf numFmtId="0" fontId="7" fillId="0" borderId="51" xfId="0" applyFont="1" applyBorder="1" applyAlignment="1" applyProtection="1">
      <alignment horizontal="right" vertical="center"/>
      <protection locked="0"/>
    </xf>
    <xf numFmtId="0" fontId="7" fillId="0" borderId="51" xfId="0" applyFont="1" applyBorder="1" applyAlignment="1" applyProtection="1">
      <alignment vertical="center"/>
      <protection locked="0"/>
    </xf>
    <xf numFmtId="0" fontId="6" fillId="0" borderId="60" xfId="0" applyFont="1" applyBorder="1" applyAlignment="1">
      <alignment vertical="center"/>
    </xf>
    <xf numFmtId="0" fontId="6" fillId="0" borderId="81" xfId="0" applyFont="1" applyBorder="1" applyAlignment="1">
      <alignment vertical="center"/>
    </xf>
    <xf numFmtId="177" fontId="6" fillId="0" borderId="81" xfId="38" applyNumberFormat="1" applyFont="1" applyFill="1" applyBorder="1" applyAlignment="1" applyProtection="1">
      <alignment horizontal="left" vertical="center"/>
    </xf>
    <xf numFmtId="0" fontId="6" fillId="0" borderId="60" xfId="0" applyFont="1" applyBorder="1" applyAlignment="1">
      <alignment horizontal="right" vertical="center"/>
    </xf>
    <xf numFmtId="183" fontId="6" fillId="0" borderId="30" xfId="38" applyNumberFormat="1" applyFont="1" applyFill="1" applyBorder="1" applyAlignment="1" applyProtection="1">
      <alignment horizontal="left" vertical="center"/>
    </xf>
    <xf numFmtId="183" fontId="13" fillId="0" borderId="79" xfId="38" applyNumberFormat="1" applyFont="1" applyFill="1" applyBorder="1" applyAlignment="1" applyProtection="1">
      <alignment horizontal="center" vertical="center" wrapText="1"/>
    </xf>
    <xf numFmtId="0" fontId="6" fillId="0" borderId="58" xfId="0" applyFont="1" applyBorder="1" applyAlignment="1" applyProtection="1">
      <alignment horizontal="center" vertical="center"/>
      <protection locked="0"/>
    </xf>
    <xf numFmtId="183" fontId="13" fillId="0" borderId="81" xfId="38" applyNumberFormat="1" applyFont="1" applyFill="1" applyBorder="1" applyAlignment="1" applyProtection="1">
      <alignment horizontal="center" vertical="center" wrapText="1"/>
    </xf>
    <xf numFmtId="0" fontId="6" fillId="0" borderId="11" xfId="0" applyFont="1" applyBorder="1" applyAlignment="1">
      <alignment horizontal="left" vertical="center"/>
    </xf>
    <xf numFmtId="193" fontId="6" fillId="0" borderId="0" xfId="38" applyNumberFormat="1" applyFont="1" applyFill="1" applyBorder="1" applyAlignment="1">
      <alignment vertical="center"/>
    </xf>
    <xf numFmtId="0" fontId="7" fillId="0" borderId="0" xfId="0" applyFont="1" applyAlignment="1" applyProtection="1">
      <alignment horizontal="left" vertical="center"/>
      <protection locked="0"/>
    </xf>
    <xf numFmtId="0" fontId="7" fillId="0" borderId="58" xfId="0" applyFont="1" applyBorder="1" applyAlignment="1" applyProtection="1">
      <alignment horizontal="right" vertical="center"/>
      <protection locked="0"/>
    </xf>
    <xf numFmtId="0" fontId="7" fillId="0" borderId="58" xfId="0" applyFont="1" applyBorder="1" applyAlignment="1">
      <alignment horizontal="center" vertical="center"/>
    </xf>
    <xf numFmtId="0" fontId="7" fillId="0" borderId="58" xfId="0" applyFont="1" applyBorder="1" applyAlignment="1" applyProtection="1">
      <alignment vertical="center"/>
      <protection locked="0"/>
    </xf>
    <xf numFmtId="0" fontId="6" fillId="0" borderId="80" xfId="0" applyFont="1" applyBorder="1" applyAlignment="1">
      <alignment horizontal="left" vertical="center"/>
    </xf>
    <xf numFmtId="0" fontId="6" fillId="0" borderId="82" xfId="0" applyFont="1" applyBorder="1" applyAlignment="1">
      <alignment vertical="center"/>
    </xf>
    <xf numFmtId="177" fontId="6" fillId="0" borderId="82" xfId="38" applyNumberFormat="1" applyFont="1" applyFill="1" applyBorder="1" applyAlignment="1" applyProtection="1">
      <alignment horizontal="left" vertical="center"/>
    </xf>
    <xf numFmtId="179" fontId="6" fillId="0" borderId="82" xfId="38" applyNumberFormat="1" applyFont="1" applyFill="1" applyBorder="1" applyAlignment="1" applyProtection="1">
      <alignment horizontal="left" vertical="center"/>
    </xf>
    <xf numFmtId="0" fontId="7" fillId="0" borderId="61" xfId="0" applyFont="1" applyBorder="1" applyAlignment="1" applyProtection="1">
      <alignment horizontal="right" vertical="center"/>
      <protection locked="0"/>
    </xf>
    <xf numFmtId="0" fontId="6" fillId="0" borderId="80" xfId="0" applyFont="1" applyBorder="1" applyAlignment="1">
      <alignment vertical="center"/>
    </xf>
    <xf numFmtId="0" fontId="7" fillId="0" borderId="81" xfId="0" applyFont="1" applyBorder="1" applyAlignment="1" applyProtection="1">
      <alignment vertical="center"/>
      <protection locked="0"/>
    </xf>
    <xf numFmtId="0" fontId="7" fillId="0" borderId="0" xfId="0" applyFont="1" applyAlignment="1">
      <alignment vertical="center"/>
    </xf>
    <xf numFmtId="184" fontId="6" fillId="0" borderId="81" xfId="38" applyNumberFormat="1" applyFont="1" applyFill="1" applyBorder="1" applyAlignment="1" applyProtection="1">
      <alignment horizontal="left" vertical="center"/>
    </xf>
    <xf numFmtId="178" fontId="6" fillId="0" borderId="81" xfId="38" applyNumberFormat="1" applyFont="1" applyFill="1" applyBorder="1" applyAlignment="1" applyProtection="1">
      <alignment horizontal="left" vertical="center"/>
    </xf>
    <xf numFmtId="177" fontId="6" fillId="0" borderId="79" xfId="38" applyNumberFormat="1" applyFont="1" applyFill="1" applyBorder="1" applyAlignment="1" applyProtection="1">
      <alignment horizontal="left" vertical="center"/>
    </xf>
    <xf numFmtId="0" fontId="6" fillId="0" borderId="1" xfId="0" applyFont="1" applyBorder="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lignment horizontal="center" vertical="center"/>
    </xf>
    <xf numFmtId="0" fontId="7" fillId="0" borderId="1" xfId="0" applyFont="1" applyBorder="1" applyAlignment="1" applyProtection="1">
      <alignment vertical="center"/>
      <protection locked="0"/>
    </xf>
    <xf numFmtId="0" fontId="6" fillId="0" borderId="2" xfId="0" applyFont="1" applyBorder="1" applyAlignment="1">
      <alignment vertical="center"/>
    </xf>
    <xf numFmtId="177" fontId="6" fillId="0" borderId="3" xfId="38" applyNumberFormat="1" applyFont="1" applyFill="1" applyBorder="1" applyAlignment="1" applyProtection="1">
      <alignment horizontal="left" vertical="center"/>
    </xf>
    <xf numFmtId="0" fontId="6" fillId="0" borderId="19" xfId="0" applyFont="1" applyBorder="1" applyAlignment="1" applyProtection="1">
      <alignment vertical="center"/>
      <protection locked="0"/>
    </xf>
    <xf numFmtId="0" fontId="6" fillId="0" borderId="11" xfId="0" applyFont="1" applyBorder="1" applyAlignment="1" applyProtection="1">
      <alignment vertical="center"/>
      <protection locked="0"/>
    </xf>
    <xf numFmtId="38" fontId="6" fillId="0" borderId="0" xfId="38" applyFont="1" applyFill="1" applyBorder="1" applyAlignment="1" applyProtection="1">
      <alignment vertical="center"/>
      <protection locked="0"/>
    </xf>
    <xf numFmtId="38" fontId="6" fillId="0" borderId="0" xfId="38" applyFont="1" applyFill="1" applyBorder="1" applyAlignment="1" applyProtection="1">
      <alignment horizontal="left" vertical="center"/>
      <protection locked="0"/>
    </xf>
    <xf numFmtId="38" fontId="6" fillId="0" borderId="30" xfId="38" applyFont="1" applyFill="1" applyBorder="1" applyAlignment="1" applyProtection="1">
      <alignment horizontal="left" vertical="center"/>
      <protection locked="0"/>
    </xf>
    <xf numFmtId="0" fontId="6" fillId="0" borderId="30" xfId="0" applyFont="1" applyBorder="1" applyAlignment="1" applyProtection="1">
      <alignment horizontal="center" vertical="center"/>
      <protection locked="0"/>
    </xf>
    <xf numFmtId="0" fontId="6" fillId="0" borderId="30" xfId="0" applyFont="1" applyBorder="1" applyAlignment="1" applyProtection="1">
      <alignment horizontal="left" vertical="center"/>
      <protection locked="0"/>
    </xf>
    <xf numFmtId="0" fontId="9" fillId="0" borderId="20" xfId="0" applyFont="1" applyBorder="1" applyAlignment="1" applyProtection="1">
      <alignment horizontal="center" vertical="center" wrapText="1"/>
      <protection locked="0"/>
    </xf>
    <xf numFmtId="0" fontId="6" fillId="0" borderId="61" xfId="0" applyFont="1" applyBorder="1" applyAlignment="1" applyProtection="1">
      <alignment vertical="center"/>
      <protection locked="0"/>
    </xf>
    <xf numFmtId="0" fontId="6" fillId="0" borderId="51" xfId="0" applyFont="1" applyBorder="1" applyAlignment="1" applyProtection="1">
      <alignment vertical="center"/>
      <protection locked="0"/>
    </xf>
    <xf numFmtId="0" fontId="6" fillId="0" borderId="58" xfId="0" applyFont="1" applyBorder="1" applyAlignment="1" applyProtection="1">
      <alignment vertical="center"/>
      <protection locked="0"/>
    </xf>
    <xf numFmtId="0" fontId="6" fillId="0" borderId="61" xfId="0" applyFont="1" applyBorder="1" applyAlignment="1" applyProtection="1">
      <alignment horizontal="left" vertical="center"/>
      <protection locked="0"/>
    </xf>
    <xf numFmtId="0" fontId="6" fillId="0" borderId="22" xfId="0" applyFont="1" applyBorder="1" applyAlignment="1" applyProtection="1">
      <alignment vertical="center"/>
      <protection locked="0"/>
    </xf>
    <xf numFmtId="219" fontId="10" fillId="0" borderId="0" xfId="37" applyNumberFormat="1" applyFont="1" applyFill="1" applyBorder="1" applyAlignment="1">
      <alignment vertical="center"/>
    </xf>
    <xf numFmtId="238" fontId="10" fillId="0" borderId="0" xfId="65" applyNumberFormat="1" applyFont="1" applyAlignment="1" applyProtection="1">
      <alignment horizontal="right" vertical="center"/>
      <protection locked="0"/>
    </xf>
    <xf numFmtId="38" fontId="30" fillId="0" borderId="0" xfId="38" applyFont="1" applyFill="1" applyAlignment="1">
      <alignment vertical="center"/>
    </xf>
    <xf numFmtId="238" fontId="40" fillId="0" borderId="0" xfId="65" applyNumberFormat="1" applyFont="1" applyAlignment="1">
      <alignment horizontal="right" vertical="center" shrinkToFit="1"/>
    </xf>
    <xf numFmtId="238" fontId="5" fillId="0" borderId="0" xfId="65" applyNumberFormat="1" applyFont="1" applyAlignment="1" applyProtection="1">
      <alignment horizontal="right" vertical="center"/>
      <protection locked="0"/>
    </xf>
    <xf numFmtId="238" fontId="39" fillId="0" borderId="82" xfId="82" applyNumberFormat="1" applyFont="1" applyBorder="1" applyAlignment="1">
      <alignment horizontal="right" vertical="center"/>
    </xf>
    <xf numFmtId="0" fontId="5" fillId="0" borderId="12" xfId="65" applyFont="1" applyBorder="1" applyAlignment="1">
      <alignment horizontal="right" vertical="center"/>
    </xf>
    <xf numFmtId="49" fontId="5" fillId="0" borderId="0" xfId="65" applyNumberFormat="1" applyFont="1" applyAlignment="1" applyProtection="1">
      <alignment horizontal="right" vertical="center"/>
      <protection locked="0"/>
    </xf>
    <xf numFmtId="49" fontId="5" fillId="0" borderId="12" xfId="65" applyNumberFormat="1" applyFont="1" applyBorder="1" applyAlignment="1" applyProtection="1">
      <alignment horizontal="right" vertical="center"/>
      <protection locked="0"/>
    </xf>
    <xf numFmtId="0" fontId="0" fillId="0" borderId="12" xfId="0" applyBorder="1"/>
    <xf numFmtId="3" fontId="5" fillId="0" borderId="13" xfId="65" applyNumberFormat="1" applyFont="1" applyBorder="1" applyAlignment="1" applyProtection="1">
      <alignment horizontal="center" vertical="center"/>
      <protection locked="0"/>
    </xf>
    <xf numFmtId="0" fontId="0" fillId="0" borderId="13" xfId="0" applyBorder="1"/>
    <xf numFmtId="0" fontId="39" fillId="0" borderId="12" xfId="0" applyFont="1" applyBorder="1" applyAlignment="1">
      <alignment horizontal="right" vertical="center"/>
    </xf>
    <xf numFmtId="238" fontId="0" fillId="0" borderId="30" xfId="80" applyNumberFormat="1" applyFont="1" applyBorder="1" applyAlignment="1">
      <alignment horizontal="right"/>
    </xf>
    <xf numFmtId="238" fontId="0" fillId="0" borderId="3" xfId="80" applyNumberFormat="1" applyFont="1" applyBorder="1" applyAlignment="1">
      <alignment horizontal="right"/>
    </xf>
    <xf numFmtId="0" fontId="60" fillId="0" borderId="11" xfId="0" applyFont="1" applyBorder="1"/>
    <xf numFmtId="0" fontId="5" fillId="0" borderId="8" xfId="65" applyFont="1" applyBorder="1" applyAlignment="1">
      <alignment vertical="center"/>
    </xf>
    <xf numFmtId="49" fontId="10" fillId="0" borderId="12" xfId="65" applyNumberFormat="1" applyFont="1" applyBorder="1" applyAlignment="1" applyProtection="1">
      <alignment horizontal="right" vertical="center" wrapText="1"/>
      <protection locked="0"/>
    </xf>
    <xf numFmtId="0" fontId="7" fillId="33" borderId="0" xfId="65" applyFont="1" applyFill="1" applyAlignment="1" applyProtection="1">
      <alignment vertical="center"/>
      <protection locked="0"/>
    </xf>
    <xf numFmtId="0" fontId="6" fillId="0" borderId="61" xfId="0" applyFont="1" applyBorder="1" applyAlignment="1" applyProtection="1">
      <alignment horizontal="center" vertical="center" wrapText="1"/>
      <protection locked="0"/>
    </xf>
    <xf numFmtId="235" fontId="5" fillId="0" borderId="38" xfId="65" applyNumberFormat="1" applyFont="1" applyBorder="1" applyAlignment="1">
      <alignment vertical="center"/>
    </xf>
    <xf numFmtId="211" fontId="10" fillId="0" borderId="5" xfId="65" applyNumberFormat="1" applyFont="1" applyBorder="1" applyAlignment="1" applyProtection="1">
      <alignment vertical="center"/>
      <protection locked="0"/>
    </xf>
    <xf numFmtId="38" fontId="10" fillId="0" borderId="5" xfId="37" applyFont="1" applyFill="1" applyBorder="1" applyAlignment="1" applyProtection="1">
      <alignment vertical="center"/>
      <protection locked="0"/>
    </xf>
    <xf numFmtId="38" fontId="10" fillId="0" borderId="5" xfId="37" applyFont="1" applyBorder="1" applyAlignment="1" applyProtection="1">
      <alignment vertical="center"/>
      <protection locked="0"/>
    </xf>
    <xf numFmtId="183" fontId="40" fillId="0" borderId="30" xfId="65" applyNumberFormat="1" applyFont="1" applyBorder="1" applyAlignment="1">
      <alignment vertical="center"/>
    </xf>
    <xf numFmtId="38" fontId="5" fillId="0" borderId="0" xfId="38" applyFont="1" applyBorder="1" applyAlignment="1" applyProtection="1">
      <alignment horizontal="right" vertical="center"/>
      <protection locked="0"/>
    </xf>
    <xf numFmtId="182" fontId="40" fillId="0" borderId="30" xfId="65" applyNumberFormat="1" applyFont="1" applyBorder="1" applyAlignment="1">
      <alignment vertical="center"/>
    </xf>
    <xf numFmtId="49" fontId="40" fillId="0" borderId="0" xfId="65" applyNumberFormat="1" applyFont="1" applyAlignment="1" applyProtection="1">
      <alignment horizontal="right" vertical="center"/>
      <protection locked="0"/>
    </xf>
    <xf numFmtId="0" fontId="10" fillId="0" borderId="0" xfId="0" applyFont="1" applyAlignment="1">
      <alignment horizontal="center"/>
    </xf>
    <xf numFmtId="0" fontId="4" fillId="0" borderId="0" xfId="75" applyFont="1"/>
    <xf numFmtId="49" fontId="5" fillId="0" borderId="12" xfId="65" applyNumberFormat="1" applyFont="1" applyBorder="1" applyAlignment="1" applyProtection="1">
      <alignment vertical="center"/>
      <protection locked="0"/>
    </xf>
    <xf numFmtId="238" fontId="0" fillId="0" borderId="11" xfId="80" applyNumberFormat="1" applyFont="1" applyBorder="1" applyAlignment="1">
      <alignment horizontal="right"/>
    </xf>
    <xf numFmtId="238" fontId="0" fillId="0" borderId="2" xfId="80" applyNumberFormat="1" applyFont="1" applyBorder="1" applyAlignment="1">
      <alignment horizontal="right"/>
    </xf>
    <xf numFmtId="238" fontId="10" fillId="0" borderId="0" xfId="0" applyNumberFormat="1" applyFont="1"/>
    <xf numFmtId="0" fontId="10" fillId="0" borderId="11" xfId="38" applyNumberFormat="1" applyFont="1" applyFill="1" applyBorder="1" applyAlignment="1" applyProtection="1">
      <alignment vertical="center"/>
      <protection locked="0"/>
    </xf>
    <xf numFmtId="0" fontId="10" fillId="0" borderId="0" xfId="38" applyNumberFormat="1" applyFont="1" applyFill="1" applyBorder="1" applyAlignment="1" applyProtection="1">
      <alignment vertical="center"/>
      <protection locked="0"/>
    </xf>
    <xf numFmtId="0" fontId="10" fillId="0" borderId="0" xfId="38" applyNumberFormat="1" applyFont="1" applyBorder="1" applyAlignment="1" applyProtection="1">
      <alignment vertical="center"/>
      <protection locked="0"/>
    </xf>
    <xf numFmtId="0" fontId="10" fillId="0" borderId="2" xfId="37" applyNumberFormat="1" applyFont="1" applyBorder="1" applyAlignment="1" applyProtection="1">
      <alignment vertical="center"/>
      <protection locked="0"/>
    </xf>
    <xf numFmtId="0" fontId="10" fillId="0" borderId="1" xfId="37" applyNumberFormat="1" applyFont="1" applyBorder="1" applyAlignment="1" applyProtection="1">
      <alignment vertical="center"/>
      <protection locked="0"/>
    </xf>
    <xf numFmtId="0" fontId="10" fillId="0" borderId="7" xfId="37" applyNumberFormat="1" applyFont="1" applyBorder="1" applyAlignment="1" applyProtection="1">
      <alignment vertical="center"/>
      <protection locked="0"/>
    </xf>
    <xf numFmtId="0" fontId="10" fillId="0" borderId="11" xfId="37" applyNumberFormat="1" applyFont="1" applyFill="1" applyBorder="1" applyAlignment="1" applyProtection="1">
      <alignment vertical="center"/>
      <protection locked="0"/>
    </xf>
    <xf numFmtId="0" fontId="10" fillId="0" borderId="0" xfId="37" applyNumberFormat="1" applyFont="1" applyFill="1" applyBorder="1" applyAlignment="1" applyProtection="1">
      <alignment vertical="center"/>
      <protection locked="0"/>
    </xf>
    <xf numFmtId="0" fontId="10" fillId="0" borderId="5" xfId="37" applyNumberFormat="1" applyFont="1" applyFill="1" applyBorder="1" applyAlignment="1" applyProtection="1">
      <alignment horizontal="right" vertical="center"/>
      <protection locked="0"/>
    </xf>
    <xf numFmtId="0" fontId="10" fillId="0" borderId="5" xfId="37" applyNumberFormat="1" applyFont="1" applyFill="1" applyBorder="1" applyAlignment="1" applyProtection="1">
      <alignment vertical="center"/>
      <protection locked="0"/>
    </xf>
    <xf numFmtId="0" fontId="10" fillId="0" borderId="11" xfId="37" applyNumberFormat="1" applyFont="1" applyFill="1" applyBorder="1" applyAlignment="1" applyProtection="1">
      <alignment horizontal="right" vertical="center"/>
      <protection locked="0"/>
    </xf>
    <xf numFmtId="0" fontId="10" fillId="0" borderId="9" xfId="37" applyNumberFormat="1" applyFont="1" applyFill="1" applyBorder="1" applyAlignment="1" applyProtection="1">
      <alignment horizontal="right" vertical="center"/>
      <protection locked="0"/>
    </xf>
    <xf numFmtId="0" fontId="10" fillId="0" borderId="10" xfId="37" applyNumberFormat="1" applyFont="1" applyFill="1" applyBorder="1" applyAlignment="1" applyProtection="1">
      <alignment horizontal="right" vertical="center"/>
      <protection locked="0"/>
    </xf>
    <xf numFmtId="0" fontId="10" fillId="0" borderId="6" xfId="37" applyNumberFormat="1" applyFont="1" applyFill="1" applyBorder="1" applyAlignment="1" applyProtection="1">
      <alignment horizontal="right" vertical="center"/>
      <protection locked="0"/>
    </xf>
    <xf numFmtId="0" fontId="10" fillId="0" borderId="0" xfId="37" applyNumberFormat="1" applyFont="1" applyFill="1" applyBorder="1" applyAlignment="1">
      <alignment vertical="center"/>
    </xf>
    <xf numFmtId="0" fontId="10" fillId="0" borderId="5" xfId="37" applyNumberFormat="1" applyFont="1" applyFill="1" applyBorder="1" applyAlignment="1">
      <alignment vertical="center"/>
    </xf>
    <xf numFmtId="0" fontId="10" fillId="0" borderId="11" xfId="38" applyNumberFormat="1" applyFont="1" applyFill="1" applyBorder="1" applyAlignment="1" applyProtection="1">
      <alignment horizontal="right" vertical="center"/>
      <protection locked="0"/>
    </xf>
    <xf numFmtId="0" fontId="10" fillId="0" borderId="0" xfId="38" applyNumberFormat="1" applyFont="1" applyFill="1" applyBorder="1" applyAlignment="1" applyProtection="1">
      <alignment horizontal="right" vertical="center"/>
      <protection locked="0"/>
    </xf>
    <xf numFmtId="0" fontId="10" fillId="0" borderId="2" xfId="37" applyNumberFormat="1" applyFont="1" applyFill="1" applyBorder="1" applyAlignment="1" applyProtection="1">
      <alignment vertical="center"/>
      <protection locked="0"/>
    </xf>
    <xf numFmtId="0" fontId="10" fillId="0" borderId="1" xfId="37" applyNumberFormat="1" applyFont="1" applyFill="1" applyBorder="1" applyAlignment="1" applyProtection="1">
      <alignment vertical="center"/>
      <protection locked="0"/>
    </xf>
    <xf numFmtId="0" fontId="10" fillId="0" borderId="7" xfId="37" applyNumberFormat="1" applyFont="1" applyFill="1" applyBorder="1" applyAlignment="1" applyProtection="1">
      <alignment vertical="center"/>
      <protection locked="0"/>
    </xf>
    <xf numFmtId="0" fontId="10" fillId="0" borderId="0" xfId="36" applyNumberFormat="1" applyFont="1" applyFill="1" applyBorder="1" applyAlignment="1" applyProtection="1">
      <alignment horizontal="right" vertical="center"/>
      <protection locked="0"/>
    </xf>
    <xf numFmtId="0" fontId="10" fillId="0" borderId="0" xfId="36" applyNumberFormat="1" applyFont="1" applyFill="1" applyBorder="1" applyAlignment="1" applyProtection="1">
      <alignment vertical="center"/>
      <protection locked="0"/>
    </xf>
    <xf numFmtId="0" fontId="10" fillId="0" borderId="5" xfId="36" applyNumberFormat="1" applyFont="1" applyFill="1" applyBorder="1" applyAlignment="1" applyProtection="1">
      <alignment vertical="center"/>
      <protection locked="0"/>
    </xf>
    <xf numFmtId="0" fontId="10" fillId="0" borderId="15" xfId="37" applyNumberFormat="1" applyFont="1" applyFill="1" applyBorder="1" applyAlignment="1" applyProtection="1">
      <alignment vertical="center"/>
      <protection locked="0"/>
    </xf>
    <xf numFmtId="0" fontId="10" fillId="0" borderId="13" xfId="37" applyNumberFormat="1" applyFont="1" applyFill="1" applyBorder="1" applyAlignment="1" applyProtection="1">
      <alignment vertical="center"/>
      <protection locked="0"/>
    </xf>
    <xf numFmtId="0" fontId="10" fillId="0" borderId="14" xfId="37" applyNumberFormat="1" applyFont="1" applyFill="1" applyBorder="1" applyAlignment="1" applyProtection="1">
      <alignment vertical="center"/>
      <protection locked="0"/>
    </xf>
    <xf numFmtId="0" fontId="6" fillId="0" borderId="11" xfId="78" applyFont="1" applyBorder="1" applyAlignment="1">
      <alignment horizontal="right" vertical="center" shrinkToFit="1"/>
    </xf>
    <xf numFmtId="0" fontId="6" fillId="0" borderId="9" xfId="78" applyFont="1" applyBorder="1" applyAlignment="1">
      <alignment vertical="center" shrinkToFit="1"/>
    </xf>
    <xf numFmtId="238" fontId="6" fillId="0" borderId="11" xfId="78" applyNumberFormat="1" applyFont="1" applyBorder="1" applyAlignment="1">
      <alignment horizontal="right" vertical="center" shrinkToFit="1"/>
    </xf>
    <xf numFmtId="0" fontId="6" fillId="0" borderId="2" xfId="78" applyFont="1" applyBorder="1" applyAlignment="1">
      <alignment horizontal="left" vertical="center" shrinkToFit="1"/>
    </xf>
    <xf numFmtId="205" fontId="10" fillId="0" borderId="5" xfId="65" applyNumberFormat="1" applyFont="1" applyBorder="1" applyAlignment="1">
      <alignment vertical="center"/>
    </xf>
    <xf numFmtId="208" fontId="10" fillId="0" borderId="0" xfId="37" applyNumberFormat="1" applyFont="1" applyFill="1" applyBorder="1" applyAlignment="1">
      <alignment vertical="center"/>
    </xf>
    <xf numFmtId="208" fontId="10" fillId="0" borderId="5" xfId="37" applyNumberFormat="1" applyFont="1" applyFill="1" applyBorder="1" applyAlignment="1">
      <alignment vertical="center"/>
    </xf>
    <xf numFmtId="235" fontId="5" fillId="0" borderId="27" xfId="65" applyNumberFormat="1" applyFont="1" applyBorder="1" applyAlignment="1">
      <alignment vertical="center"/>
    </xf>
    <xf numFmtId="205" fontId="10" fillId="0" borderId="92" xfId="37" applyNumberFormat="1" applyFont="1" applyFill="1" applyBorder="1" applyAlignment="1">
      <alignment horizontal="right" vertical="center" shrinkToFit="1"/>
    </xf>
    <xf numFmtId="208" fontId="10" fillId="0" borderId="11" xfId="37" applyNumberFormat="1" applyFont="1" applyFill="1" applyBorder="1" applyAlignment="1">
      <alignment vertical="center"/>
    </xf>
    <xf numFmtId="208" fontId="10" fillId="0" borderId="0" xfId="37" applyNumberFormat="1" applyFont="1" applyFill="1" applyBorder="1" applyAlignment="1" applyProtection="1">
      <alignment horizontal="right" vertical="center"/>
      <protection locked="0"/>
    </xf>
    <xf numFmtId="38" fontId="10" fillId="0" borderId="5" xfId="36" applyFont="1" applyFill="1" applyBorder="1" applyAlignment="1" applyProtection="1">
      <alignment horizontal="right" vertical="center"/>
      <protection locked="0"/>
    </xf>
    <xf numFmtId="38" fontId="10" fillId="0" borderId="0" xfId="36" applyFont="1" applyFill="1" applyBorder="1" applyAlignment="1" applyProtection="1">
      <alignment vertical="center"/>
      <protection locked="0"/>
    </xf>
    <xf numFmtId="38" fontId="10" fillId="0" borderId="0" xfId="36" applyFont="1" applyBorder="1" applyAlignment="1" applyProtection="1">
      <alignment vertical="center"/>
      <protection locked="0"/>
    </xf>
    <xf numFmtId="38" fontId="10" fillId="0" borderId="0" xfId="36" applyFont="1" applyFill="1" applyBorder="1" applyAlignment="1">
      <alignment vertical="center"/>
    </xf>
    <xf numFmtId="38" fontId="10" fillId="0" borderId="0" xfId="36" applyFont="1" applyFill="1" applyBorder="1" applyAlignment="1" applyProtection="1">
      <alignment horizontal="right" vertical="center"/>
      <protection locked="0"/>
    </xf>
    <xf numFmtId="38" fontId="10" fillId="0" borderId="5" xfId="36" applyFont="1" applyFill="1" applyBorder="1" applyAlignment="1">
      <alignment vertical="center"/>
    </xf>
    <xf numFmtId="205" fontId="10" fillId="0" borderId="15" xfId="65" applyNumberFormat="1" applyFont="1" applyBorder="1" applyAlignment="1">
      <alignment horizontal="right" vertical="center"/>
    </xf>
    <xf numFmtId="205" fontId="10" fillId="0" borderId="13" xfId="65" applyNumberFormat="1" applyFont="1" applyBorder="1" applyAlignment="1">
      <alignment horizontal="right" vertical="center"/>
    </xf>
    <xf numFmtId="0" fontId="10" fillId="0" borderId="12" xfId="65" applyFont="1" applyBorder="1" applyAlignment="1">
      <alignment horizontal="right" vertical="center" wrapText="1"/>
    </xf>
    <xf numFmtId="0" fontId="10" fillId="0" borderId="11" xfId="37" applyNumberFormat="1" applyFont="1" applyFill="1" applyBorder="1" applyAlignment="1">
      <alignment vertical="center"/>
    </xf>
    <xf numFmtId="0" fontId="10" fillId="0" borderId="0" xfId="36" applyNumberFormat="1" applyFont="1" applyFill="1" applyBorder="1" applyAlignment="1">
      <alignment vertical="center"/>
    </xf>
    <xf numFmtId="218" fontId="10" fillId="0" borderId="0" xfId="0" applyNumberFormat="1" applyFont="1" applyAlignment="1">
      <alignment horizontal="right" shrinkToFit="1"/>
    </xf>
    <xf numFmtId="218" fontId="10" fillId="0" borderId="0" xfId="0" applyNumberFormat="1" applyFont="1" applyAlignment="1">
      <alignment horizontal="right" vertical="center" shrinkToFit="1"/>
    </xf>
    <xf numFmtId="235" fontId="5" fillId="0" borderId="42" xfId="65" applyNumberFormat="1" applyFont="1" applyBorder="1" applyAlignment="1">
      <alignment vertical="center"/>
    </xf>
    <xf numFmtId="0" fontId="10" fillId="0" borderId="35" xfId="65" applyFont="1" applyBorder="1" applyAlignment="1" applyProtection="1">
      <alignment horizontal="center" vertical="center"/>
      <protection locked="0"/>
    </xf>
    <xf numFmtId="207" fontId="10" fillId="0" borderId="5" xfId="65" applyNumberFormat="1" applyFont="1" applyBorder="1" applyAlignment="1">
      <alignment horizontal="right" vertical="center" shrinkToFit="1"/>
    </xf>
    <xf numFmtId="207" fontId="10" fillId="0" borderId="5" xfId="65" applyNumberFormat="1" applyFont="1" applyBorder="1" applyAlignment="1" applyProtection="1">
      <alignment vertical="center"/>
      <protection locked="0"/>
    </xf>
    <xf numFmtId="3" fontId="10" fillId="0" borderId="14" xfId="65" applyNumberFormat="1" applyFont="1" applyBorder="1" applyAlignment="1">
      <alignment horizontal="right" vertical="center" shrinkToFit="1"/>
    </xf>
    <xf numFmtId="3" fontId="10" fillId="0" borderId="24" xfId="65" applyNumberFormat="1" applyFont="1" applyBorder="1" applyAlignment="1">
      <alignment horizontal="right" vertical="center" shrinkToFit="1"/>
    </xf>
    <xf numFmtId="0" fontId="6" fillId="0" borderId="120" xfId="0" applyFont="1" applyBorder="1" applyAlignment="1" applyProtection="1">
      <alignment horizontal="center" vertical="center"/>
      <protection locked="0"/>
    </xf>
    <xf numFmtId="38" fontId="6" fillId="0" borderId="120" xfId="36" applyFont="1" applyFill="1" applyBorder="1" applyAlignment="1" applyProtection="1">
      <alignment horizontal="center" vertical="center"/>
      <protection locked="0"/>
    </xf>
    <xf numFmtId="0" fontId="0" fillId="0" borderId="0" xfId="80" applyFont="1" applyAlignment="1">
      <alignment horizontal="right"/>
    </xf>
    <xf numFmtId="205" fontId="10" fillId="0" borderId="24" xfId="65" applyNumberFormat="1" applyFont="1" applyBorder="1" applyAlignment="1">
      <alignment horizontal="right" vertical="center"/>
    </xf>
    <xf numFmtId="39" fontId="10" fillId="0" borderId="0" xfId="69" applyNumberFormat="1" applyFont="1" applyAlignment="1">
      <alignment vertical="center"/>
    </xf>
    <xf numFmtId="39" fontId="35" fillId="0" borderId="0" xfId="69" applyNumberFormat="1" applyFont="1" applyAlignment="1">
      <alignment vertical="center"/>
    </xf>
    <xf numFmtId="39" fontId="7" fillId="0" borderId="0" xfId="69" applyNumberFormat="1" applyFont="1" applyAlignment="1">
      <alignment vertical="center"/>
    </xf>
    <xf numFmtId="39" fontId="6" fillId="0" borderId="0" xfId="69" applyNumberFormat="1" applyFont="1" applyAlignment="1">
      <alignment vertical="center"/>
    </xf>
    <xf numFmtId="0" fontId="12" fillId="0" borderId="61" xfId="0" applyFont="1" applyBorder="1" applyAlignment="1">
      <alignment horizontal="center" vertical="center"/>
    </xf>
    <xf numFmtId="188" fontId="6" fillId="0" borderId="61" xfId="38" applyNumberFormat="1" applyFont="1" applyFill="1" applyBorder="1" applyAlignment="1">
      <alignment vertical="center"/>
    </xf>
    <xf numFmtId="177" fontId="6" fillId="0" borderId="61" xfId="38" applyNumberFormat="1" applyFont="1" applyFill="1" applyBorder="1" applyAlignment="1" applyProtection="1">
      <alignment horizontal="right" vertical="center"/>
    </xf>
    <xf numFmtId="189" fontId="6" fillId="0" borderId="0" xfId="38" applyNumberFormat="1" applyFont="1" applyFill="1" applyBorder="1" applyAlignment="1">
      <alignment vertical="center"/>
    </xf>
    <xf numFmtId="190" fontId="6" fillId="0" borderId="58" xfId="38" applyNumberFormat="1" applyFont="1" applyFill="1" applyBorder="1" applyAlignment="1">
      <alignment vertical="center"/>
    </xf>
    <xf numFmtId="0" fontId="7" fillId="0" borderId="51" xfId="0" applyFont="1" applyBorder="1" applyAlignment="1">
      <alignment horizontal="center" vertical="center"/>
    </xf>
    <xf numFmtId="189" fontId="6" fillId="0" borderId="51" xfId="38" applyNumberFormat="1" applyFont="1" applyFill="1" applyBorder="1" applyAlignment="1">
      <alignment vertical="center"/>
    </xf>
    <xf numFmtId="177" fontId="6" fillId="0" borderId="51" xfId="38" applyNumberFormat="1" applyFont="1" applyFill="1" applyBorder="1" applyAlignment="1" applyProtection="1">
      <alignment horizontal="right" vertical="center"/>
    </xf>
    <xf numFmtId="191" fontId="6" fillId="0" borderId="51" xfId="79" quotePrefix="1" applyNumberFormat="1" applyFont="1" applyBorder="1" applyAlignment="1">
      <alignment horizontal="right" vertical="center" shrinkToFit="1"/>
    </xf>
    <xf numFmtId="178" fontId="6" fillId="0" borderId="51" xfId="38" applyNumberFormat="1" applyFont="1" applyFill="1" applyBorder="1" applyAlignment="1" applyProtection="1">
      <alignment horizontal="right" vertical="center"/>
    </xf>
    <xf numFmtId="236" fontId="6" fillId="0" borderId="51" xfId="79" quotePrefix="1" applyNumberFormat="1" applyFont="1" applyBorder="1" applyAlignment="1">
      <alignment horizontal="right" vertical="center" shrinkToFit="1"/>
    </xf>
    <xf numFmtId="192" fontId="6" fillId="0" borderId="51" xfId="38" applyNumberFormat="1" applyFont="1" applyFill="1" applyBorder="1" applyAlignment="1">
      <alignment vertical="center"/>
    </xf>
    <xf numFmtId="179" fontId="6" fillId="0" borderId="51" xfId="38" applyNumberFormat="1" applyFont="1" applyFill="1" applyBorder="1" applyAlignment="1" applyProtection="1">
      <alignment horizontal="right" vertical="center"/>
    </xf>
    <xf numFmtId="179" fontId="6" fillId="0" borderId="58" xfId="38" applyNumberFormat="1" applyFont="1" applyFill="1" applyBorder="1" applyAlignment="1" applyProtection="1">
      <alignment horizontal="right" vertical="center"/>
    </xf>
    <xf numFmtId="193" fontId="6" fillId="0" borderId="58" xfId="38" applyNumberFormat="1" applyFont="1" applyFill="1" applyBorder="1" applyAlignment="1">
      <alignment vertical="center"/>
    </xf>
    <xf numFmtId="176" fontId="6" fillId="0" borderId="0" xfId="38" applyNumberFormat="1" applyFont="1" applyFill="1" applyBorder="1" applyAlignment="1">
      <alignment vertical="center"/>
    </xf>
    <xf numFmtId="178" fontId="6" fillId="0" borderId="51" xfId="38" applyNumberFormat="1" applyFont="1" applyFill="1" applyBorder="1" applyAlignment="1" applyProtection="1">
      <alignment horizontal="right" vertical="center"/>
      <protection locked="0"/>
    </xf>
    <xf numFmtId="0" fontId="7" fillId="0" borderId="61" xfId="0" applyFont="1" applyBorder="1" applyAlignment="1">
      <alignment horizontal="center" vertical="center"/>
    </xf>
    <xf numFmtId="193" fontId="6" fillId="0" borderId="61" xfId="38" applyNumberFormat="1" applyFont="1" applyFill="1" applyBorder="1" applyAlignment="1">
      <alignment vertical="center"/>
    </xf>
    <xf numFmtId="177" fontId="6" fillId="0" borderId="58" xfId="38" applyNumberFormat="1" applyFont="1" applyFill="1" applyBorder="1" applyAlignment="1" applyProtection="1">
      <alignment horizontal="right" vertical="center"/>
    </xf>
    <xf numFmtId="194" fontId="6" fillId="0" borderId="0" xfId="38" applyNumberFormat="1" applyFont="1" applyFill="1" applyBorder="1" applyAlignment="1">
      <alignment vertical="center"/>
    </xf>
    <xf numFmtId="0" fontId="87" fillId="0" borderId="51" xfId="0" applyFont="1" applyBorder="1" applyAlignment="1">
      <alignment vertical="center" shrinkToFit="1"/>
    </xf>
    <xf numFmtId="0" fontId="6" fillId="0" borderId="60" xfId="0" applyFont="1" applyBorder="1" applyAlignment="1">
      <alignment horizontal="left" vertical="center"/>
    </xf>
    <xf numFmtId="190" fontId="6" fillId="0" borderId="51" xfId="38" applyNumberFormat="1" applyFont="1" applyFill="1" applyBorder="1" applyAlignment="1">
      <alignment vertical="center"/>
    </xf>
    <xf numFmtId="195" fontId="6" fillId="0" borderId="0" xfId="38" applyNumberFormat="1" applyFont="1" applyFill="1" applyBorder="1" applyAlignment="1">
      <alignment vertical="center"/>
    </xf>
    <xf numFmtId="196" fontId="6" fillId="0" borderId="0" xfId="38" applyNumberFormat="1" applyFont="1" applyFill="1" applyBorder="1" applyAlignment="1">
      <alignment vertical="center"/>
    </xf>
    <xf numFmtId="187" fontId="6" fillId="0" borderId="51" xfId="38" applyNumberFormat="1" applyFont="1" applyFill="1" applyBorder="1" applyAlignment="1">
      <alignment vertical="center"/>
    </xf>
    <xf numFmtId="188" fontId="6" fillId="0" borderId="51" xfId="38" applyNumberFormat="1" applyFont="1" applyFill="1" applyBorder="1" applyAlignment="1">
      <alignment vertical="center"/>
    </xf>
    <xf numFmtId="176" fontId="6" fillId="0" borderId="51" xfId="38" applyNumberFormat="1" applyFont="1" applyFill="1" applyBorder="1" applyAlignment="1">
      <alignment vertical="center"/>
    </xf>
    <xf numFmtId="197" fontId="6" fillId="0" borderId="51" xfId="38" applyNumberFormat="1" applyFont="1" applyFill="1" applyBorder="1" applyAlignment="1">
      <alignment vertical="center"/>
    </xf>
    <xf numFmtId="202" fontId="6" fillId="0" borderId="51" xfId="38" applyNumberFormat="1" applyFont="1" applyFill="1" applyBorder="1" applyAlignment="1">
      <alignment vertical="center"/>
    </xf>
    <xf numFmtId="0" fontId="7" fillId="0" borderId="51" xfId="0" applyFont="1" applyBorder="1" applyAlignment="1">
      <alignment horizontal="center" vertical="center" shrinkToFit="1"/>
    </xf>
    <xf numFmtId="234" fontId="6" fillId="0" borderId="51" xfId="38" applyNumberFormat="1" applyFont="1" applyFill="1" applyBorder="1" applyAlignment="1">
      <alignment vertical="center"/>
    </xf>
    <xf numFmtId="198" fontId="6" fillId="0" borderId="51" xfId="38" applyNumberFormat="1" applyFont="1" applyFill="1" applyBorder="1" applyAlignment="1">
      <alignment vertical="center"/>
    </xf>
    <xf numFmtId="186" fontId="6" fillId="0" borderId="0" xfId="38" applyNumberFormat="1" applyFont="1" applyFill="1" applyBorder="1" applyAlignment="1">
      <alignment vertical="center"/>
    </xf>
    <xf numFmtId="187" fontId="6" fillId="0" borderId="61" xfId="38" applyNumberFormat="1" applyFont="1" applyFill="1" applyBorder="1" applyAlignment="1">
      <alignment vertical="center"/>
    </xf>
    <xf numFmtId="187" fontId="6" fillId="0" borderId="1" xfId="38" applyNumberFormat="1" applyFont="1" applyFill="1" applyBorder="1" applyAlignment="1">
      <alignment vertical="center"/>
    </xf>
    <xf numFmtId="0" fontId="6" fillId="0" borderId="3" xfId="0" applyFont="1" applyBorder="1" applyAlignment="1">
      <alignment vertical="center"/>
    </xf>
    <xf numFmtId="0" fontId="6" fillId="0" borderId="2" xfId="0" applyFont="1" applyBorder="1" applyAlignment="1">
      <alignment horizontal="right" vertical="center"/>
    </xf>
    <xf numFmtId="177" fontId="6" fillId="0" borderId="1" xfId="38" applyNumberFormat="1" applyFont="1" applyFill="1" applyBorder="1" applyAlignment="1" applyProtection="1">
      <alignment horizontal="right" vertical="center"/>
    </xf>
    <xf numFmtId="58" fontId="7" fillId="0" borderId="0" xfId="0" quotePrefix="1" applyNumberFormat="1" applyFont="1" applyAlignment="1" applyProtection="1">
      <alignment horizontal="center" vertical="center"/>
      <protection locked="0"/>
    </xf>
    <xf numFmtId="200" fontId="6" fillId="0" borderId="0" xfId="38" applyNumberFormat="1" applyFont="1" applyFill="1" applyBorder="1" applyAlignment="1" applyProtection="1">
      <alignment vertical="center"/>
      <protection locked="0"/>
    </xf>
    <xf numFmtId="179" fontId="6" fillId="0" borderId="0" xfId="0" applyNumberFormat="1" applyFont="1" applyAlignment="1" applyProtection="1">
      <alignment horizontal="right" vertical="center"/>
      <protection locked="0"/>
    </xf>
    <xf numFmtId="0" fontId="7" fillId="0" borderId="0" xfId="0" applyFont="1" applyAlignment="1" applyProtection="1">
      <alignment horizontal="center" vertical="center"/>
      <protection locked="0"/>
    </xf>
    <xf numFmtId="186" fontId="6" fillId="0" borderId="0" xfId="38" applyNumberFormat="1" applyFont="1" applyFill="1" applyBorder="1" applyAlignment="1" applyProtection="1">
      <alignment vertical="center"/>
      <protection locked="0"/>
    </xf>
    <xf numFmtId="57" fontId="6" fillId="0" borderId="11" xfId="0" applyNumberFormat="1" applyFont="1" applyBorder="1" applyAlignment="1" applyProtection="1">
      <alignment vertical="center"/>
      <protection locked="0"/>
    </xf>
    <xf numFmtId="201" fontId="6" fillId="0" borderId="0" xfId="38" applyNumberFormat="1" applyFont="1" applyFill="1" applyBorder="1" applyAlignment="1" applyProtection="1">
      <alignment vertical="center"/>
      <protection locked="0"/>
    </xf>
    <xf numFmtId="177" fontId="6" fillId="0" borderId="0" xfId="0" applyNumberFormat="1" applyFont="1" applyAlignment="1" applyProtection="1">
      <alignment vertical="center"/>
      <protection locked="0"/>
    </xf>
    <xf numFmtId="38" fontId="5" fillId="0" borderId="11" xfId="42" applyFont="1" applyFill="1" applyBorder="1" applyAlignment="1">
      <alignment vertical="center"/>
    </xf>
    <xf numFmtId="0" fontId="10" fillId="0" borderId="0" xfId="66" applyFont="1"/>
    <xf numFmtId="0" fontId="10" fillId="0" borderId="23" xfId="81" applyFont="1" applyBorder="1"/>
    <xf numFmtId="0" fontId="10" fillId="0" borderId="85" xfId="81" applyFont="1" applyBorder="1" applyAlignment="1">
      <alignment horizontal="left"/>
    </xf>
    <xf numFmtId="0" fontId="10" fillId="0" borderId="76" xfId="81" applyFont="1" applyBorder="1" applyAlignment="1" applyProtection="1">
      <alignment horizontal="center" vertical="center"/>
      <protection locked="0"/>
    </xf>
    <xf numFmtId="0" fontId="10" fillId="0" borderId="0" xfId="81" applyFont="1" applyAlignment="1" applyProtection="1">
      <alignment horizontal="distributed" vertical="center" textRotation="255"/>
      <protection locked="0"/>
    </xf>
    <xf numFmtId="0" fontId="22" fillId="0" borderId="0" xfId="66" applyFont="1" applyAlignment="1">
      <alignment vertical="center"/>
    </xf>
    <xf numFmtId="0" fontId="10" fillId="0" borderId="0" xfId="81" applyFont="1"/>
    <xf numFmtId="0" fontId="10" fillId="0" borderId="12" xfId="81" applyFont="1" applyBorder="1"/>
    <xf numFmtId="0" fontId="10" fillId="0" borderId="86" xfId="81" applyFont="1" applyBorder="1" applyAlignment="1" applyProtection="1">
      <alignment horizontal="left"/>
      <protection locked="0"/>
    </xf>
    <xf numFmtId="0" fontId="10" fillId="0" borderId="68" xfId="81" applyFont="1" applyBorder="1" applyAlignment="1" applyProtection="1">
      <alignment horizontal="center" vertical="center"/>
      <protection locked="0"/>
    </xf>
    <xf numFmtId="0" fontId="8" fillId="0" borderId="0" xfId="66" applyAlignment="1">
      <alignment vertical="center" textRotation="255"/>
    </xf>
    <xf numFmtId="0" fontId="8" fillId="0" borderId="0" xfId="66" applyAlignment="1">
      <alignment vertical="center"/>
    </xf>
    <xf numFmtId="0" fontId="8" fillId="0" borderId="0" xfId="66"/>
    <xf numFmtId="0" fontId="10" fillId="0" borderId="86" xfId="81" applyFont="1" applyBorder="1" applyAlignment="1" applyProtection="1">
      <alignment horizontal="center"/>
      <protection locked="0"/>
    </xf>
    <xf numFmtId="0" fontId="10" fillId="0" borderId="77" xfId="81" applyFont="1"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10" fillId="0" borderId="86" xfId="81" applyFont="1" applyBorder="1" applyAlignment="1">
      <alignment horizontal="left"/>
    </xf>
    <xf numFmtId="0" fontId="10" fillId="0" borderId="68" xfId="81" applyFont="1" applyBorder="1" applyAlignment="1">
      <alignment horizontal="distributed" vertical="center"/>
    </xf>
    <xf numFmtId="0" fontId="0" fillId="0" borderId="11" xfId="0" applyBorder="1" applyAlignment="1">
      <alignment vertical="center"/>
    </xf>
    <xf numFmtId="0" fontId="26" fillId="0" borderId="0" xfId="0" applyFont="1" applyAlignment="1">
      <alignment horizontal="right" vertical="center"/>
    </xf>
    <xf numFmtId="0" fontId="0" fillId="0" borderId="30" xfId="0" applyBorder="1" applyAlignment="1">
      <alignment vertical="center"/>
    </xf>
    <xf numFmtId="0" fontId="10" fillId="0" borderId="91" xfId="81" applyFont="1" applyBorder="1" applyAlignment="1">
      <alignment horizontal="left"/>
    </xf>
    <xf numFmtId="0" fontId="10" fillId="0" borderId="87" xfId="81" applyFont="1" applyBorder="1" applyAlignment="1">
      <alignment horizontal="left"/>
    </xf>
    <xf numFmtId="0" fontId="10" fillId="0" borderId="67" xfId="81" applyFont="1" applyBorder="1" applyAlignment="1" applyProtection="1">
      <alignment horizontal="center" vertical="center"/>
      <protection locked="0"/>
    </xf>
    <xf numFmtId="0" fontId="10" fillId="0" borderId="67" xfId="66" applyFont="1" applyBorder="1" applyAlignment="1">
      <alignment horizontal="center" vertical="center"/>
    </xf>
    <xf numFmtId="0" fontId="26" fillId="0" borderId="0" xfId="0" applyFont="1" applyAlignment="1">
      <alignment horizontal="center" vertical="center"/>
    </xf>
    <xf numFmtId="210" fontId="28" fillId="0" borderId="0" xfId="0" applyNumberFormat="1" applyFont="1" applyAlignment="1">
      <alignment vertical="center"/>
    </xf>
    <xf numFmtId="0" fontId="10" fillId="0" borderId="12" xfId="81" applyFont="1" applyBorder="1" applyAlignment="1">
      <alignment horizontal="right"/>
    </xf>
    <xf numFmtId="238" fontId="10" fillId="0" borderId="86" xfId="81" applyNumberFormat="1" applyFont="1" applyBorder="1" applyAlignment="1">
      <alignment horizontal="right"/>
    </xf>
    <xf numFmtId="38" fontId="10" fillId="0" borderId="68" xfId="38" applyFont="1" applyFill="1" applyBorder="1" applyAlignment="1" applyProtection="1">
      <protection locked="0"/>
    </xf>
    <xf numFmtId="203" fontId="10" fillId="0" borderId="69" xfId="38" applyNumberFormat="1" applyFont="1" applyFill="1" applyBorder="1" applyAlignment="1" applyProtection="1">
      <protection locked="0"/>
    </xf>
    <xf numFmtId="38" fontId="10" fillId="0" borderId="0" xfId="38" applyFont="1" applyFill="1" applyBorder="1" applyAlignment="1"/>
    <xf numFmtId="0" fontId="21" fillId="0" borderId="0" xfId="0" applyFont="1" applyAlignment="1">
      <alignment horizontal="center" vertical="center"/>
    </xf>
    <xf numFmtId="0" fontId="11" fillId="0" borderId="0" xfId="0" applyFont="1" applyAlignment="1">
      <alignment horizontal="right" vertical="center"/>
    </xf>
    <xf numFmtId="0" fontId="0" fillId="0" borderId="2" xfId="0" applyBorder="1" applyAlignment="1">
      <alignment vertical="center"/>
    </xf>
    <xf numFmtId="0" fontId="10" fillId="0" borderId="1" xfId="81" applyFont="1" applyBorder="1"/>
    <xf numFmtId="212" fontId="28" fillId="0" borderId="1" xfId="0" applyNumberFormat="1" applyFont="1" applyBorder="1" applyAlignment="1">
      <alignment vertical="center"/>
    </xf>
    <xf numFmtId="0" fontId="0" fillId="0" borderId="3" xfId="0" applyBorder="1" applyAlignment="1">
      <alignment vertical="center"/>
    </xf>
    <xf numFmtId="0" fontId="8" fillId="0" borderId="10" xfId="66" applyBorder="1"/>
    <xf numFmtId="211" fontId="8" fillId="0" borderId="10" xfId="66" applyNumberFormat="1" applyBorder="1"/>
    <xf numFmtId="211" fontId="10" fillId="0" borderId="0" xfId="81" applyNumberFormat="1" applyFont="1"/>
    <xf numFmtId="38" fontId="10" fillId="0" borderId="86" xfId="38" applyFont="1" applyFill="1" applyBorder="1" applyAlignment="1" applyProtection="1">
      <protection locked="0"/>
    </xf>
    <xf numFmtId="0" fontId="4" fillId="0" borderId="0" xfId="66" applyFont="1" applyAlignment="1">
      <alignment horizontal="distributed"/>
    </xf>
    <xf numFmtId="211" fontId="30" fillId="0" borderId="0" xfId="65" applyNumberFormat="1" applyFont="1" applyAlignment="1">
      <alignment shrinkToFit="1"/>
    </xf>
    <xf numFmtId="211" fontId="30" fillId="0" borderId="0" xfId="66" applyNumberFormat="1" applyFont="1" applyAlignment="1">
      <alignment shrinkToFit="1"/>
    </xf>
    <xf numFmtId="0" fontId="31" fillId="0" borderId="0" xfId="66" applyFont="1"/>
    <xf numFmtId="211" fontId="10" fillId="0" borderId="0" xfId="81" applyNumberFormat="1" applyFont="1" applyAlignment="1">
      <alignment horizontal="right"/>
    </xf>
    <xf numFmtId="211" fontId="10" fillId="0" borderId="0" xfId="66" applyNumberFormat="1" applyFont="1" applyAlignment="1">
      <alignment horizontal="right"/>
    </xf>
    <xf numFmtId="0" fontId="21" fillId="0" borderId="0" xfId="66" applyFont="1" applyAlignment="1">
      <alignment horizontal="right" vertical="center"/>
    </xf>
    <xf numFmtId="0" fontId="31" fillId="0" borderId="0" xfId="66" applyFont="1" applyAlignment="1">
      <alignment vertical="center"/>
    </xf>
    <xf numFmtId="38" fontId="8" fillId="0" borderId="0" xfId="38" applyFill="1" applyAlignment="1"/>
    <xf numFmtId="0" fontId="10" fillId="0" borderId="90" xfId="81" applyFont="1" applyBorder="1" applyAlignment="1">
      <alignment horizontal="right"/>
    </xf>
    <xf numFmtId="238" fontId="10" fillId="0" borderId="89" xfId="38" applyNumberFormat="1" applyFont="1" applyFill="1" applyBorder="1" applyAlignment="1" applyProtection="1">
      <protection locked="0"/>
    </xf>
    <xf numFmtId="38" fontId="10" fillId="0" borderId="89" xfId="38" applyFont="1" applyFill="1" applyBorder="1" applyAlignment="1" applyProtection="1">
      <protection locked="0"/>
    </xf>
    <xf numFmtId="38" fontId="10" fillId="0" borderId="70" xfId="38" applyFont="1" applyFill="1" applyBorder="1" applyAlignment="1" applyProtection="1">
      <protection locked="0"/>
    </xf>
    <xf numFmtId="203" fontId="10" fillId="0" borderId="71" xfId="38" applyNumberFormat="1" applyFont="1" applyFill="1" applyBorder="1" applyAlignment="1" applyProtection="1">
      <protection locked="0"/>
    </xf>
    <xf numFmtId="0" fontId="4" fillId="0" borderId="0" xfId="66" applyFont="1" applyAlignment="1">
      <alignment horizontal="center"/>
    </xf>
    <xf numFmtId="211" fontId="10" fillId="0" borderId="12" xfId="81" applyNumberFormat="1" applyFont="1" applyBorder="1" applyAlignment="1">
      <alignment horizontal="right"/>
    </xf>
    <xf numFmtId="0" fontId="10" fillId="0" borderId="86" xfId="81" applyFont="1" applyBorder="1" applyAlignment="1">
      <alignment horizontal="right"/>
    </xf>
    <xf numFmtId="203" fontId="10" fillId="0" borderId="69" xfId="38" applyNumberFormat="1" applyFont="1" applyFill="1" applyBorder="1" applyAlignment="1" applyProtection="1">
      <alignment horizontal="center"/>
      <protection locked="0"/>
    </xf>
    <xf numFmtId="211" fontId="10" fillId="0" borderId="12" xfId="66" applyNumberFormat="1" applyFont="1" applyBorder="1" applyAlignment="1">
      <alignment horizontal="right"/>
    </xf>
    <xf numFmtId="0" fontId="32" fillId="0" borderId="0" xfId="66" applyFont="1"/>
    <xf numFmtId="211" fontId="30" fillId="0" borderId="0" xfId="66" applyNumberFormat="1" applyFont="1" applyAlignment="1">
      <alignment vertical="center"/>
    </xf>
    <xf numFmtId="211" fontId="21" fillId="0" borderId="0" xfId="66" applyNumberFormat="1" applyFont="1"/>
    <xf numFmtId="38" fontId="21" fillId="0" borderId="0" xfId="66" applyNumberFormat="1" applyFont="1"/>
    <xf numFmtId="211" fontId="10" fillId="0" borderId="29" xfId="66" applyNumberFormat="1" applyFont="1" applyBorder="1" applyAlignment="1">
      <alignment horizontal="right"/>
    </xf>
    <xf numFmtId="238" fontId="10" fillId="0" borderId="88" xfId="81" applyNumberFormat="1" applyFont="1" applyBorder="1" applyAlignment="1">
      <alignment horizontal="right"/>
    </xf>
    <xf numFmtId="38" fontId="10" fillId="0" borderId="72" xfId="38" applyFont="1" applyFill="1" applyBorder="1" applyAlignment="1" applyProtection="1">
      <protection locked="0"/>
    </xf>
    <xf numFmtId="203" fontId="10" fillId="0" borderId="73" xfId="38" applyNumberFormat="1" applyFont="1" applyFill="1" applyBorder="1" applyAlignment="1" applyProtection="1">
      <protection locked="0"/>
    </xf>
    <xf numFmtId="211" fontId="10" fillId="0" borderId="0" xfId="66" applyNumberFormat="1" applyFont="1" applyAlignment="1">
      <alignment horizontal="left"/>
    </xf>
    <xf numFmtId="49" fontId="10" fillId="0" borderId="0" xfId="66" applyNumberFormat="1" applyFont="1" applyAlignment="1">
      <alignment horizontal="right"/>
    </xf>
    <xf numFmtId="211" fontId="21" fillId="0" borderId="0" xfId="66" applyNumberFormat="1" applyFont="1" applyAlignment="1">
      <alignment horizontal="right"/>
    </xf>
    <xf numFmtId="49" fontId="21" fillId="0" borderId="0" xfId="66" applyNumberFormat="1" applyFont="1" applyAlignment="1">
      <alignment horizontal="right"/>
    </xf>
    <xf numFmtId="0" fontId="33" fillId="0" borderId="0" xfId="66" quotePrefix="1" applyFont="1" applyAlignment="1">
      <alignment horizontal="center"/>
    </xf>
    <xf numFmtId="0" fontId="34" fillId="0" borderId="0" xfId="66" applyFont="1"/>
    <xf numFmtId="0" fontId="35" fillId="0" borderId="0" xfId="65" applyFont="1" applyAlignment="1" applyProtection="1">
      <alignment horizontal="center" vertical="center"/>
      <protection locked="0"/>
    </xf>
    <xf numFmtId="0" fontId="35" fillId="0" borderId="0" xfId="65" applyFont="1" applyAlignment="1" applyProtection="1">
      <alignment horizontal="right" vertical="center"/>
      <protection locked="0"/>
    </xf>
    <xf numFmtId="1" fontId="5" fillId="0" borderId="0" xfId="65" applyNumberFormat="1" applyFont="1" applyAlignment="1" applyProtection="1">
      <alignment horizontal="right" vertical="center"/>
      <protection locked="0"/>
    </xf>
    <xf numFmtId="1" fontId="5" fillId="0" borderId="0" xfId="65" applyNumberFormat="1" applyFont="1" applyAlignment="1">
      <alignment vertical="center"/>
    </xf>
    <xf numFmtId="1" fontId="6" fillId="0" borderId="0" xfId="65" applyNumberFormat="1" applyFont="1" applyAlignment="1" applyProtection="1">
      <alignment horizontal="right" vertical="center"/>
      <protection locked="0"/>
    </xf>
    <xf numFmtId="1" fontId="10" fillId="0" borderId="0" xfId="65" applyNumberFormat="1" applyFont="1" applyAlignment="1" applyProtection="1">
      <alignment horizontal="right" vertical="center"/>
      <protection locked="0"/>
    </xf>
    <xf numFmtId="1" fontId="5" fillId="0" borderId="4" xfId="65" applyNumberFormat="1" applyFont="1" applyBorder="1" applyAlignment="1" applyProtection="1">
      <alignment horizontal="center" vertical="center" wrapText="1"/>
      <protection locked="0"/>
    </xf>
    <xf numFmtId="1" fontId="5" fillId="0" borderId="5" xfId="65" applyNumberFormat="1" applyFont="1" applyBorder="1" applyAlignment="1" applyProtection="1">
      <alignment horizontal="center" vertical="center" wrapText="1"/>
      <protection locked="0"/>
    </xf>
    <xf numFmtId="1" fontId="5" fillId="0" borderId="7" xfId="65" applyNumberFormat="1" applyFont="1" applyBorder="1" applyAlignment="1" applyProtection="1">
      <alignment horizontal="center" vertical="center" wrapText="1"/>
      <protection locked="0"/>
    </xf>
    <xf numFmtId="1" fontId="5" fillId="0" borderId="30" xfId="65" applyNumberFormat="1" applyFont="1" applyBorder="1" applyAlignment="1" applyProtection="1">
      <alignment horizontal="right" vertical="center"/>
      <protection locked="0"/>
    </xf>
    <xf numFmtId="1" fontId="5" fillId="0" borderId="9" xfId="65" applyNumberFormat="1" applyFont="1" applyBorder="1" applyAlignment="1" applyProtection="1">
      <alignment horizontal="right" vertical="center"/>
      <protection locked="0"/>
    </xf>
    <xf numFmtId="3" fontId="5" fillId="0" borderId="10" xfId="65" applyNumberFormat="1" applyFont="1" applyBorder="1" applyAlignment="1" applyProtection="1">
      <alignment vertical="center"/>
      <protection locked="0"/>
    </xf>
    <xf numFmtId="3" fontId="5" fillId="0" borderId="16" xfId="65" applyNumberFormat="1" applyFont="1" applyBorder="1" applyAlignment="1" applyProtection="1">
      <alignment vertical="center"/>
      <protection locked="0"/>
    </xf>
    <xf numFmtId="0" fontId="5" fillId="0" borderId="30" xfId="65" applyFont="1" applyBorder="1" applyAlignment="1">
      <alignment horizontal="right" vertical="center"/>
    </xf>
    <xf numFmtId="203" fontId="5" fillId="0" borderId="5" xfId="65" applyNumberFormat="1" applyFont="1" applyBorder="1" applyAlignment="1" applyProtection="1">
      <alignment horizontal="right" vertical="center"/>
      <protection locked="0"/>
    </xf>
    <xf numFmtId="211" fontId="5" fillId="0" borderId="0" xfId="38" applyNumberFormat="1" applyFont="1" applyFill="1" applyBorder="1" applyAlignment="1" applyProtection="1">
      <alignment vertical="center"/>
      <protection locked="0"/>
    </xf>
    <xf numFmtId="211" fontId="5" fillId="0" borderId="62" xfId="38" applyNumberFormat="1" applyFont="1" applyFill="1" applyBorder="1" applyAlignment="1" applyProtection="1">
      <alignment vertical="center"/>
      <protection locked="0"/>
    </xf>
    <xf numFmtId="238" fontId="5" fillId="0" borderId="30" xfId="65" applyNumberFormat="1" applyFont="1" applyBorder="1" applyAlignment="1" applyProtection="1">
      <alignment horizontal="right" vertical="center"/>
      <protection locked="0"/>
    </xf>
    <xf numFmtId="49" fontId="5" fillId="0" borderId="17" xfId="65" applyNumberFormat="1" applyFont="1" applyBorder="1" applyAlignment="1" applyProtection="1">
      <alignment horizontal="right" vertical="center"/>
      <protection locked="0"/>
    </xf>
    <xf numFmtId="49" fontId="5" fillId="0" borderId="15" xfId="65" applyNumberFormat="1" applyFont="1" applyBorder="1" applyAlignment="1" applyProtection="1">
      <alignment vertical="center"/>
      <protection locked="0"/>
    </xf>
    <xf numFmtId="3" fontId="5" fillId="0" borderId="13" xfId="65" applyNumberFormat="1" applyFont="1" applyBorder="1" applyAlignment="1">
      <alignment vertical="center"/>
    </xf>
    <xf numFmtId="203" fontId="5" fillId="0" borderId="13" xfId="65" applyNumberFormat="1" applyFont="1" applyBorder="1" applyAlignment="1">
      <alignment vertical="center"/>
    </xf>
    <xf numFmtId="3" fontId="5" fillId="0" borderId="18" xfId="65" applyNumberFormat="1" applyFont="1" applyBorder="1" applyAlignment="1" applyProtection="1">
      <alignment vertical="center"/>
      <protection locked="0"/>
    </xf>
    <xf numFmtId="203" fontId="5" fillId="0" borderId="0" xfId="65" applyNumberFormat="1" applyFont="1" applyAlignment="1">
      <alignment vertical="center"/>
    </xf>
    <xf numFmtId="0" fontId="5" fillId="0" borderId="0" xfId="65" applyFont="1" applyAlignment="1">
      <alignment horizontal="right" vertical="center"/>
    </xf>
    <xf numFmtId="203" fontId="5" fillId="0" borderId="0" xfId="65" applyNumberFormat="1" applyFont="1" applyAlignment="1" applyProtection="1">
      <alignment vertical="center"/>
      <protection locked="0"/>
    </xf>
    <xf numFmtId="203" fontId="5" fillId="0" borderId="11" xfId="38" applyNumberFormat="1" applyFont="1" applyFill="1" applyBorder="1" applyAlignment="1">
      <alignment vertical="center"/>
    </xf>
    <xf numFmtId="0" fontId="0" fillId="0" borderId="0" xfId="80" applyFont="1"/>
    <xf numFmtId="0" fontId="0" fillId="0" borderId="0" xfId="80" applyFont="1" applyProtection="1">
      <protection locked="0"/>
    </xf>
    <xf numFmtId="0" fontId="0" fillId="0" borderId="9" xfId="0" applyBorder="1"/>
    <xf numFmtId="0" fontId="0" fillId="0" borderId="21" xfId="80" applyFont="1" applyBorder="1" applyAlignment="1">
      <alignment horizontal="right" vertical="center"/>
    </xf>
    <xf numFmtId="0" fontId="0" fillId="0" borderId="19" xfId="80" applyFont="1" applyBorder="1" applyAlignment="1">
      <alignment vertical="center"/>
    </xf>
    <xf numFmtId="0" fontId="0" fillId="0" borderId="20" xfId="80" applyFont="1" applyBorder="1" applyAlignment="1">
      <alignment horizontal="center" vertical="center"/>
    </xf>
    <xf numFmtId="0" fontId="0" fillId="0" borderId="19" xfId="80" applyFont="1" applyBorder="1" applyAlignment="1">
      <alignment horizontal="right" vertical="center"/>
    </xf>
    <xf numFmtId="0" fontId="0" fillId="0" borderId="30" xfId="80" applyFont="1" applyBorder="1" applyAlignment="1">
      <alignment horizontal="left" vertical="center"/>
    </xf>
    <xf numFmtId="0" fontId="0" fillId="0" borderId="20" xfId="80" applyFont="1" applyBorder="1" applyAlignment="1">
      <alignment horizontal="right" vertical="center"/>
    </xf>
    <xf numFmtId="0" fontId="0" fillId="0" borderId="11" xfId="0" applyBorder="1" applyAlignment="1">
      <alignment horizontal="right"/>
    </xf>
    <xf numFmtId="3" fontId="0" fillId="0" borderId="19" xfId="38" applyNumberFormat="1" applyFont="1" applyFill="1" applyBorder="1" applyAlignment="1" applyProtection="1">
      <alignment horizontal="right"/>
    </xf>
    <xf numFmtId="232" fontId="0" fillId="0" borderId="19" xfId="80" applyNumberFormat="1" applyFont="1" applyBorder="1"/>
    <xf numFmtId="3" fontId="0" fillId="0" borderId="19" xfId="38" applyNumberFormat="1" applyFont="1" applyFill="1" applyBorder="1" applyProtection="1"/>
    <xf numFmtId="232" fontId="0" fillId="0" borderId="19" xfId="80" applyNumberFormat="1" applyFont="1" applyBorder="1" applyProtection="1">
      <protection locked="0"/>
    </xf>
    <xf numFmtId="220" fontId="0" fillId="0" borderId="19" xfId="80" applyNumberFormat="1" applyFont="1" applyBorder="1"/>
    <xf numFmtId="220" fontId="0" fillId="0" borderId="19" xfId="80" applyNumberFormat="1" applyFont="1" applyBorder="1" applyAlignment="1">
      <alignment horizontal="right"/>
    </xf>
    <xf numFmtId="241" fontId="0" fillId="0" borderId="19" xfId="80" applyNumberFormat="1" applyFont="1" applyBorder="1"/>
    <xf numFmtId="241" fontId="0" fillId="0" borderId="19" xfId="80" applyNumberFormat="1" applyFont="1" applyBorder="1" applyAlignment="1">
      <alignment horizontal="right"/>
    </xf>
    <xf numFmtId="38" fontId="0" fillId="0" borderId="19" xfId="38" applyFont="1" applyFill="1" applyBorder="1" applyAlignment="1" applyProtection="1">
      <alignment horizontal="right"/>
    </xf>
    <xf numFmtId="38" fontId="0" fillId="0" borderId="19" xfId="38" applyFont="1" applyFill="1" applyBorder="1" applyProtection="1"/>
    <xf numFmtId="214" fontId="0" fillId="0" borderId="19" xfId="80" applyNumberFormat="1" applyFont="1" applyBorder="1"/>
    <xf numFmtId="223" fontId="0" fillId="0" borderId="19" xfId="80" applyNumberFormat="1" applyFont="1" applyBorder="1" applyAlignment="1">
      <alignment horizontal="right"/>
    </xf>
    <xf numFmtId="38" fontId="0" fillId="0" borderId="22" xfId="38" applyFont="1" applyFill="1" applyBorder="1" applyAlignment="1" applyProtection="1">
      <alignment horizontal="right"/>
    </xf>
    <xf numFmtId="232" fontId="0" fillId="0" borderId="22" xfId="80" applyNumberFormat="1" applyFont="1" applyBorder="1"/>
    <xf numFmtId="38" fontId="0" fillId="0" borderId="22" xfId="38" applyFont="1" applyFill="1" applyBorder="1" applyProtection="1"/>
    <xf numFmtId="232" fontId="0" fillId="0" borderId="22" xfId="80" applyNumberFormat="1" applyFont="1" applyBorder="1" applyProtection="1">
      <protection locked="0"/>
    </xf>
    <xf numFmtId="220" fontId="0" fillId="0" borderId="22" xfId="80" applyNumberFormat="1" applyFont="1" applyBorder="1"/>
    <xf numFmtId="220" fontId="0" fillId="0" borderId="22" xfId="80" applyNumberFormat="1" applyFont="1" applyBorder="1" applyAlignment="1">
      <alignment horizontal="right"/>
    </xf>
    <xf numFmtId="214" fontId="0" fillId="0" borderId="22" xfId="80" applyNumberFormat="1" applyFont="1" applyBorder="1"/>
    <xf numFmtId="223" fontId="0" fillId="0" borderId="22" xfId="80" applyNumberFormat="1" applyFont="1" applyBorder="1" applyAlignment="1">
      <alignment horizontal="right"/>
    </xf>
    <xf numFmtId="0" fontId="0" fillId="0" borderId="27" xfId="0" applyBorder="1" applyAlignment="1">
      <alignment horizontal="right"/>
    </xf>
    <xf numFmtId="238" fontId="0" fillId="0" borderId="43" xfId="80" applyNumberFormat="1" applyFont="1" applyBorder="1" applyAlignment="1">
      <alignment horizontal="right"/>
    </xf>
    <xf numFmtId="38" fontId="0" fillId="0" borderId="32" xfId="38" applyFont="1" applyFill="1" applyBorder="1" applyAlignment="1" applyProtection="1">
      <alignment horizontal="right"/>
    </xf>
    <xf numFmtId="232" fontId="0" fillId="0" borderId="32" xfId="80" applyNumberFormat="1" applyFont="1" applyBorder="1"/>
    <xf numFmtId="38" fontId="0" fillId="0" borderId="32" xfId="38" applyFont="1" applyFill="1" applyBorder="1" applyProtection="1"/>
    <xf numFmtId="232" fontId="0" fillId="0" borderId="32" xfId="80" applyNumberFormat="1" applyFont="1" applyBorder="1" applyProtection="1">
      <protection locked="0"/>
    </xf>
    <xf numFmtId="220" fontId="0" fillId="0" borderId="32" xfId="80" applyNumberFormat="1" applyFont="1" applyBorder="1"/>
    <xf numFmtId="220" fontId="0" fillId="0" borderId="32" xfId="80" applyNumberFormat="1" applyFont="1" applyBorder="1" applyAlignment="1">
      <alignment horizontal="right"/>
    </xf>
    <xf numFmtId="214" fontId="0" fillId="0" borderId="32" xfId="80" applyNumberFormat="1" applyFont="1" applyBorder="1"/>
    <xf numFmtId="223" fontId="0" fillId="0" borderId="32" xfId="80" applyNumberFormat="1" applyFont="1" applyBorder="1" applyAlignment="1">
      <alignment horizontal="right"/>
    </xf>
    <xf numFmtId="38" fontId="0" fillId="0" borderId="0" xfId="80" applyNumberFormat="1" applyFont="1" applyProtection="1">
      <protection locked="0"/>
    </xf>
    <xf numFmtId="232" fontId="0" fillId="0" borderId="0" xfId="80" applyNumberFormat="1" applyFont="1" applyProtection="1">
      <protection locked="0"/>
    </xf>
    <xf numFmtId="214" fontId="0" fillId="0" borderId="0" xfId="80" applyNumberFormat="1" applyFont="1" applyProtection="1">
      <protection locked="0"/>
    </xf>
    <xf numFmtId="226" fontId="0" fillId="0" borderId="0" xfId="80" applyNumberFormat="1" applyFont="1" applyProtection="1">
      <protection locked="0"/>
    </xf>
    <xf numFmtId="215" fontId="0" fillId="0" borderId="0" xfId="80" applyNumberFormat="1" applyFont="1" applyProtection="1">
      <protection locked="0"/>
    </xf>
    <xf numFmtId="0" fontId="1" fillId="0" borderId="0" xfId="82" applyFont="1" applyAlignment="1">
      <alignment vertical="center"/>
    </xf>
    <xf numFmtId="0" fontId="1" fillId="0" borderId="0" xfId="82" applyFont="1"/>
    <xf numFmtId="0" fontId="88" fillId="0" borderId="0" xfId="82" applyFont="1" applyAlignment="1">
      <alignment vertical="center" textRotation="255"/>
    </xf>
    <xf numFmtId="0" fontId="1" fillId="0" borderId="0" xfId="0" applyFont="1"/>
    <xf numFmtId="0" fontId="1" fillId="0" borderId="0" xfId="80" applyFont="1" applyAlignment="1">
      <alignment horizontal="right"/>
    </xf>
    <xf numFmtId="0" fontId="88" fillId="0" borderId="1" xfId="82" applyFont="1" applyBorder="1" applyAlignment="1">
      <alignment vertical="center" textRotation="255"/>
    </xf>
    <xf numFmtId="0" fontId="1" fillId="0" borderId="20" xfId="82" applyFont="1" applyBorder="1" applyAlignment="1">
      <alignment horizontal="center" vertical="center"/>
    </xf>
    <xf numFmtId="0" fontId="1" fillId="0" borderId="9" xfId="82" applyFont="1" applyBorder="1" applyAlignment="1">
      <alignment horizontal="center"/>
    </xf>
    <xf numFmtId="0" fontId="1" fillId="0" borderId="11" xfId="82" applyFont="1" applyBorder="1"/>
    <xf numFmtId="0" fontId="1" fillId="0" borderId="21" xfId="82" applyFont="1" applyBorder="1"/>
    <xf numFmtId="0" fontId="1" fillId="0" borderId="19" xfId="82" applyFont="1" applyBorder="1" applyAlignment="1">
      <alignment horizontal="center"/>
    </xf>
    <xf numFmtId="215" fontId="1" fillId="0" borderId="19" xfId="82" applyNumberFormat="1" applyFont="1" applyBorder="1" applyAlignment="1">
      <alignment horizontal="center"/>
    </xf>
    <xf numFmtId="0" fontId="1" fillId="0" borderId="19" xfId="82" applyFont="1" applyBorder="1"/>
    <xf numFmtId="0" fontId="1" fillId="0" borderId="2" xfId="82" applyFont="1" applyBorder="1"/>
    <xf numFmtId="0" fontId="1" fillId="0" borderId="3" xfId="82" applyFont="1" applyBorder="1" applyAlignment="1">
      <alignment horizontal="center"/>
    </xf>
    <xf numFmtId="181" fontId="1" fillId="0" borderId="22" xfId="82" applyNumberFormat="1" applyFont="1" applyBorder="1"/>
    <xf numFmtId="237" fontId="1" fillId="0" borderId="22" xfId="82" applyNumberFormat="1" applyFont="1" applyBorder="1"/>
    <xf numFmtId="234" fontId="1" fillId="0" borderId="22" xfId="82" applyNumberFormat="1" applyFont="1" applyBorder="1"/>
    <xf numFmtId="181" fontId="1" fillId="0" borderId="22" xfId="38" applyNumberFormat="1" applyFont="1" applyFill="1" applyBorder="1" applyProtection="1"/>
    <xf numFmtId="0" fontId="1" fillId="0" borderId="27" xfId="82" applyFont="1" applyBorder="1"/>
    <xf numFmtId="181" fontId="1" fillId="0" borderId="19" xfId="82" applyNumberFormat="1" applyFont="1" applyBorder="1" applyAlignment="1">
      <alignment vertical="center"/>
    </xf>
    <xf numFmtId="181" fontId="1" fillId="0" borderId="80" xfId="82" applyNumberFormat="1" applyFont="1" applyBorder="1" applyAlignment="1">
      <alignment vertical="center"/>
    </xf>
    <xf numFmtId="181" fontId="1" fillId="0" borderId="83" xfId="82" applyNumberFormat="1" applyFont="1" applyBorder="1" applyAlignment="1">
      <alignment vertical="center"/>
    </xf>
    <xf numFmtId="237" fontId="1" fillId="0" borderId="19" xfId="82" applyNumberFormat="1" applyFont="1" applyBorder="1" applyAlignment="1">
      <alignment vertical="center"/>
    </xf>
    <xf numFmtId="218" fontId="1" fillId="0" borderId="19" xfId="82" applyNumberFormat="1" applyFont="1" applyBorder="1" applyAlignment="1">
      <alignment vertical="center"/>
    </xf>
    <xf numFmtId="236" fontId="1" fillId="0" borderId="83" xfId="82" applyNumberFormat="1" applyFont="1" applyBorder="1" applyAlignment="1">
      <alignment vertical="center"/>
    </xf>
    <xf numFmtId="181" fontId="1" fillId="0" borderId="58" xfId="38" applyNumberFormat="1" applyFont="1" applyFill="1" applyBorder="1" applyAlignment="1" applyProtection="1">
      <alignment vertical="center"/>
    </xf>
    <xf numFmtId="234" fontId="1" fillId="0" borderId="83" xfId="82" applyNumberFormat="1" applyFont="1" applyBorder="1" applyAlignment="1">
      <alignment vertical="center"/>
    </xf>
    <xf numFmtId="237" fontId="1" fillId="0" borderId="83" xfId="82" applyNumberFormat="1" applyFont="1" applyBorder="1" applyAlignment="1">
      <alignment vertical="center"/>
    </xf>
    <xf numFmtId="236" fontId="1" fillId="0" borderId="84" xfId="0" applyNumberFormat="1" applyFont="1" applyBorder="1"/>
    <xf numFmtId="240" fontId="1" fillId="0" borderId="19" xfId="82" applyNumberFormat="1" applyFont="1" applyBorder="1" applyAlignment="1">
      <alignment horizontal="right" vertical="center"/>
    </xf>
    <xf numFmtId="236" fontId="1" fillId="0" borderId="0" xfId="0" applyNumberFormat="1" applyFont="1"/>
    <xf numFmtId="242" fontId="1" fillId="0" borderId="19" xfId="82" applyNumberFormat="1" applyFont="1" applyBorder="1" applyAlignment="1">
      <alignment horizontal="right" vertical="center"/>
    </xf>
    <xf numFmtId="236" fontId="1" fillId="0" borderId="32" xfId="82" applyNumberFormat="1" applyFont="1" applyBorder="1"/>
    <xf numFmtId="216" fontId="1" fillId="0" borderId="0" xfId="82" applyNumberFormat="1" applyFont="1"/>
    <xf numFmtId="0" fontId="1" fillId="0" borderId="0" xfId="82" applyFont="1" applyAlignment="1">
      <alignment horizontal="right"/>
    </xf>
    <xf numFmtId="0" fontId="6" fillId="0" borderId="19" xfId="0" applyFont="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121" xfId="0" applyFont="1" applyBorder="1" applyAlignment="1" applyProtection="1">
      <alignment horizontal="center" vertical="center"/>
      <protection locked="0"/>
    </xf>
    <xf numFmtId="239" fontId="0" fillId="0" borderId="19" xfId="82" applyNumberFormat="1" applyFont="1" applyBorder="1" applyAlignment="1">
      <alignment horizontal="right" vertical="center"/>
    </xf>
    <xf numFmtId="0" fontId="11" fillId="0" borderId="0" xfId="0" applyFont="1" applyAlignment="1">
      <alignment horizontal="center" vertical="center"/>
    </xf>
    <xf numFmtId="0" fontId="6" fillId="0" borderId="95" xfId="0" applyFont="1" applyBorder="1" applyAlignment="1" applyProtection="1">
      <alignment horizontal="center" vertical="center"/>
      <protection locked="0"/>
    </xf>
    <xf numFmtId="0" fontId="6" fillId="0" borderId="96" xfId="0" applyFont="1" applyBorder="1" applyAlignment="1">
      <alignment horizontal="center" vertical="center"/>
    </xf>
    <xf numFmtId="0" fontId="6" fillId="0" borderId="95" xfId="0" applyFont="1" applyBorder="1" applyAlignment="1">
      <alignment horizontal="center" vertical="center"/>
    </xf>
    <xf numFmtId="0" fontId="6" fillId="0" borderId="97" xfId="0" applyFont="1" applyBorder="1" applyAlignment="1">
      <alignment horizontal="center" vertical="center"/>
    </xf>
    <xf numFmtId="0" fontId="6" fillId="0" borderId="96" xfId="0" applyFont="1" applyBorder="1" applyAlignment="1">
      <alignment horizontal="center" vertical="center" shrinkToFit="1"/>
    </xf>
    <xf numFmtId="0" fontId="6" fillId="0" borderId="95" xfId="0" applyFont="1" applyBorder="1" applyAlignment="1">
      <alignment horizontal="center" vertical="center" shrinkToFit="1"/>
    </xf>
    <xf numFmtId="0" fontId="6" fillId="0" borderId="97" xfId="0" applyFont="1" applyBorder="1" applyAlignment="1">
      <alignment horizontal="center" vertical="center" shrinkToFit="1"/>
    </xf>
    <xf numFmtId="0" fontId="6" fillId="0" borderId="119"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121" xfId="0" applyFont="1" applyBorder="1" applyAlignment="1" applyProtection="1">
      <alignment horizontal="center" vertical="center"/>
      <protection locked="0"/>
    </xf>
    <xf numFmtId="0" fontId="6" fillId="0" borderId="121" xfId="0" applyFont="1" applyBorder="1" applyAlignment="1" applyProtection="1">
      <alignment horizontal="center" vertical="center" wrapText="1"/>
      <protection locked="0"/>
    </xf>
    <xf numFmtId="0" fontId="6" fillId="0" borderId="8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15" fillId="0" borderId="0" xfId="65" applyFont="1" applyAlignment="1" applyProtection="1">
      <alignment horizontal="center" vertical="center"/>
      <protection locked="0"/>
    </xf>
    <xf numFmtId="3" fontId="5" fillId="0" borderId="98" xfId="65" applyNumberFormat="1" applyFont="1" applyBorder="1" applyAlignment="1" applyProtection="1">
      <alignment horizontal="center" vertical="center"/>
      <protection locked="0"/>
    </xf>
    <xf numFmtId="3" fontId="5" fillId="0" borderId="19" xfId="65" applyNumberFormat="1" applyFont="1" applyBorder="1" applyAlignment="1" applyProtection="1">
      <alignment horizontal="center" vertical="center"/>
      <protection locked="0"/>
    </xf>
    <xf numFmtId="3" fontId="5" fillId="0" borderId="22" xfId="65" applyNumberFormat="1" applyFont="1" applyBorder="1" applyAlignment="1" applyProtection="1">
      <alignment horizontal="center" vertical="center"/>
      <protection locked="0"/>
    </xf>
    <xf numFmtId="0" fontId="5" fillId="0" borderId="31" xfId="65" applyFont="1" applyBorder="1" applyAlignment="1" applyProtection="1">
      <alignment horizontal="center" vertical="center"/>
      <protection locked="0"/>
    </xf>
    <xf numFmtId="0" fontId="5" fillId="0" borderId="24" xfId="65" applyFont="1" applyBorder="1" applyAlignment="1" applyProtection="1">
      <alignment horizontal="center" vertical="center"/>
      <protection locked="0"/>
    </xf>
    <xf numFmtId="0" fontId="5" fillId="0" borderId="57" xfId="65" applyFont="1" applyBorder="1" applyAlignment="1" applyProtection="1">
      <alignment horizontal="center" vertical="center"/>
      <protection locked="0"/>
    </xf>
    <xf numFmtId="0" fontId="5" fillId="0" borderId="11" xfId="65" applyFont="1" applyBorder="1" applyAlignment="1" applyProtection="1">
      <alignment horizontal="center" vertical="center"/>
      <protection locked="0"/>
    </xf>
    <xf numFmtId="0" fontId="5" fillId="0" borderId="0" xfId="65" applyFont="1" applyAlignment="1" applyProtection="1">
      <alignment horizontal="center" vertical="center"/>
      <protection locked="0"/>
    </xf>
    <xf numFmtId="0" fontId="5" fillId="0" borderId="30" xfId="65" applyFont="1" applyBorder="1" applyAlignment="1" applyProtection="1">
      <alignment horizontal="center" vertical="center"/>
      <protection locked="0"/>
    </xf>
    <xf numFmtId="0" fontId="5" fillId="0" borderId="2" xfId="65" applyFont="1" applyBorder="1" applyAlignment="1" applyProtection="1">
      <alignment horizontal="center" vertical="center"/>
      <protection locked="0"/>
    </xf>
    <xf numFmtId="0" fontId="5" fillId="0" borderId="1" xfId="65" applyFont="1" applyBorder="1" applyAlignment="1" applyProtection="1">
      <alignment horizontal="center" vertical="center"/>
      <protection locked="0"/>
    </xf>
    <xf numFmtId="0" fontId="5" fillId="0" borderId="3" xfId="65" applyFont="1" applyBorder="1" applyAlignment="1" applyProtection="1">
      <alignment horizontal="center" vertical="center"/>
      <protection locked="0"/>
    </xf>
    <xf numFmtId="3" fontId="5" fillId="0" borderId="31" xfId="65" applyNumberFormat="1" applyFont="1" applyBorder="1" applyAlignment="1" applyProtection="1">
      <alignment horizontal="center" vertical="center"/>
      <protection locked="0"/>
    </xf>
    <xf numFmtId="3" fontId="5" fillId="0" borderId="57" xfId="65" applyNumberFormat="1" applyFont="1" applyBorder="1" applyAlignment="1" applyProtection="1">
      <alignment horizontal="center" vertical="center"/>
      <protection locked="0"/>
    </xf>
    <xf numFmtId="3" fontId="5" fillId="0" borderId="11" xfId="65" applyNumberFormat="1" applyFont="1" applyBorder="1" applyAlignment="1" applyProtection="1">
      <alignment horizontal="center" vertical="center"/>
      <protection locked="0"/>
    </xf>
    <xf numFmtId="3" fontId="5" fillId="0" borderId="30" xfId="65" applyNumberFormat="1" applyFont="1" applyBorder="1" applyAlignment="1" applyProtection="1">
      <alignment horizontal="center" vertical="center"/>
      <protection locked="0"/>
    </xf>
    <xf numFmtId="3" fontId="5" fillId="0" borderId="2" xfId="65" applyNumberFormat="1" applyFont="1" applyBorder="1" applyAlignment="1" applyProtection="1">
      <alignment horizontal="center" vertical="center"/>
      <protection locked="0"/>
    </xf>
    <xf numFmtId="3" fontId="5" fillId="0" borderId="3" xfId="65" applyNumberFormat="1" applyFont="1" applyBorder="1" applyAlignment="1" applyProtection="1">
      <alignment horizontal="center" vertical="center"/>
      <protection locked="0"/>
    </xf>
    <xf numFmtId="3" fontId="5" fillId="0" borderId="20" xfId="65" applyNumberFormat="1" applyFont="1" applyBorder="1" applyAlignment="1" applyProtection="1">
      <alignment horizontal="center" vertical="center"/>
      <protection locked="0"/>
    </xf>
    <xf numFmtId="3" fontId="5" fillId="0" borderId="20" xfId="65" applyNumberFormat="1" applyFont="1" applyBorder="1" applyAlignment="1" applyProtection="1">
      <alignment horizontal="center" vertical="center" wrapText="1"/>
      <protection locked="0"/>
    </xf>
    <xf numFmtId="3" fontId="5" fillId="0" borderId="19" xfId="65" applyNumberFormat="1" applyFont="1" applyBorder="1" applyAlignment="1" applyProtection="1">
      <alignment horizontal="center" vertical="center" wrapText="1"/>
      <protection locked="0"/>
    </xf>
    <xf numFmtId="3" fontId="5" fillId="0" borderId="22" xfId="65" applyNumberFormat="1" applyFont="1" applyBorder="1" applyAlignment="1" applyProtection="1">
      <alignment horizontal="center" vertical="center" wrapText="1"/>
      <protection locked="0"/>
    </xf>
    <xf numFmtId="0" fontId="5" fillId="0" borderId="0" xfId="65" applyFont="1" applyAlignment="1" applyProtection="1">
      <alignment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3" fontId="5" fillId="0" borderId="9" xfId="65" applyNumberFormat="1" applyFont="1" applyBorder="1" applyAlignment="1" applyProtection="1">
      <alignment horizontal="center" vertical="center" wrapText="1"/>
      <protection locked="0"/>
    </xf>
    <xf numFmtId="3" fontId="5" fillId="0" borderId="11" xfId="65" applyNumberFormat="1" applyFont="1" applyBorder="1" applyAlignment="1" applyProtection="1">
      <alignment horizontal="center" vertical="center" wrapText="1"/>
      <protection locked="0"/>
    </xf>
    <xf numFmtId="3" fontId="5" fillId="0" borderId="2" xfId="65" applyNumberFormat="1" applyFont="1" applyBorder="1" applyAlignment="1" applyProtection="1">
      <alignment horizontal="center" vertical="center" wrapText="1"/>
      <protection locked="0"/>
    </xf>
    <xf numFmtId="3" fontId="5" fillId="0" borderId="23" xfId="65" applyNumberFormat="1" applyFont="1" applyBorder="1" applyAlignment="1" applyProtection="1">
      <alignment horizontal="center" vertical="center"/>
      <protection locked="0"/>
    </xf>
    <xf numFmtId="3" fontId="5" fillId="0" borderId="12" xfId="65" applyNumberFormat="1" applyFont="1" applyBorder="1" applyAlignment="1" applyProtection="1">
      <alignment horizontal="center" vertical="center"/>
      <protection locked="0"/>
    </xf>
    <xf numFmtId="3" fontId="5" fillId="0" borderId="26" xfId="65" applyNumberFormat="1" applyFont="1" applyBorder="1" applyAlignment="1" applyProtection="1">
      <alignment horizontal="center" vertical="center"/>
      <protection locked="0"/>
    </xf>
    <xf numFmtId="3" fontId="5" fillId="0" borderId="99" xfId="65" applyNumberFormat="1" applyFont="1" applyBorder="1" applyAlignment="1" applyProtection="1">
      <alignment horizontal="center" vertical="center" wrapText="1"/>
      <protection locked="0"/>
    </xf>
    <xf numFmtId="3" fontId="5" fillId="0" borderId="32" xfId="65" applyNumberFormat="1" applyFont="1" applyBorder="1" applyAlignment="1" applyProtection="1">
      <alignment horizontal="center" vertical="center" wrapText="1"/>
      <protection locked="0"/>
    </xf>
    <xf numFmtId="3" fontId="5" fillId="0" borderId="98" xfId="65" applyNumberFormat="1" applyFont="1" applyBorder="1" applyAlignment="1" applyProtection="1">
      <alignment horizontal="center" vertical="center" wrapText="1"/>
      <protection locked="0"/>
    </xf>
    <xf numFmtId="0" fontId="23" fillId="0" borderId="31" xfId="65" applyFont="1" applyBorder="1" applyAlignment="1" applyProtection="1">
      <alignment horizontal="center" vertical="center"/>
      <protection locked="0"/>
    </xf>
    <xf numFmtId="0" fontId="23" fillId="0" borderId="24" xfId="65" applyFont="1" applyBorder="1" applyAlignment="1" applyProtection="1">
      <alignment horizontal="center" vertical="center"/>
      <protection locked="0"/>
    </xf>
    <xf numFmtId="0" fontId="23" fillId="0" borderId="57" xfId="65" applyFont="1" applyBorder="1" applyAlignment="1" applyProtection="1">
      <alignment horizontal="center" vertical="center"/>
      <protection locked="0"/>
    </xf>
    <xf numFmtId="0" fontId="23" fillId="0" borderId="11" xfId="65" applyFont="1" applyBorder="1" applyAlignment="1" applyProtection="1">
      <alignment horizontal="center" vertical="center"/>
      <protection locked="0"/>
    </xf>
    <xf numFmtId="0" fontId="23" fillId="0" borderId="0" xfId="65" applyFont="1" applyAlignment="1" applyProtection="1">
      <alignment horizontal="center" vertical="center"/>
      <protection locked="0"/>
    </xf>
    <xf numFmtId="0" fontId="23" fillId="0" borderId="30" xfId="65" applyFont="1" applyBorder="1" applyAlignment="1" applyProtection="1">
      <alignment horizontal="center" vertical="center"/>
      <protection locked="0"/>
    </xf>
    <xf numFmtId="0" fontId="23" fillId="0" borderId="2" xfId="65" applyFont="1" applyBorder="1" applyAlignment="1" applyProtection="1">
      <alignment horizontal="center" vertical="center"/>
      <protection locked="0"/>
    </xf>
    <xf numFmtId="0" fontId="23" fillId="0" borderId="1" xfId="65" applyFont="1" applyBorder="1" applyAlignment="1" applyProtection="1">
      <alignment horizontal="center" vertical="center"/>
      <protection locked="0"/>
    </xf>
    <xf numFmtId="0" fontId="23" fillId="0" borderId="3" xfId="65" applyFont="1" applyBorder="1" applyAlignment="1" applyProtection="1">
      <alignment horizontal="center" vertical="center"/>
      <protection locked="0"/>
    </xf>
    <xf numFmtId="3" fontId="5" fillId="0" borderId="31" xfId="65" applyNumberFormat="1" applyFont="1" applyBorder="1" applyAlignment="1" applyProtection="1">
      <alignment horizontal="center" vertical="center" wrapText="1"/>
      <protection locked="0"/>
    </xf>
    <xf numFmtId="0" fontId="5" fillId="0" borderId="9" xfId="65" applyFont="1" applyBorder="1" applyAlignment="1" applyProtection="1">
      <alignment horizontal="center" vertical="center"/>
      <protection locked="0"/>
    </xf>
    <xf numFmtId="0" fontId="5" fillId="0" borderId="10" xfId="65" applyFont="1" applyBorder="1" applyAlignment="1" applyProtection="1">
      <alignment horizontal="center" vertical="center"/>
      <protection locked="0"/>
    </xf>
    <xf numFmtId="0" fontId="5" fillId="0" borderId="21" xfId="65" applyFont="1" applyBorder="1" applyAlignment="1" applyProtection="1">
      <alignment horizontal="center" vertical="center"/>
      <protection locked="0"/>
    </xf>
    <xf numFmtId="0" fontId="5" fillId="0" borderId="20" xfId="65" applyFont="1" applyBorder="1" applyAlignment="1" applyProtection="1">
      <alignment horizontal="center" vertical="center"/>
      <protection locked="0"/>
    </xf>
    <xf numFmtId="0" fontId="5" fillId="0" borderId="19" xfId="65" applyFont="1" applyBorder="1" applyAlignment="1" applyProtection="1">
      <alignment horizontal="center" vertical="center"/>
      <protection locked="0"/>
    </xf>
    <xf numFmtId="0" fontId="5" fillId="0" borderId="22" xfId="65" applyFont="1" applyBorder="1" applyAlignment="1" applyProtection="1">
      <alignment horizontal="center" vertical="center"/>
      <protection locked="0"/>
    </xf>
    <xf numFmtId="0" fontId="62" fillId="0" borderId="0" xfId="66" applyFont="1" applyAlignment="1">
      <alignment horizontal="center" vertical="top"/>
    </xf>
    <xf numFmtId="212" fontId="29" fillId="0" borderId="0" xfId="0" applyNumberFormat="1" applyFont="1" applyAlignment="1">
      <alignment vertical="center"/>
    </xf>
    <xf numFmtId="209" fontId="4" fillId="0" borderId="0" xfId="65" applyNumberFormat="1" applyFont="1" applyAlignment="1">
      <alignment horizontal="left" vertical="center" shrinkToFit="1"/>
    </xf>
    <xf numFmtId="0" fontId="4" fillId="0" borderId="0" xfId="65" applyFont="1" applyAlignment="1">
      <alignment horizontal="left" vertical="center"/>
    </xf>
    <xf numFmtId="58" fontId="10" fillId="0" borderId="100" xfId="81" applyNumberFormat="1" applyFont="1" applyBorder="1" applyAlignment="1" applyProtection="1">
      <alignment horizontal="center" vertical="center"/>
      <protection locked="0"/>
    </xf>
    <xf numFmtId="58" fontId="10" fillId="0" borderId="24" xfId="81" applyNumberFormat="1" applyFont="1" applyBorder="1" applyAlignment="1" applyProtection="1">
      <alignment horizontal="center" vertical="center"/>
      <protection locked="0"/>
    </xf>
    <xf numFmtId="58" fontId="10" fillId="0" borderId="85" xfId="81" applyNumberFormat="1" applyFont="1" applyBorder="1" applyAlignment="1" applyProtection="1">
      <alignment horizontal="center" vertical="center"/>
      <protection locked="0"/>
    </xf>
    <xf numFmtId="0" fontId="10" fillId="0" borderId="101" xfId="81" applyFont="1" applyBorder="1" applyAlignment="1">
      <alignment horizontal="center" vertical="center"/>
    </xf>
    <xf numFmtId="0" fontId="10" fillId="0" borderId="58" xfId="81" applyFont="1" applyBorder="1" applyAlignment="1">
      <alignment horizontal="center" vertical="center"/>
    </xf>
    <xf numFmtId="0" fontId="10" fillId="0" borderId="87" xfId="81" applyFont="1" applyBorder="1" applyAlignment="1">
      <alignment horizontal="center" vertical="center"/>
    </xf>
    <xf numFmtId="0" fontId="10" fillId="0" borderId="102" xfId="81" applyFont="1" applyBorder="1" applyAlignment="1" applyProtection="1">
      <alignment horizontal="center" vertical="center" textRotation="255"/>
      <protection locked="0"/>
    </xf>
    <xf numFmtId="0" fontId="10" fillId="0" borderId="69" xfId="81" applyFont="1" applyBorder="1" applyAlignment="1" applyProtection="1">
      <alignment horizontal="center" vertical="center" textRotation="255"/>
      <protection locked="0"/>
    </xf>
    <xf numFmtId="0" fontId="10" fillId="0" borderId="103" xfId="81" applyFont="1" applyBorder="1" applyAlignment="1" applyProtection="1">
      <alignment horizontal="center" vertical="center" textRotation="255"/>
      <protection locked="0"/>
    </xf>
    <xf numFmtId="210" fontId="27" fillId="0" borderId="0" xfId="0" applyNumberFormat="1" applyFont="1" applyAlignment="1">
      <alignment vertical="center"/>
    </xf>
    <xf numFmtId="1" fontId="5" fillId="0" borderId="104" xfId="65" applyNumberFormat="1" applyFont="1" applyBorder="1" applyAlignment="1" applyProtection="1">
      <alignment horizontal="center" vertical="center" shrinkToFit="1"/>
      <protection locked="0"/>
    </xf>
    <xf numFmtId="1" fontId="5" fillId="0" borderId="105" xfId="65" applyNumberFormat="1" applyFont="1" applyBorder="1" applyAlignment="1" applyProtection="1">
      <alignment horizontal="center" vertical="center" shrinkToFit="1"/>
      <protection locked="0"/>
    </xf>
    <xf numFmtId="1" fontId="5" fillId="0" borderId="106" xfId="65" applyNumberFormat="1" applyFont="1" applyBorder="1" applyAlignment="1" applyProtection="1">
      <alignment horizontal="center" vertical="center" shrinkToFit="1"/>
      <protection locked="0"/>
    </xf>
    <xf numFmtId="1" fontId="5" fillId="0" borderId="98" xfId="65" applyNumberFormat="1" applyFont="1" applyBorder="1" applyAlignment="1" applyProtection="1">
      <alignment horizontal="center" vertical="center" wrapText="1"/>
      <protection locked="0"/>
    </xf>
    <xf numFmtId="1" fontId="5" fillId="0" borderId="19" xfId="65" applyNumberFormat="1" applyFont="1" applyBorder="1" applyAlignment="1" applyProtection="1">
      <alignment horizontal="center" vertical="center" wrapText="1"/>
      <protection locked="0"/>
    </xf>
    <xf numFmtId="1" fontId="5" fillId="0" borderId="22" xfId="65" applyNumberFormat="1" applyFont="1" applyBorder="1" applyAlignment="1" applyProtection="1">
      <alignment horizontal="center" vertical="center" wrapText="1"/>
      <protection locked="0"/>
    </xf>
    <xf numFmtId="1" fontId="5" fillId="0" borderId="31" xfId="65" applyNumberFormat="1" applyFont="1" applyBorder="1" applyAlignment="1" applyProtection="1">
      <alignment horizontal="center" vertical="center" wrapText="1"/>
      <protection locked="0"/>
    </xf>
    <xf numFmtId="1" fontId="5" fillId="0" borderId="11" xfId="65" applyNumberFormat="1" applyFont="1" applyBorder="1" applyAlignment="1" applyProtection="1">
      <alignment horizontal="center" vertical="center" wrapText="1"/>
      <protection locked="0"/>
    </xf>
    <xf numFmtId="1" fontId="5" fillId="0" borderId="2" xfId="65" applyNumberFormat="1" applyFont="1" applyBorder="1" applyAlignment="1" applyProtection="1">
      <alignment horizontal="center" vertical="center" wrapText="1"/>
      <protection locked="0"/>
    </xf>
    <xf numFmtId="1" fontId="5" fillId="0" borderId="20" xfId="65" applyNumberFormat="1" applyFont="1" applyBorder="1" applyAlignment="1" applyProtection="1">
      <alignment horizontal="center" vertical="center"/>
      <protection locked="0"/>
    </xf>
    <xf numFmtId="1" fontId="5" fillId="0" borderId="19" xfId="65" applyNumberFormat="1" applyFont="1" applyBorder="1" applyAlignment="1" applyProtection="1">
      <alignment horizontal="center" vertical="center"/>
      <protection locked="0"/>
    </xf>
    <xf numFmtId="1" fontId="5" fillId="0" borderId="22" xfId="65" applyNumberFormat="1" applyFont="1" applyBorder="1" applyAlignment="1" applyProtection="1">
      <alignment horizontal="center" vertical="center"/>
      <protection locked="0"/>
    </xf>
    <xf numFmtId="0" fontId="35" fillId="0" borderId="0" xfId="65" applyFont="1" applyAlignment="1" applyProtection="1">
      <alignment horizontal="center" vertical="center"/>
      <protection locked="0"/>
    </xf>
    <xf numFmtId="1" fontId="5" fillId="0" borderId="23" xfId="65" applyNumberFormat="1" applyFont="1" applyBorder="1" applyAlignment="1" applyProtection="1">
      <alignment horizontal="center" vertical="center"/>
      <protection locked="0"/>
    </xf>
    <xf numFmtId="1" fontId="5" fillId="0" borderId="57" xfId="65" applyNumberFormat="1" applyFont="1" applyBorder="1" applyAlignment="1" applyProtection="1">
      <alignment horizontal="center" vertical="center"/>
      <protection locked="0"/>
    </xf>
    <xf numFmtId="1" fontId="5" fillId="0" borderId="12" xfId="65" applyNumberFormat="1" applyFont="1" applyBorder="1" applyAlignment="1" applyProtection="1">
      <alignment horizontal="center" vertical="center"/>
      <protection locked="0"/>
    </xf>
    <xf numFmtId="1" fontId="5" fillId="0" borderId="30" xfId="65" applyNumberFormat="1" applyFont="1" applyBorder="1" applyAlignment="1" applyProtection="1">
      <alignment horizontal="center" vertical="center"/>
      <protection locked="0"/>
    </xf>
    <xf numFmtId="1" fontId="5" fillId="0" borderId="29" xfId="65" applyNumberFormat="1" applyFont="1" applyBorder="1" applyAlignment="1" applyProtection="1">
      <alignment horizontal="center" vertical="center"/>
      <protection locked="0"/>
    </xf>
    <xf numFmtId="1" fontId="5" fillId="0" borderId="17" xfId="65" applyNumberFormat="1" applyFont="1" applyBorder="1" applyAlignment="1" applyProtection="1">
      <alignment horizontal="center" vertical="center"/>
      <protection locked="0"/>
    </xf>
    <xf numFmtId="1" fontId="5" fillId="0" borderId="20" xfId="65" applyNumberFormat="1" applyFont="1" applyBorder="1" applyAlignment="1" applyProtection="1">
      <alignment horizontal="center" vertical="center" wrapText="1"/>
      <protection locked="0"/>
    </xf>
    <xf numFmtId="0" fontId="5" fillId="0" borderId="20" xfId="65" applyFont="1" applyBorder="1" applyAlignment="1">
      <alignment horizontal="center" vertical="center"/>
    </xf>
    <xf numFmtId="0" fontId="5" fillId="0" borderId="19" xfId="65" applyFont="1" applyBorder="1" applyAlignment="1">
      <alignment horizontal="center" vertical="center"/>
    </xf>
    <xf numFmtId="0" fontId="5" fillId="0" borderId="22" xfId="65" applyFont="1" applyBorder="1" applyAlignment="1">
      <alignment horizontal="center" vertical="center"/>
    </xf>
    <xf numFmtId="1" fontId="5" fillId="0" borderId="31" xfId="65" applyNumberFormat="1" applyFont="1" applyBorder="1" applyAlignment="1" applyProtection="1">
      <alignment horizontal="center" vertical="center" wrapText="1" shrinkToFit="1"/>
      <protection locked="0"/>
    </xf>
    <xf numFmtId="1" fontId="5" fillId="0" borderId="11" xfId="65" applyNumberFormat="1" applyFont="1" applyBorder="1" applyAlignment="1" applyProtection="1">
      <alignment horizontal="center" vertical="center" shrinkToFit="1"/>
      <protection locked="0"/>
    </xf>
    <xf numFmtId="1" fontId="5" fillId="0" borderId="2" xfId="65" applyNumberFormat="1" applyFont="1" applyBorder="1" applyAlignment="1" applyProtection="1">
      <alignment horizontal="center" vertical="center" shrinkToFit="1"/>
      <protection locked="0"/>
    </xf>
    <xf numFmtId="0" fontId="0" fillId="0" borderId="2" xfId="80" applyFont="1" applyBorder="1" applyAlignment="1">
      <alignment horizontal="center" vertical="center"/>
    </xf>
    <xf numFmtId="0" fontId="0" fillId="0" borderId="3" xfId="80" applyFont="1" applyBorder="1" applyAlignment="1">
      <alignment horizontal="center" vertical="center"/>
    </xf>
    <xf numFmtId="0" fontId="38" fillId="0" borderId="0" xfId="80" applyFont="1" applyAlignment="1">
      <alignment horizontal="center"/>
    </xf>
    <xf numFmtId="0" fontId="0" fillId="0" borderId="9" xfId="80" applyFont="1" applyBorder="1" applyAlignment="1">
      <alignment horizontal="center" vertical="center"/>
    </xf>
    <xf numFmtId="0" fontId="0" fillId="0" borderId="21" xfId="80" applyFont="1" applyBorder="1"/>
    <xf numFmtId="0" fontId="0" fillId="0" borderId="21" xfId="80" applyFont="1" applyBorder="1" applyAlignment="1">
      <alignment horizontal="center" vertical="center"/>
    </xf>
    <xf numFmtId="0" fontId="38" fillId="0" borderId="0" xfId="82" applyFont="1" applyAlignment="1">
      <alignment horizontal="center" vertical="center"/>
    </xf>
    <xf numFmtId="0" fontId="1" fillId="0" borderId="9" xfId="82" applyFont="1" applyBorder="1" applyAlignment="1">
      <alignment horizontal="center" vertical="center"/>
    </xf>
    <xf numFmtId="0" fontId="1" fillId="0" borderId="21" xfId="82" applyFont="1" applyBorder="1" applyAlignment="1">
      <alignment horizontal="center" vertical="center"/>
    </xf>
    <xf numFmtId="0" fontId="1" fillId="0" borderId="2" xfId="82" applyFont="1" applyBorder="1" applyAlignment="1">
      <alignment horizontal="center" vertical="center"/>
    </xf>
    <xf numFmtId="0" fontId="1" fillId="0" borderId="3" xfId="82" applyFont="1" applyBorder="1" applyAlignment="1">
      <alignment horizontal="center" vertical="center"/>
    </xf>
    <xf numFmtId="0" fontId="1" fillId="0" borderId="20" xfId="82" applyFont="1" applyBorder="1" applyAlignment="1">
      <alignment horizontal="center" vertical="center" wrapText="1"/>
    </xf>
    <xf numFmtId="0" fontId="1" fillId="0" borderId="22" xfId="82" applyFont="1" applyBorder="1" applyAlignment="1">
      <alignment horizontal="center" vertical="center" wrapText="1"/>
    </xf>
    <xf numFmtId="0" fontId="1" fillId="0" borderId="20" xfId="82" applyFont="1" applyBorder="1" applyAlignment="1">
      <alignment horizontal="center" vertical="center"/>
    </xf>
    <xf numFmtId="0" fontId="1" fillId="0" borderId="22" xfId="82" applyFont="1" applyBorder="1" applyAlignment="1">
      <alignment horizontal="center" vertical="center"/>
    </xf>
    <xf numFmtId="0" fontId="27" fillId="0" borderId="0" xfId="0" applyFont="1" applyAlignment="1">
      <alignment horizontal="left" vertical="center"/>
    </xf>
    <xf numFmtId="218" fontId="1" fillId="0" borderId="11" xfId="82" applyNumberFormat="1" applyFont="1" applyBorder="1" applyAlignment="1">
      <alignment horizontal="center" vertical="center" justifyLastLine="1"/>
    </xf>
    <xf numFmtId="218" fontId="1" fillId="0" borderId="30" xfId="82" applyNumberFormat="1" applyFont="1" applyBorder="1" applyAlignment="1">
      <alignment horizontal="center" vertical="center" justifyLastLine="1"/>
    </xf>
    <xf numFmtId="0" fontId="1" fillId="0" borderId="27" xfId="82" applyFont="1" applyBorder="1" applyAlignment="1">
      <alignment horizontal="center" justifyLastLine="1"/>
    </xf>
    <xf numFmtId="0" fontId="1" fillId="0" borderId="43" xfId="82" applyFont="1" applyBorder="1" applyAlignment="1">
      <alignment horizontal="center" justifyLastLine="1"/>
    </xf>
    <xf numFmtId="0" fontId="10" fillId="0" borderId="107" xfId="65" applyFont="1" applyBorder="1" applyAlignment="1" applyProtection="1">
      <alignment horizontal="center" vertical="center"/>
      <protection locked="0"/>
    </xf>
    <xf numFmtId="0" fontId="10" fillId="0" borderId="108" xfId="65" applyFont="1" applyBorder="1" applyAlignment="1" applyProtection="1">
      <alignment horizontal="center" vertical="center"/>
      <protection locked="0"/>
    </xf>
    <xf numFmtId="0" fontId="10" fillId="0" borderId="93" xfId="65" applyFont="1" applyBorder="1" applyAlignment="1" applyProtection="1">
      <alignment horizontal="center" vertical="center"/>
      <protection locked="0"/>
    </xf>
    <xf numFmtId="0" fontId="10" fillId="0" borderId="23" xfId="65" applyFont="1" applyBorder="1" applyAlignment="1" applyProtection="1">
      <alignment horizontal="center" vertical="center"/>
      <protection locked="0"/>
    </xf>
    <xf numFmtId="0" fontId="10" fillId="0" borderId="57" xfId="65" applyFont="1" applyBorder="1" applyAlignment="1" applyProtection="1">
      <alignment horizontal="center" vertical="center"/>
      <protection locked="0"/>
    </xf>
    <xf numFmtId="0" fontId="10" fillId="0" borderId="26" xfId="65" applyFont="1" applyBorder="1" applyAlignment="1" applyProtection="1">
      <alignment horizontal="center" vertical="center"/>
      <protection locked="0"/>
    </xf>
    <xf numFmtId="0" fontId="10" fillId="0" borderId="3" xfId="65" applyFont="1" applyBorder="1" applyAlignment="1" applyProtection="1">
      <alignment horizontal="center" vertical="center"/>
      <protection locked="0"/>
    </xf>
    <xf numFmtId="0" fontId="5" fillId="0" borderId="0" xfId="65" applyFont="1" applyAlignment="1" applyProtection="1">
      <alignment horizontal="center" vertical="center" wrapText="1"/>
      <protection locked="0"/>
    </xf>
    <xf numFmtId="0" fontId="5" fillId="0" borderId="0" xfId="65" applyFont="1" applyAlignment="1">
      <alignment horizontal="center" vertical="center" textRotation="255"/>
    </xf>
    <xf numFmtId="0" fontId="5" fillId="0" borderId="0" xfId="65" applyFont="1" applyAlignment="1" applyProtection="1">
      <alignment horizontal="center" vertical="center" textRotation="255"/>
      <protection locked="0"/>
    </xf>
    <xf numFmtId="0" fontId="10" fillId="0" borderId="39" xfId="65" applyFont="1" applyBorder="1" applyAlignment="1">
      <alignment horizontal="center" vertical="center" textRotation="255"/>
    </xf>
    <xf numFmtId="0" fontId="10" fillId="0" borderId="37" xfId="65" applyFont="1" applyBorder="1" applyAlignment="1">
      <alignment horizontal="center" vertical="center" textRotation="255"/>
    </xf>
    <xf numFmtId="0" fontId="10" fillId="0" borderId="24" xfId="65" applyFont="1" applyBorder="1" applyAlignment="1" applyProtection="1">
      <alignment horizontal="center" vertical="center"/>
      <protection locked="0"/>
    </xf>
    <xf numFmtId="0" fontId="10" fillId="0" borderId="1" xfId="65" applyFont="1" applyBorder="1" applyAlignment="1" applyProtection="1">
      <alignment horizontal="center" vertical="center"/>
      <protection locked="0"/>
    </xf>
    <xf numFmtId="0" fontId="10" fillId="0" borderId="98" xfId="65" applyFont="1" applyBorder="1" applyAlignment="1" applyProtection="1">
      <alignment horizontal="center" vertical="center" wrapText="1"/>
      <protection locked="0"/>
    </xf>
    <xf numFmtId="0" fontId="10" fillId="0" borderId="22" xfId="65" applyFont="1" applyBorder="1" applyAlignment="1" applyProtection="1">
      <alignment horizontal="center" vertical="center" wrapText="1"/>
      <protection locked="0"/>
    </xf>
    <xf numFmtId="0" fontId="10" fillId="0" borderId="22" xfId="65" applyFont="1" applyBorder="1" applyAlignment="1" applyProtection="1">
      <alignment horizontal="center" vertical="center"/>
      <protection locked="0"/>
    </xf>
    <xf numFmtId="0" fontId="10" fillId="0" borderId="109" xfId="65" applyFont="1" applyBorder="1" applyAlignment="1" applyProtection="1">
      <alignment horizontal="center" vertical="center"/>
      <protection locked="0"/>
    </xf>
    <xf numFmtId="0" fontId="10" fillId="0" borderId="40" xfId="65" applyFont="1" applyBorder="1" applyAlignment="1" applyProtection="1">
      <alignment horizontal="center" vertical="center"/>
      <protection locked="0"/>
    </xf>
    <xf numFmtId="0" fontId="10" fillId="0" borderId="27" xfId="65" applyFont="1" applyBorder="1" applyAlignment="1" applyProtection="1">
      <alignment horizontal="center" vertical="center"/>
      <protection locked="0"/>
    </xf>
    <xf numFmtId="0" fontId="10" fillId="0" borderId="43" xfId="65" applyFont="1" applyBorder="1" applyAlignment="1" applyProtection="1">
      <alignment horizontal="center" vertical="center"/>
      <protection locked="0"/>
    </xf>
    <xf numFmtId="0" fontId="10" fillId="0" borderId="39" xfId="65" applyFont="1" applyBorder="1" applyAlignment="1">
      <alignment horizontal="center" vertical="center" wrapText="1"/>
    </xf>
    <xf numFmtId="0" fontId="10" fillId="0" borderId="39" xfId="65" applyFont="1" applyBorder="1" applyAlignment="1">
      <alignment horizontal="center" vertical="center"/>
    </xf>
    <xf numFmtId="0" fontId="10" fillId="0" borderId="41" xfId="65" applyFont="1" applyBorder="1" applyAlignment="1">
      <alignment horizontal="center" vertical="center"/>
    </xf>
    <xf numFmtId="0" fontId="10" fillId="0" borderId="34" xfId="65" applyFont="1" applyBorder="1" applyAlignment="1">
      <alignment horizontal="center" vertical="center" textRotation="255"/>
    </xf>
    <xf numFmtId="0" fontId="10" fillId="0" borderId="41" xfId="65" applyFont="1" applyBorder="1" applyAlignment="1">
      <alignment horizontal="center" vertical="center" textRotation="255"/>
    </xf>
    <xf numFmtId="0" fontId="10" fillId="0" borderId="110" xfId="65" applyFont="1" applyBorder="1" applyAlignment="1" applyProtection="1">
      <alignment horizontal="center" vertical="center"/>
      <protection locked="0"/>
    </xf>
    <xf numFmtId="0" fontId="10" fillId="0" borderId="11" xfId="65" applyFont="1" applyBorder="1" applyAlignment="1" applyProtection="1">
      <alignment horizontal="center" vertical="center"/>
      <protection locked="0"/>
    </xf>
    <xf numFmtId="0" fontId="10" fillId="0" borderId="0" xfId="65" applyFont="1" applyAlignment="1" applyProtection="1">
      <alignment horizontal="center" vertical="center"/>
      <protection locked="0"/>
    </xf>
    <xf numFmtId="0" fontId="10" fillId="0" borderId="5" xfId="65" applyFont="1" applyBorder="1" applyAlignment="1" applyProtection="1">
      <alignment horizontal="center" vertical="center"/>
      <protection locked="0"/>
    </xf>
    <xf numFmtId="217" fontId="10" fillId="0" borderId="11" xfId="65" applyNumberFormat="1" applyFont="1" applyBorder="1" applyAlignment="1" applyProtection="1">
      <alignment horizontal="center" vertical="center"/>
      <protection locked="0"/>
    </xf>
    <xf numFmtId="217" fontId="10" fillId="0" borderId="0" xfId="65" applyNumberFormat="1" applyFont="1" applyAlignment="1" applyProtection="1">
      <alignment horizontal="center" vertical="center"/>
      <protection locked="0"/>
    </xf>
    <xf numFmtId="217" fontId="10" fillId="0" borderId="5" xfId="65" applyNumberFormat="1" applyFont="1" applyBorder="1" applyAlignment="1" applyProtection="1">
      <alignment horizontal="center" vertical="center"/>
      <protection locked="0"/>
    </xf>
    <xf numFmtId="0" fontId="10" fillId="0" borderId="98" xfId="65" applyFont="1" applyBorder="1" applyAlignment="1" applyProtection="1">
      <alignment horizontal="center" vertical="center"/>
      <protection locked="0"/>
    </xf>
    <xf numFmtId="0" fontId="10" fillId="0" borderId="19" xfId="65" applyFont="1" applyBorder="1" applyAlignment="1" applyProtection="1">
      <alignment horizontal="center" vertical="center"/>
      <protection locked="0"/>
    </xf>
    <xf numFmtId="0" fontId="10" fillId="0" borderId="19" xfId="65" applyFont="1" applyBorder="1" applyAlignment="1" applyProtection="1">
      <alignment horizontal="center" vertical="center" wrapText="1"/>
      <protection locked="0"/>
    </xf>
    <xf numFmtId="0" fontId="15" fillId="0" borderId="0" xfId="65" applyFont="1" applyAlignment="1">
      <alignment horizontal="center" vertical="center"/>
    </xf>
    <xf numFmtId="0" fontId="6" fillId="0" borderId="24" xfId="65" applyFont="1" applyBorder="1" applyAlignment="1">
      <alignment horizontal="center" vertical="center" shrinkToFit="1"/>
    </xf>
    <xf numFmtId="0" fontId="6" fillId="0" borderId="57" xfId="65" applyFont="1" applyBorder="1" applyAlignment="1">
      <alignment horizontal="center" vertical="center" shrinkToFit="1"/>
    </xf>
    <xf numFmtId="0" fontId="6" fillId="0" borderId="1" xfId="65" applyFont="1" applyBorder="1" applyAlignment="1">
      <alignment horizontal="center" vertical="center" shrinkToFit="1"/>
    </xf>
    <xf numFmtId="0" fontId="6" fillId="0" borderId="3" xfId="65" applyFont="1" applyBorder="1" applyAlignment="1">
      <alignment horizontal="center" vertical="center" shrinkToFit="1"/>
    </xf>
    <xf numFmtId="0" fontId="6" fillId="0" borderId="99" xfId="65" applyFont="1" applyBorder="1" applyAlignment="1">
      <alignment horizontal="distributed" vertical="center" justifyLastLine="1" shrinkToFit="1"/>
    </xf>
    <xf numFmtId="0" fontId="6" fillId="0" borderId="107" xfId="65" applyFont="1" applyBorder="1" applyAlignment="1">
      <alignment horizontal="distributed" vertical="center" justifyLastLine="1" shrinkToFit="1"/>
    </xf>
    <xf numFmtId="0" fontId="6" fillId="0" borderId="93" xfId="65" applyFont="1" applyBorder="1" applyAlignment="1">
      <alignment horizontal="distributed" vertical="center" justifyLastLine="1" shrinkToFit="1"/>
    </xf>
    <xf numFmtId="0" fontId="15" fillId="0" borderId="0" xfId="65" applyFont="1" applyAlignment="1" applyProtection="1">
      <alignment horizontal="center" vertical="center" shrinkToFit="1"/>
      <protection locked="0"/>
    </xf>
    <xf numFmtId="0" fontId="10" fillId="0" borderId="25" xfId="65" applyFont="1" applyBorder="1" applyAlignment="1" applyProtection="1">
      <alignment horizontal="center" vertical="center"/>
      <protection locked="0"/>
    </xf>
    <xf numFmtId="0" fontId="21" fillId="0" borderId="111" xfId="0" applyFont="1" applyBorder="1" applyAlignment="1">
      <alignment horizontal="center"/>
    </xf>
    <xf numFmtId="0" fontId="21" fillId="0" borderId="112" xfId="0" applyFont="1" applyBorder="1" applyAlignment="1">
      <alignment horizontal="center"/>
    </xf>
    <xf numFmtId="0" fontId="21" fillId="0" borderId="113" xfId="0" applyFont="1" applyBorder="1" applyAlignment="1">
      <alignment horizontal="center"/>
    </xf>
    <xf numFmtId="0" fontId="44" fillId="0" borderId="0" xfId="0" applyFont="1" applyAlignment="1">
      <alignment horizontal="center" vertical="top"/>
    </xf>
    <xf numFmtId="0" fontId="3" fillId="0" borderId="0" xfId="0" applyFont="1" applyAlignment="1">
      <alignment horizontal="center"/>
    </xf>
    <xf numFmtId="0" fontId="4" fillId="0" borderId="63" xfId="0" applyFont="1" applyBorder="1" applyAlignment="1">
      <alignment horizontal="center"/>
    </xf>
    <xf numFmtId="0" fontId="46" fillId="0" borderId="0" xfId="0" applyFont="1" applyAlignment="1">
      <alignment horizontal="center"/>
    </xf>
    <xf numFmtId="0" fontId="21" fillId="0" borderId="94" xfId="0" applyFont="1" applyBorder="1" applyAlignment="1">
      <alignment horizontal="center" vertical="center"/>
    </xf>
    <xf numFmtId="0" fontId="21" fillId="0" borderId="93" xfId="0" applyFont="1" applyBorder="1" applyAlignment="1">
      <alignment horizontal="center" vertical="center"/>
    </xf>
    <xf numFmtId="0" fontId="21" fillId="0" borderId="25" xfId="0" applyFont="1" applyBorder="1" applyAlignment="1">
      <alignment horizontal="center" vertical="center"/>
    </xf>
    <xf numFmtId="0" fontId="72" fillId="0" borderId="0" xfId="28" applyAlignment="1">
      <alignment horizontal="center"/>
    </xf>
    <xf numFmtId="0" fontId="45" fillId="0" borderId="0" xfId="0" applyFont="1" applyAlignment="1">
      <alignment horizontal="center"/>
    </xf>
    <xf numFmtId="0" fontId="21" fillId="0" borderId="0" xfId="0" applyFont="1" applyAlignment="1">
      <alignment horizontal="center"/>
    </xf>
    <xf numFmtId="0" fontId="45" fillId="0" borderId="63" xfId="0" applyFont="1" applyBorder="1" applyAlignment="1">
      <alignment horizontal="center"/>
    </xf>
    <xf numFmtId="0" fontId="5" fillId="0" borderId="0" xfId="78" applyFont="1" applyAlignment="1">
      <alignment horizontal="center" vertical="center" shrinkToFit="1"/>
    </xf>
    <xf numFmtId="0" fontId="6" fillId="0" borderId="27" xfId="78" applyFont="1" applyBorder="1" applyAlignment="1">
      <alignment horizontal="center" vertical="center"/>
    </xf>
    <xf numFmtId="0" fontId="6" fillId="0" borderId="43" xfId="78" applyFont="1" applyBorder="1" applyAlignment="1">
      <alignment horizontal="center" vertical="center"/>
    </xf>
    <xf numFmtId="0" fontId="5" fillId="0" borderId="23" xfId="65" applyFont="1" applyBorder="1" applyAlignment="1" applyProtection="1">
      <alignment horizontal="center" vertical="center"/>
      <protection locked="0"/>
    </xf>
    <xf numFmtId="0" fontId="5" fillId="0" borderId="26" xfId="65" applyFont="1" applyBorder="1" applyAlignment="1" applyProtection="1">
      <alignment horizontal="center" vertical="center"/>
      <protection locked="0"/>
    </xf>
    <xf numFmtId="0" fontId="5" fillId="0" borderId="98" xfId="65" applyFont="1" applyBorder="1" applyAlignment="1" applyProtection="1">
      <alignment horizontal="center" vertical="center"/>
      <protection locked="0"/>
    </xf>
    <xf numFmtId="0" fontId="5" fillId="0" borderId="107" xfId="65" applyFont="1" applyBorder="1" applyAlignment="1" applyProtection="1">
      <alignment horizontal="center" vertical="center"/>
      <protection locked="0"/>
    </xf>
    <xf numFmtId="0" fontId="5" fillId="0" borderId="93" xfId="65" applyFont="1" applyBorder="1" applyAlignment="1" applyProtection="1">
      <alignment horizontal="center" vertical="center"/>
      <protection locked="0"/>
    </xf>
    <xf numFmtId="0" fontId="5" fillId="0" borderId="25" xfId="65" applyFont="1" applyBorder="1" applyAlignment="1" applyProtection="1">
      <alignment horizontal="center" vertical="center"/>
      <protection locked="0"/>
    </xf>
    <xf numFmtId="0" fontId="10" fillId="0" borderId="20" xfId="65" applyFont="1" applyBorder="1" applyAlignment="1" applyProtection="1">
      <alignment horizontal="center" vertical="center" wrapText="1"/>
      <protection locked="0"/>
    </xf>
    <xf numFmtId="0" fontId="10" fillId="0" borderId="20" xfId="65" applyFont="1" applyBorder="1" applyAlignment="1" applyProtection="1">
      <alignment horizontal="center" vertical="center"/>
      <protection locked="0"/>
    </xf>
    <xf numFmtId="0" fontId="10" fillId="0" borderId="20" xfId="65" applyFont="1" applyBorder="1" applyAlignment="1" applyProtection="1">
      <alignment horizontal="center" vertical="center" wrapText="1" shrinkToFit="1"/>
      <protection locked="0"/>
    </xf>
    <xf numFmtId="0" fontId="10" fillId="0" borderId="19" xfId="65" applyFont="1" applyBorder="1" applyAlignment="1" applyProtection="1">
      <alignment horizontal="center" vertical="center" wrapText="1" shrinkToFit="1"/>
      <protection locked="0"/>
    </xf>
    <xf numFmtId="0" fontId="10" fillId="0" borderId="22" xfId="65" applyFont="1" applyBorder="1" applyAlignment="1" applyProtection="1">
      <alignment horizontal="center" vertical="center" wrapText="1" shrinkToFit="1"/>
      <protection locked="0"/>
    </xf>
    <xf numFmtId="0" fontId="10" fillId="0" borderId="12" xfId="65" applyFont="1" applyBorder="1" applyAlignment="1" applyProtection="1">
      <alignment horizontal="center" vertical="center"/>
      <protection locked="0"/>
    </xf>
    <xf numFmtId="0" fontId="10" fillId="0" borderId="30" xfId="65" applyFont="1" applyBorder="1" applyAlignment="1" applyProtection="1">
      <alignment horizontal="center" vertical="center"/>
      <protection locked="0"/>
    </xf>
    <xf numFmtId="41" fontId="10" fillId="0" borderId="9" xfId="46" applyFont="1" applyFill="1" applyBorder="1" applyAlignment="1" applyProtection="1">
      <alignment horizontal="center" vertical="center" wrapText="1"/>
      <protection locked="0"/>
    </xf>
    <xf numFmtId="0" fontId="10" fillId="0" borderId="2" xfId="65" applyFont="1" applyBorder="1" applyAlignment="1">
      <alignment vertical="center" wrapText="1"/>
    </xf>
    <xf numFmtId="0" fontId="10" fillId="0" borderId="12" xfId="65" applyFont="1" applyBorder="1" applyAlignment="1">
      <alignment vertical="center"/>
    </xf>
    <xf numFmtId="0" fontId="10" fillId="0" borderId="0" xfId="65" applyFont="1" applyAlignment="1">
      <alignment vertical="center"/>
    </xf>
    <xf numFmtId="0" fontId="10" fillId="0" borderId="12" xfId="65" applyFont="1" applyBorder="1" applyAlignment="1">
      <alignment horizontal="right" vertical="center"/>
    </xf>
    <xf numFmtId="0" fontId="10" fillId="0" borderId="0" xfId="65" applyFont="1" applyAlignment="1">
      <alignment horizontal="right" vertical="center"/>
    </xf>
    <xf numFmtId="0" fontId="10" fillId="0" borderId="23" xfId="65" applyFont="1" applyBorder="1" applyAlignment="1">
      <alignment horizontal="center" vertical="center"/>
    </xf>
    <xf numFmtId="0" fontId="10" fillId="0" borderId="24" xfId="65" applyFont="1" applyBorder="1" applyAlignment="1">
      <alignment horizontal="center" vertical="center"/>
    </xf>
    <xf numFmtId="0" fontId="10" fillId="0" borderId="57" xfId="65" applyFont="1" applyBorder="1" applyAlignment="1">
      <alignment horizontal="center" vertical="center"/>
    </xf>
    <xf numFmtId="0" fontId="10" fillId="0" borderId="12" xfId="65" applyFont="1" applyBorder="1" applyAlignment="1">
      <alignment horizontal="center" vertical="center"/>
    </xf>
    <xf numFmtId="0" fontId="10" fillId="0" borderId="0" xfId="65" applyFont="1" applyAlignment="1">
      <alignment horizontal="center" vertical="center"/>
    </xf>
    <xf numFmtId="0" fontId="10" fillId="0" borderId="30" xfId="65" applyFont="1" applyBorder="1" applyAlignment="1">
      <alignment horizontal="center" vertical="center"/>
    </xf>
    <xf numFmtId="0" fontId="10" fillId="0" borderId="26" xfId="65" applyFont="1" applyBorder="1" applyAlignment="1">
      <alignment horizontal="center" vertical="center"/>
    </xf>
    <xf numFmtId="0" fontId="10" fillId="0" borderId="1" xfId="65" applyFont="1" applyBorder="1" applyAlignment="1">
      <alignment horizontal="center" vertical="center"/>
    </xf>
    <xf numFmtId="0" fontId="10" fillId="0" borderId="3" xfId="65" applyFont="1" applyBorder="1" applyAlignment="1">
      <alignment horizontal="center" vertical="center"/>
    </xf>
    <xf numFmtId="41" fontId="10" fillId="0" borderId="98" xfId="46" applyFont="1" applyFill="1" applyBorder="1" applyAlignment="1" applyProtection="1">
      <alignment horizontal="center" vertical="center" wrapText="1"/>
      <protection locked="0"/>
    </xf>
    <xf numFmtId="0" fontId="10" fillId="0" borderId="19" xfId="65" applyFont="1" applyBorder="1" applyAlignment="1">
      <alignment vertical="center" wrapText="1"/>
    </xf>
    <xf numFmtId="0" fontId="10" fillId="0" borderId="22" xfId="65" applyFont="1" applyBorder="1" applyAlignment="1">
      <alignment vertical="center" wrapText="1"/>
    </xf>
    <xf numFmtId="41" fontId="6" fillId="0" borderId="98" xfId="46" applyFont="1" applyFill="1" applyBorder="1" applyAlignment="1" applyProtection="1">
      <alignment horizontal="center" vertical="center"/>
      <protection locked="0"/>
    </xf>
    <xf numFmtId="0" fontId="6" fillId="0" borderId="19" xfId="65" applyFont="1" applyBorder="1" applyAlignment="1">
      <alignment horizontal="center" vertical="center"/>
    </xf>
    <xf numFmtId="0" fontId="6" fillId="0" borderId="22" xfId="65" applyFont="1" applyBorder="1" applyAlignment="1">
      <alignment horizontal="center" vertical="center"/>
    </xf>
    <xf numFmtId="41" fontId="7" fillId="0" borderId="31" xfId="46" applyFont="1" applyFill="1" applyBorder="1" applyAlignment="1" applyProtection="1">
      <alignment horizontal="center" vertical="center" shrinkToFit="1"/>
      <protection locked="0"/>
    </xf>
    <xf numFmtId="0" fontId="7" fillId="0" borderId="11" xfId="65" applyFont="1" applyBorder="1" applyAlignment="1">
      <alignment horizontal="center" vertical="center" shrinkToFit="1"/>
    </xf>
    <xf numFmtId="0" fontId="7" fillId="0" borderId="2" xfId="65" applyFont="1" applyBorder="1" applyAlignment="1">
      <alignment horizontal="center" vertical="center" shrinkToFit="1"/>
    </xf>
    <xf numFmtId="41" fontId="10" fillId="0" borderId="20" xfId="46" applyFont="1" applyFill="1" applyBorder="1" applyAlignment="1" applyProtection="1">
      <alignment horizontal="center" vertical="center" wrapText="1"/>
      <protection locked="0"/>
    </xf>
    <xf numFmtId="41" fontId="10" fillId="0" borderId="22" xfId="46" applyFont="1" applyFill="1" applyBorder="1" applyAlignment="1" applyProtection="1">
      <alignment horizontal="center" vertical="center" wrapText="1"/>
      <protection locked="0"/>
    </xf>
    <xf numFmtId="0" fontId="10" fillId="0" borderId="114" xfId="65" applyFont="1" applyBorder="1" applyAlignment="1">
      <alignment horizontal="center" vertical="center"/>
    </xf>
    <xf numFmtId="0" fontId="10" fillId="0" borderId="115" xfId="65" applyFont="1" applyBorder="1" applyAlignment="1">
      <alignment horizontal="center" vertical="center"/>
    </xf>
    <xf numFmtId="0" fontId="10" fillId="0" borderId="116" xfId="65" applyFont="1" applyBorder="1" applyAlignment="1">
      <alignment horizontal="center" vertical="center"/>
    </xf>
    <xf numFmtId="0" fontId="10" fillId="0" borderId="81" xfId="65" applyFont="1" applyBorder="1" applyAlignment="1">
      <alignment horizontal="center" vertical="center"/>
    </xf>
    <xf numFmtId="0" fontId="10" fillId="0" borderId="117" xfId="65" applyFont="1" applyBorder="1" applyAlignment="1">
      <alignment horizontal="center" vertical="center"/>
    </xf>
    <xf numFmtId="0" fontId="10" fillId="0" borderId="118" xfId="65" applyFont="1" applyBorder="1" applyAlignment="1">
      <alignment horizontal="center" vertical="center"/>
    </xf>
    <xf numFmtId="0" fontId="10" fillId="0" borderId="19" xfId="65" applyFont="1" applyBorder="1" applyAlignment="1">
      <alignment horizontal="center" vertical="center" wrapText="1"/>
    </xf>
    <xf numFmtId="0" fontId="10" fillId="0" borderId="22" xfId="65" applyFont="1" applyBorder="1" applyAlignment="1">
      <alignment horizontal="center" vertical="center" wrapText="1"/>
    </xf>
    <xf numFmtId="0" fontId="35" fillId="0" borderId="0" xfId="69" applyNumberFormat="1" applyFont="1" applyAlignment="1">
      <alignment horizontal="center" vertical="center"/>
    </xf>
    <xf numFmtId="0" fontId="7" fillId="0" borderId="24" xfId="69" applyNumberFormat="1" applyFont="1" applyBorder="1" applyAlignment="1">
      <alignment horizontal="center" vertical="center"/>
    </xf>
    <xf numFmtId="0" fontId="7" fillId="0" borderId="57" xfId="69" applyNumberFormat="1" applyFont="1" applyBorder="1" applyAlignment="1">
      <alignment horizontal="center" vertical="center"/>
    </xf>
    <xf numFmtId="0" fontId="7" fillId="0" borderId="0" xfId="69" applyNumberFormat="1" applyFont="1" applyAlignment="1">
      <alignment horizontal="center" vertical="center"/>
    </xf>
    <xf numFmtId="0" fontId="7" fillId="0" borderId="30" xfId="69" applyNumberFormat="1" applyFont="1" applyBorder="1" applyAlignment="1">
      <alignment horizontal="center" vertical="center"/>
    </xf>
    <xf numFmtId="0" fontId="7" fillId="0" borderId="1" xfId="69" applyNumberFormat="1" applyFont="1" applyBorder="1" applyAlignment="1">
      <alignment horizontal="center" vertical="center"/>
    </xf>
    <xf numFmtId="0" fontId="7" fillId="0" borderId="3" xfId="69" applyNumberFormat="1" applyFont="1" applyBorder="1" applyAlignment="1">
      <alignment horizontal="center" vertical="center"/>
    </xf>
    <xf numFmtId="0" fontId="7" fillId="0" borderId="99" xfId="69" applyNumberFormat="1" applyFont="1" applyBorder="1" applyAlignment="1">
      <alignment horizontal="center" vertical="center"/>
    </xf>
    <xf numFmtId="0" fontId="7" fillId="0" borderId="32" xfId="69" applyNumberFormat="1" applyFont="1" applyBorder="1" applyAlignment="1">
      <alignment horizontal="center" vertical="center"/>
    </xf>
    <xf numFmtId="0" fontId="7" fillId="0" borderId="31" xfId="69" applyNumberFormat="1" applyFont="1" applyBorder="1" applyAlignment="1">
      <alignment horizontal="center" vertical="center"/>
    </xf>
    <xf numFmtId="0" fontId="7" fillId="0" borderId="2" xfId="69" applyNumberFormat="1" applyFont="1" applyBorder="1" applyAlignment="1">
      <alignment horizontal="center" vertical="center"/>
    </xf>
    <xf numFmtId="58" fontId="7" fillId="0" borderId="19" xfId="69" quotePrefix="1" applyNumberFormat="1" applyFont="1" applyBorder="1" applyAlignment="1">
      <alignment horizontal="center" vertical="center"/>
    </xf>
    <xf numFmtId="0" fontId="7" fillId="0" borderId="22" xfId="69" applyNumberFormat="1" applyFont="1" applyBorder="1" applyAlignment="1">
      <alignment horizontal="center" vertical="center"/>
    </xf>
    <xf numFmtId="0" fontId="7" fillId="0" borderId="32" xfId="69" applyNumberFormat="1" applyFont="1" applyBorder="1" applyAlignment="1">
      <alignment horizontal="center" vertical="center" wrapText="1"/>
    </xf>
  </cellXfs>
  <cellStyles count="8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xfId="36" builtinId="6"/>
    <cellStyle name="桁区切り 2" xfId="37" xr:uid="{00000000-0005-0000-0000-000024000000}"/>
    <cellStyle name="桁区切り 2 2" xfId="38" xr:uid="{00000000-0005-0000-0000-000025000000}"/>
    <cellStyle name="桁区切り 3" xfId="39" xr:uid="{00000000-0005-0000-0000-000026000000}"/>
    <cellStyle name="桁区切り 3 2" xfId="40" xr:uid="{00000000-0005-0000-0000-000027000000}"/>
    <cellStyle name="桁区切り 4" xfId="41" xr:uid="{00000000-0005-0000-0000-000028000000}"/>
    <cellStyle name="桁区切り 4 2" xfId="42" xr:uid="{00000000-0005-0000-0000-000029000000}"/>
    <cellStyle name="桁区切り 5" xfId="43" xr:uid="{00000000-0005-0000-0000-00002A000000}"/>
    <cellStyle name="桁区切り 5 2" xfId="44" xr:uid="{00000000-0005-0000-0000-00002B000000}"/>
    <cellStyle name="桁区切り 6" xfId="45" xr:uid="{00000000-0005-0000-0000-00002C000000}"/>
    <cellStyle name="桁区切り_10FY都道府県別販売実績" xfId="46" xr:uid="{00000000-0005-0000-0000-00002D000000}"/>
    <cellStyle name="見出し 1 2" xfId="47" xr:uid="{00000000-0005-0000-0000-00002E000000}"/>
    <cellStyle name="見出し 2 2" xfId="48" xr:uid="{00000000-0005-0000-0000-00002F000000}"/>
    <cellStyle name="見出し 3 2" xfId="49" xr:uid="{00000000-0005-0000-0000-000030000000}"/>
    <cellStyle name="見出し 4 2" xfId="50" xr:uid="{00000000-0005-0000-0000-000031000000}"/>
    <cellStyle name="集計 2" xfId="51" xr:uid="{00000000-0005-0000-0000-000032000000}"/>
    <cellStyle name="出力 2" xfId="52" xr:uid="{00000000-0005-0000-0000-000033000000}"/>
    <cellStyle name="説明文 2" xfId="53" xr:uid="{00000000-0005-0000-0000-000034000000}"/>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標準" xfId="0" builtinId="0"/>
    <cellStyle name="標準 10" xfId="61" xr:uid="{00000000-0005-0000-0000-00003D000000}"/>
    <cellStyle name="標準 11" xfId="62" xr:uid="{00000000-0005-0000-0000-00003E000000}"/>
    <cellStyle name="標準 12" xfId="63" xr:uid="{00000000-0005-0000-0000-00003F000000}"/>
    <cellStyle name="標準 13" xfId="64" xr:uid="{00000000-0005-0000-0000-000040000000}"/>
    <cellStyle name="標準 2" xfId="65" xr:uid="{00000000-0005-0000-0000-000041000000}"/>
    <cellStyle name="標準 2 2" xfId="66" xr:uid="{00000000-0005-0000-0000-000042000000}"/>
    <cellStyle name="標準 2_1_2" xfId="67" xr:uid="{00000000-0005-0000-0000-000043000000}"/>
    <cellStyle name="標準 3" xfId="68" xr:uid="{00000000-0005-0000-0000-000044000000}"/>
    <cellStyle name="標準 3 2" xfId="69" xr:uid="{00000000-0005-0000-0000-000045000000}"/>
    <cellStyle name="標準 3_16" xfId="70" xr:uid="{00000000-0005-0000-0000-000046000000}"/>
    <cellStyle name="標準 4" xfId="71" xr:uid="{00000000-0005-0000-0000-000047000000}"/>
    <cellStyle name="標準 5" xfId="72" xr:uid="{00000000-0005-0000-0000-000048000000}"/>
    <cellStyle name="標準 6" xfId="73" xr:uid="{00000000-0005-0000-0000-000049000000}"/>
    <cellStyle name="標準 6 2 2" xfId="74" xr:uid="{00000000-0005-0000-0000-00004A000000}"/>
    <cellStyle name="標準 7" xfId="75" xr:uid="{00000000-0005-0000-0000-00004B000000}"/>
    <cellStyle name="標準 8" xfId="76" xr:uid="{00000000-0005-0000-0000-00004C000000}"/>
    <cellStyle name="標準 9" xfId="77" xr:uid="{00000000-0005-0000-0000-00004D000000}"/>
    <cellStyle name="標準_ゆいレール(403)" xfId="78" xr:uid="{00000000-0005-0000-0000-00004E000000}"/>
    <cellStyle name="標準_気象試験" xfId="79" xr:uid="{00000000-0005-0000-0000-00004F000000}"/>
    <cellStyle name="標準_資料３　１４年度～_資料３　１４年度～_資料３　１４年度～" xfId="80" xr:uid="{00000000-0005-0000-0000-000050000000}"/>
    <cellStyle name="標準_人口まとめ" xfId="81" xr:uid="{00000000-0005-0000-0000-000051000000}"/>
    <cellStyle name="標準_平成14年度～　資料７" xfId="82" xr:uid="{00000000-0005-0000-0000-000052000000}"/>
    <cellStyle name="良い 2" xfId="83" xr:uid="{00000000-0005-0000-0000-000053000000}"/>
    <cellStyle name="湪" xfId="84"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0</xdr:colOff>
      <xdr:row>23</xdr:row>
      <xdr:rowOff>44450</xdr:rowOff>
    </xdr:from>
    <xdr:to>
      <xdr:col>17</xdr:col>
      <xdr:colOff>0</xdr:colOff>
      <xdr:row>24</xdr:row>
      <xdr:rowOff>165100</xdr:rowOff>
    </xdr:to>
    <xdr:sp macro="" textlink="">
      <xdr:nvSpPr>
        <xdr:cNvPr id="950147" name="AutoShape 1049">
          <a:extLst>
            <a:ext uri="{FF2B5EF4-FFF2-40B4-BE49-F238E27FC236}">
              <a16:creationId xmlns:a16="http://schemas.microsoft.com/office/drawing/2014/main" id="{7951FDA2-FBF2-8BD5-5D3A-303FBB40591E}"/>
            </a:ext>
          </a:extLst>
        </xdr:cNvPr>
        <xdr:cNvSpPr>
          <a:spLocks noChangeArrowheads="1"/>
        </xdr:cNvSpPr>
      </xdr:nvSpPr>
      <xdr:spPr bwMode="auto">
        <a:xfrm>
          <a:off x="8128000" y="5492750"/>
          <a:ext cx="1822450" cy="349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38E5612C-D3C3-5210-9B6B-4B0A992A5561}"/>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387350</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387350</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15</xdr:row>
      <xdr:rowOff>114300</xdr:rowOff>
    </xdr:from>
    <xdr:to>
      <xdr:col>17</xdr:col>
      <xdr:colOff>0</xdr:colOff>
      <xdr:row>17</xdr:row>
      <xdr:rowOff>0</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a:off x="8470900" y="3733800"/>
          <a:ext cx="1479550" cy="342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114</xdr:row>
      <xdr:rowOff>228600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1574800</xdr:colOff>
      <xdr:row>52</xdr:row>
      <xdr:rowOff>298450</xdr:rowOff>
    </xdr:from>
    <xdr:to>
      <xdr:col>11</xdr:col>
      <xdr:colOff>6350</xdr:colOff>
      <xdr:row>57</xdr:row>
      <xdr:rowOff>6350</xdr:rowOff>
    </xdr:to>
    <xdr:pic>
      <xdr:nvPicPr>
        <xdr:cNvPr id="498248" name="Picture 1039">
          <a:extLst>
            <a:ext uri="{FF2B5EF4-FFF2-40B4-BE49-F238E27FC236}">
              <a16:creationId xmlns:a16="http://schemas.microsoft.com/office/drawing/2014/main" id="{E56B21CC-B6AF-650F-2187-FB9EC3921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0" y="11176000"/>
          <a:ext cx="622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hyperlink" Target="https://www.pref.okinawa.jp/toukeika/iip/iip_index.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N52"/>
  <sheetViews>
    <sheetView tabSelected="1" view="pageBreakPreview" zoomScale="115" zoomScaleNormal="93" zoomScaleSheetLayoutView="115" workbookViewId="0"/>
  </sheetViews>
  <sheetFormatPr defaultColWidth="9" defaultRowHeight="14"/>
  <cols>
    <col min="1" max="1" width="2.6328125" style="1" customWidth="1"/>
    <col min="2" max="2" width="5.36328125" style="1" customWidth="1"/>
    <col min="3" max="3" width="3" style="1" customWidth="1"/>
    <col min="4" max="4" width="27" style="1" customWidth="1"/>
    <col min="5" max="5" width="1.6328125" style="1" customWidth="1"/>
    <col min="6" max="6" width="13.90625" style="1" customWidth="1"/>
    <col min="7" max="7" width="2.7265625" style="1" customWidth="1"/>
    <col min="8" max="8" width="1.6328125" style="1" customWidth="1"/>
    <col min="9" max="9" width="13.6328125" style="290" customWidth="1"/>
    <col min="10" max="10" width="1.6328125" style="1" customWidth="1"/>
    <col min="11" max="11" width="1.6328125" style="4" customWidth="1"/>
    <col min="12" max="12" width="13.90625" style="291" customWidth="1"/>
    <col min="13" max="13" width="2.7265625" style="291" customWidth="1"/>
    <col min="14" max="16384" width="9" style="1"/>
  </cols>
  <sheetData>
    <row r="1" spans="2:13" ht="24.75" customHeight="1">
      <c r="B1" s="1003" t="s">
        <v>555</v>
      </c>
      <c r="C1" s="1003"/>
      <c r="D1" s="1003"/>
      <c r="E1" s="1003"/>
      <c r="F1" s="1003"/>
      <c r="G1" s="1003"/>
      <c r="H1" s="1003"/>
      <c r="I1" s="1003"/>
      <c r="J1" s="1003"/>
      <c r="K1" s="1003"/>
      <c r="L1" s="1003"/>
      <c r="M1" s="1003"/>
    </row>
    <row r="2" spans="2:13" ht="20.149999999999999" customHeight="1">
      <c r="B2" s="9"/>
      <c r="C2" s="9"/>
      <c r="D2" s="9"/>
      <c r="E2" s="9"/>
      <c r="F2" s="9"/>
      <c r="G2" s="9"/>
      <c r="H2" s="9"/>
      <c r="I2" s="438"/>
      <c r="J2" s="9"/>
      <c r="K2" s="9"/>
      <c r="L2" s="438"/>
      <c r="M2" s="9"/>
    </row>
    <row r="3" spans="2:13" s="5" customFormat="1" ht="25" customHeight="1" thickBot="1">
      <c r="B3" s="660" t="s">
        <v>213</v>
      </c>
      <c r="C3" s="1004" t="s">
        <v>214</v>
      </c>
      <c r="D3" s="1004"/>
      <c r="E3" s="1004"/>
      <c r="F3" s="1004"/>
      <c r="G3" s="1004"/>
      <c r="H3" s="1005" t="s">
        <v>215</v>
      </c>
      <c r="I3" s="1006"/>
      <c r="J3" s="1007"/>
      <c r="K3" s="1008" t="s">
        <v>216</v>
      </c>
      <c r="L3" s="1009"/>
      <c r="M3" s="1010"/>
    </row>
    <row r="4" spans="2:13" s="5" customFormat="1" ht="20.149999999999999" customHeight="1" thickTop="1">
      <c r="B4" s="1011">
        <v>1</v>
      </c>
      <c r="C4" s="605">
        <v>-1</v>
      </c>
      <c r="D4" s="661" t="s">
        <v>518</v>
      </c>
      <c r="E4" s="606" t="s">
        <v>217</v>
      </c>
      <c r="F4" s="765" t="s">
        <v>556</v>
      </c>
      <c r="G4" s="607" t="s">
        <v>0</v>
      </c>
      <c r="H4" s="608"/>
      <c r="I4" s="766">
        <f>'1_1,2'!G32</f>
        <v>1467273</v>
      </c>
      <c r="J4" s="609"/>
      <c r="K4" s="610"/>
      <c r="L4" s="767">
        <f>'1_1,2'!G32 - '1_1,2'!G20</f>
        <v>-1896</v>
      </c>
      <c r="M4" s="611"/>
    </row>
    <row r="5" spans="2:13" s="5" customFormat="1" ht="20.149999999999999" customHeight="1">
      <c r="B5" s="1012"/>
      <c r="C5" s="469">
        <v>-2</v>
      </c>
      <c r="D5" s="11" t="s">
        <v>540</v>
      </c>
      <c r="E5" s="606" t="s">
        <v>217</v>
      </c>
      <c r="F5" s="612" t="s">
        <v>1</v>
      </c>
      <c r="G5" s="10" t="s">
        <v>0</v>
      </c>
      <c r="H5" s="613"/>
      <c r="I5" s="768">
        <f>'1_1,2'!F32</f>
        <v>653899</v>
      </c>
      <c r="J5" s="614"/>
      <c r="K5" s="615"/>
      <c r="L5" s="616">
        <f>'1_1,2'!F32 - '1_1,2'!F20</f>
        <v>9451</v>
      </c>
      <c r="M5" s="611"/>
    </row>
    <row r="6" spans="2:13" s="5" customFormat="1" ht="20.149999999999999" customHeight="1">
      <c r="B6" s="1013"/>
      <c r="C6" s="469">
        <v>-3</v>
      </c>
      <c r="D6" s="11" t="s">
        <v>541</v>
      </c>
      <c r="E6" s="606" t="s">
        <v>217</v>
      </c>
      <c r="F6" s="634" t="s">
        <v>547</v>
      </c>
      <c r="G6" s="10" t="s">
        <v>0</v>
      </c>
      <c r="H6" s="613"/>
      <c r="I6" s="769">
        <f>'1_3'!L30</f>
        <v>552</v>
      </c>
      <c r="J6" s="614"/>
      <c r="K6" s="618"/>
      <c r="L6" s="616">
        <f>'1_3'!L30 - '1_3'!L18</f>
        <v>-91</v>
      </c>
      <c r="M6" s="611"/>
    </row>
    <row r="7" spans="2:13" s="5" customFormat="1" ht="20.149999999999999" customHeight="1">
      <c r="B7" s="757">
        <v>2</v>
      </c>
      <c r="C7" s="619"/>
      <c r="D7" s="662" t="s">
        <v>218</v>
      </c>
      <c r="E7" s="620" t="s">
        <v>217</v>
      </c>
      <c r="F7" s="770" t="s">
        <v>522</v>
      </c>
      <c r="G7" s="621" t="s">
        <v>0</v>
      </c>
      <c r="H7" s="622"/>
      <c r="I7" s="771">
        <f>主要指標1!K27</f>
        <v>32614</v>
      </c>
      <c r="J7" s="623"/>
      <c r="K7" s="618"/>
      <c r="L7" s="772">
        <f>主要指標1!K27 - 主要指標1!K15</f>
        <v>246</v>
      </c>
      <c r="M7" s="624"/>
    </row>
    <row r="8" spans="2:13" s="5" customFormat="1" ht="20.149999999999999" customHeight="1">
      <c r="B8" s="757">
        <v>3</v>
      </c>
      <c r="C8" s="619"/>
      <c r="D8" s="662" t="s">
        <v>597</v>
      </c>
      <c r="E8" s="620" t="s">
        <v>217</v>
      </c>
      <c r="F8" s="770" t="s">
        <v>566</v>
      </c>
      <c r="G8" s="621" t="s">
        <v>0</v>
      </c>
      <c r="H8" s="622"/>
      <c r="I8" s="773">
        <f>主要指標2!C29</f>
        <v>16</v>
      </c>
      <c r="J8" s="623"/>
      <c r="K8" s="625"/>
      <c r="L8" s="774">
        <f>I8 - 主要指標2!D29</f>
        <v>-1.5</v>
      </c>
      <c r="M8" s="626"/>
    </row>
    <row r="9" spans="2:13" s="5" customFormat="1" ht="20.149999999999999" customHeight="1">
      <c r="B9" s="1001">
        <v>4</v>
      </c>
      <c r="C9" s="685"/>
      <c r="D9" s="662" t="s">
        <v>548</v>
      </c>
      <c r="E9" s="620" t="s">
        <v>217</v>
      </c>
      <c r="F9" s="770" t="s">
        <v>566</v>
      </c>
      <c r="G9" s="621" t="s">
        <v>0</v>
      </c>
      <c r="H9" s="622"/>
      <c r="I9" s="775">
        <f>主要指標1!F29</f>
        <v>2.2999999999999998</v>
      </c>
      <c r="J9" s="623"/>
      <c r="K9" s="610"/>
      <c r="L9" s="774">
        <f>主要指標1!F29 - 主要指標1!F17</f>
        <v>-0.70000000000000018</v>
      </c>
      <c r="M9" s="627"/>
    </row>
    <row r="10" spans="2:13" s="5" customFormat="1" ht="20.149999999999999" customHeight="1">
      <c r="B10" s="757">
        <v>5</v>
      </c>
      <c r="C10" s="619"/>
      <c r="D10" s="662" t="s">
        <v>426</v>
      </c>
      <c r="E10" s="620" t="s">
        <v>217</v>
      </c>
      <c r="F10" s="770" t="s">
        <v>547</v>
      </c>
      <c r="G10" s="621" t="s">
        <v>0</v>
      </c>
      <c r="H10" s="622"/>
      <c r="I10" s="776">
        <f>'5'!M20</f>
        <v>0.97</v>
      </c>
      <c r="J10" s="623"/>
      <c r="K10" s="625"/>
      <c r="L10" s="777">
        <f>'5'!M20 - '5'!M8</f>
        <v>-6.0000000000000053E-2</v>
      </c>
      <c r="M10" s="627"/>
    </row>
    <row r="11" spans="2:13" s="5" customFormat="1" ht="20.149999999999999" customHeight="1">
      <c r="B11" s="1000">
        <v>6</v>
      </c>
      <c r="C11" s="628"/>
      <c r="D11" s="662" t="s">
        <v>219</v>
      </c>
      <c r="E11" s="620" t="s">
        <v>217</v>
      </c>
      <c r="F11" s="770" t="s">
        <v>547</v>
      </c>
      <c r="G11" s="621" t="s">
        <v>0</v>
      </c>
      <c r="H11" s="622"/>
      <c r="I11" s="776">
        <f>'6'!H24</f>
        <v>1.06</v>
      </c>
      <c r="J11" s="623"/>
      <c r="K11" s="618"/>
      <c r="L11" s="778">
        <f>'6'!H24 - '6'!H12</f>
        <v>-8.9999999999999858E-2</v>
      </c>
      <c r="M11" s="629"/>
    </row>
    <row r="12" spans="2:13" s="5" customFormat="1" ht="20.149999999999999" customHeight="1">
      <c r="B12" s="1014">
        <v>7</v>
      </c>
      <c r="C12" s="605"/>
      <c r="D12" s="11" t="s">
        <v>220</v>
      </c>
      <c r="E12" s="606"/>
      <c r="F12" s="612"/>
      <c r="G12" s="10"/>
      <c r="H12" s="630"/>
      <c r="I12" s="631"/>
      <c r="J12" s="614"/>
      <c r="K12" s="610"/>
      <c r="L12" s="616"/>
      <c r="M12" s="611"/>
    </row>
    <row r="13" spans="2:13" s="5" customFormat="1" ht="20.149999999999999" customHeight="1">
      <c r="B13" s="1012"/>
      <c r="C13" s="469">
        <v>-1</v>
      </c>
      <c r="D13" s="11" t="s">
        <v>554</v>
      </c>
      <c r="E13" s="606" t="s">
        <v>217</v>
      </c>
      <c r="F13" s="612" t="s">
        <v>547</v>
      </c>
      <c r="G13" s="632" t="s">
        <v>0</v>
      </c>
      <c r="H13" s="630"/>
      <c r="I13" s="631">
        <f>主要指標1!I28</f>
        <v>220908</v>
      </c>
      <c r="J13" s="614"/>
      <c r="K13" s="615"/>
      <c r="L13" s="616">
        <f>主要指標1!I28- 主要指標1!I16</f>
        <v>5721</v>
      </c>
      <c r="M13" s="611"/>
    </row>
    <row r="14" spans="2:13" s="5" customFormat="1" ht="20.149999999999999" customHeight="1">
      <c r="B14" s="1013"/>
      <c r="C14" s="628">
        <v>-2</v>
      </c>
      <c r="D14" s="663" t="s">
        <v>221</v>
      </c>
      <c r="E14" s="633" t="s">
        <v>217</v>
      </c>
      <c r="F14" s="634" t="s">
        <v>429</v>
      </c>
      <c r="G14" s="635" t="s">
        <v>0</v>
      </c>
      <c r="H14" s="636"/>
      <c r="I14" s="779">
        <f>主要指標1!J28</f>
        <v>241135</v>
      </c>
      <c r="J14" s="637"/>
      <c r="K14" s="618"/>
      <c r="L14" s="616">
        <f>主要指標1!J28 - 主要指標1!J16</f>
        <v>8965</v>
      </c>
      <c r="M14" s="638"/>
    </row>
    <row r="15" spans="2:13" s="5" customFormat="1" ht="20.149999999999999" customHeight="1">
      <c r="B15" s="999">
        <v>8</v>
      </c>
      <c r="C15" s="469"/>
      <c r="D15" s="11" t="s">
        <v>222</v>
      </c>
      <c r="E15" s="606" t="s">
        <v>217</v>
      </c>
      <c r="F15" s="770" t="s">
        <v>566</v>
      </c>
      <c r="G15" s="10" t="s">
        <v>0</v>
      </c>
      <c r="H15" s="613"/>
      <c r="I15" s="780">
        <f>主要指標2!E29</f>
        <v>113.1</v>
      </c>
      <c r="J15" s="614"/>
      <c r="K15" s="615"/>
      <c r="L15" s="781">
        <f>主要指標2!E29 - 主要指標2!E17</f>
        <v>4.8999999999999915</v>
      </c>
      <c r="M15" s="639"/>
    </row>
    <row r="16" spans="2:13" s="5" customFormat="1" ht="20.149999999999999" customHeight="1">
      <c r="B16" s="1014">
        <v>9</v>
      </c>
      <c r="C16" s="605">
        <v>-1</v>
      </c>
      <c r="D16" s="664" t="s">
        <v>223</v>
      </c>
      <c r="E16" s="640" t="s">
        <v>427</v>
      </c>
      <c r="F16" s="782" t="s">
        <v>547</v>
      </c>
      <c r="G16" s="607" t="s">
        <v>0</v>
      </c>
      <c r="H16" s="608"/>
      <c r="I16" s="783">
        <f>主要指標2!F28</f>
        <v>289140</v>
      </c>
      <c r="J16" s="609"/>
      <c r="K16" s="610"/>
      <c r="L16" s="616">
        <f>主要指標2!F28 - 主要指標2!F16</f>
        <v>66952</v>
      </c>
      <c r="M16" s="611"/>
    </row>
    <row r="17" spans="2:14" s="5" customFormat="1" ht="20.149999999999999" customHeight="1">
      <c r="B17" s="1013"/>
      <c r="C17" s="628">
        <v>-2</v>
      </c>
      <c r="D17" s="663" t="s">
        <v>224</v>
      </c>
      <c r="E17" s="633" t="s">
        <v>217</v>
      </c>
      <c r="F17" s="634" t="s">
        <v>1</v>
      </c>
      <c r="G17" s="635" t="s">
        <v>0</v>
      </c>
      <c r="H17" s="641"/>
      <c r="I17" s="779">
        <f>主要指標2!I28</f>
        <v>349441</v>
      </c>
      <c r="J17" s="637"/>
      <c r="K17" s="618"/>
      <c r="L17" s="784">
        <f>主要指標2!I28 - 主要指標2!I16</f>
        <v>122003</v>
      </c>
      <c r="M17" s="638"/>
    </row>
    <row r="18" spans="2:14" s="5" customFormat="1" ht="20.149999999999999" customHeight="1">
      <c r="B18" s="999">
        <v>10</v>
      </c>
      <c r="C18" s="469"/>
      <c r="D18" s="11" t="s">
        <v>225</v>
      </c>
      <c r="E18" s="606" t="s">
        <v>217</v>
      </c>
      <c r="F18" s="612" t="s">
        <v>522</v>
      </c>
      <c r="G18" s="10" t="s">
        <v>0</v>
      </c>
      <c r="H18" s="613"/>
      <c r="I18" s="785">
        <f>'10'!G30</f>
        <v>26398</v>
      </c>
      <c r="J18" s="614"/>
      <c r="K18" s="615"/>
      <c r="L18" s="616">
        <f>'10'!G30 - '10'!G18</f>
        <v>-1263</v>
      </c>
      <c r="M18" s="611"/>
    </row>
    <row r="19" spans="2:14" s="5" customFormat="1" ht="20.149999999999999" customHeight="1">
      <c r="B19" s="757">
        <v>11</v>
      </c>
      <c r="C19" s="619"/>
      <c r="D19" s="662" t="s">
        <v>405</v>
      </c>
      <c r="E19" s="620" t="s">
        <v>217</v>
      </c>
      <c r="F19" s="786" t="s">
        <v>526</v>
      </c>
      <c r="G19" s="642" t="s">
        <v>0</v>
      </c>
      <c r="H19" s="787"/>
      <c r="I19" s="788">
        <v>100</v>
      </c>
      <c r="J19" s="623"/>
      <c r="K19" s="625"/>
      <c r="L19" s="772">
        <v>-43</v>
      </c>
      <c r="M19" s="624"/>
      <c r="N19" s="643"/>
    </row>
    <row r="20" spans="2:14" s="5" customFormat="1" ht="20.149999999999999" customHeight="1">
      <c r="B20" s="1014">
        <v>12</v>
      </c>
      <c r="C20" s="605">
        <v>-1</v>
      </c>
      <c r="D20" s="664" t="s">
        <v>226</v>
      </c>
      <c r="E20" s="606" t="s">
        <v>217</v>
      </c>
      <c r="F20" s="612" t="s">
        <v>566</v>
      </c>
      <c r="G20" s="10" t="s">
        <v>0</v>
      </c>
      <c r="H20" s="613"/>
      <c r="I20" s="789">
        <f>'12'!D25</f>
        <v>361</v>
      </c>
      <c r="J20" s="614"/>
      <c r="K20" s="615"/>
      <c r="L20" s="616">
        <f>'12'!D25- '12'!D13</f>
        <v>-39</v>
      </c>
      <c r="M20" s="611"/>
    </row>
    <row r="21" spans="2:14" s="5" customFormat="1" ht="20.149999999999999" customHeight="1">
      <c r="B21" s="1013"/>
      <c r="C21" s="469">
        <v>-2</v>
      </c>
      <c r="D21" s="11" t="s">
        <v>227</v>
      </c>
      <c r="E21" s="606" t="s">
        <v>217</v>
      </c>
      <c r="F21" s="612" t="s">
        <v>1</v>
      </c>
      <c r="G21" s="10" t="s">
        <v>0</v>
      </c>
      <c r="H21" s="613"/>
      <c r="I21" s="790">
        <f>'12'!D45</f>
        <v>63777</v>
      </c>
      <c r="J21" s="614"/>
      <c r="K21" s="615"/>
      <c r="L21" s="616">
        <f>'12'!D45- '12'!D33</f>
        <v>-11222</v>
      </c>
      <c r="M21" s="611"/>
    </row>
    <row r="22" spans="2:14" s="5" customFormat="1" ht="20.149999999999999" customHeight="1">
      <c r="B22" s="757">
        <v>13</v>
      </c>
      <c r="C22" s="619"/>
      <c r="D22" s="662" t="s">
        <v>228</v>
      </c>
      <c r="E22" s="620" t="s">
        <v>217</v>
      </c>
      <c r="F22" s="770" t="s">
        <v>547</v>
      </c>
      <c r="G22" s="621" t="s">
        <v>0</v>
      </c>
      <c r="H22" s="622"/>
      <c r="I22" s="791">
        <f>主要指標2!J28</f>
        <v>21542</v>
      </c>
      <c r="J22" s="623"/>
      <c r="K22" s="625"/>
      <c r="L22" s="772">
        <f>主要指標2!J28 - 主要指標2!J16</f>
        <v>1507</v>
      </c>
      <c r="M22" s="624"/>
    </row>
    <row r="23" spans="2:14" s="5" customFormat="1" ht="20.149999999999999" customHeight="1">
      <c r="B23" s="757">
        <v>14</v>
      </c>
      <c r="C23" s="619"/>
      <c r="D23" s="662" t="s">
        <v>229</v>
      </c>
      <c r="E23" s="620" t="s">
        <v>217</v>
      </c>
      <c r="F23" s="770" t="s">
        <v>566</v>
      </c>
      <c r="G23" s="621" t="s">
        <v>0</v>
      </c>
      <c r="H23" s="622"/>
      <c r="I23" s="788">
        <f>'14'!D26</f>
        <v>2</v>
      </c>
      <c r="J23" s="623"/>
      <c r="K23" s="615"/>
      <c r="L23" s="772">
        <f>'14'!D26 - '14'!D14</f>
        <v>-4</v>
      </c>
      <c r="M23" s="644"/>
    </row>
    <row r="24" spans="2:14" s="5" customFormat="1" ht="20.149999999999999" customHeight="1">
      <c r="B24" s="757">
        <v>15</v>
      </c>
      <c r="C24" s="619"/>
      <c r="D24" s="662" t="s">
        <v>230</v>
      </c>
      <c r="E24" s="620" t="s">
        <v>217</v>
      </c>
      <c r="F24" s="782" t="s">
        <v>566</v>
      </c>
      <c r="G24" s="621" t="s">
        <v>0</v>
      </c>
      <c r="H24" s="622"/>
      <c r="I24" s="792">
        <f>'15'!D26</f>
        <v>781300</v>
      </c>
      <c r="J24" s="623"/>
      <c r="K24" s="625"/>
      <c r="L24" s="772">
        <f>'15'!D26 - '15'!D14</f>
        <v>62100</v>
      </c>
      <c r="M24" s="624"/>
    </row>
    <row r="25" spans="2:14" s="5" customFormat="1" ht="20.149999999999999" customHeight="1">
      <c r="B25" s="757">
        <v>16</v>
      </c>
      <c r="C25" s="619"/>
      <c r="D25" s="662" t="s">
        <v>231</v>
      </c>
      <c r="E25" s="620" t="s">
        <v>217</v>
      </c>
      <c r="F25" s="770" t="s">
        <v>547</v>
      </c>
      <c r="G25" s="621" t="s">
        <v>0</v>
      </c>
      <c r="H25" s="622"/>
      <c r="I25" s="793">
        <f>'16'!E14</f>
        <v>92.7</v>
      </c>
      <c r="J25" s="623"/>
      <c r="K25" s="625"/>
      <c r="L25" s="781">
        <f>'16'!G14</f>
        <v>-0.1</v>
      </c>
      <c r="M25" s="645"/>
    </row>
    <row r="26" spans="2:14" s="5" customFormat="1" ht="20.149999999999999" customHeight="1">
      <c r="B26" s="757">
        <v>17</v>
      </c>
      <c r="C26" s="619"/>
      <c r="D26" s="662" t="s">
        <v>232</v>
      </c>
      <c r="E26" s="620" t="s">
        <v>217</v>
      </c>
      <c r="F26" s="770" t="s">
        <v>566</v>
      </c>
      <c r="G26" s="621" t="s">
        <v>0</v>
      </c>
      <c r="H26" s="622"/>
      <c r="I26" s="792">
        <f>'17'!D34</f>
        <v>1853219</v>
      </c>
      <c r="J26" s="623"/>
      <c r="K26" s="625"/>
      <c r="L26" s="616">
        <f>'17'!D34 -'17'!D22</f>
        <v>114884</v>
      </c>
      <c r="M26" s="611"/>
    </row>
    <row r="27" spans="2:14" s="5" customFormat="1" ht="20.149999999999999" customHeight="1">
      <c r="B27" s="757">
        <v>18</v>
      </c>
      <c r="C27" s="619"/>
      <c r="D27" s="662" t="s">
        <v>233</v>
      </c>
      <c r="E27" s="620" t="s">
        <v>217</v>
      </c>
      <c r="F27" s="770" t="s">
        <v>589</v>
      </c>
      <c r="G27" s="621" t="s">
        <v>0</v>
      </c>
      <c r="H27" s="622"/>
      <c r="I27" s="794">
        <f>主要指標2!M27</f>
        <v>1240513</v>
      </c>
      <c r="J27" s="623"/>
      <c r="K27" s="625"/>
      <c r="L27" s="772">
        <f>主要指標2!M27 - 主要指標2!M15</f>
        <v>11737</v>
      </c>
      <c r="M27" s="624"/>
    </row>
    <row r="28" spans="2:14" s="5" customFormat="1" ht="20.149999999999999" customHeight="1">
      <c r="B28" s="757">
        <v>19</v>
      </c>
      <c r="C28" s="619"/>
      <c r="D28" s="662" t="s">
        <v>234</v>
      </c>
      <c r="E28" s="620" t="s">
        <v>217</v>
      </c>
      <c r="F28" s="770" t="s">
        <v>590</v>
      </c>
      <c r="G28" s="621" t="s">
        <v>0</v>
      </c>
      <c r="H28" s="622"/>
      <c r="I28" s="795">
        <f>'19'!D25</f>
        <v>727291</v>
      </c>
      <c r="J28" s="623"/>
      <c r="K28" s="615"/>
      <c r="L28" s="772">
        <f>'19'!D25 - '19'!D13</f>
        <v>105118.39899999998</v>
      </c>
      <c r="M28" s="624"/>
    </row>
    <row r="29" spans="2:14" s="5" customFormat="1" ht="20.149999999999999" customHeight="1">
      <c r="B29" s="757">
        <v>20</v>
      </c>
      <c r="C29" s="619"/>
      <c r="D29" s="662" t="s">
        <v>235</v>
      </c>
      <c r="E29" s="620" t="s">
        <v>217</v>
      </c>
      <c r="F29" s="770" t="s">
        <v>566</v>
      </c>
      <c r="G29" s="621" t="s">
        <v>0</v>
      </c>
      <c r="H29" s="622"/>
      <c r="I29" s="788">
        <f>'20'!D27</f>
        <v>181</v>
      </c>
      <c r="J29" s="623"/>
      <c r="K29" s="625"/>
      <c r="L29" s="772">
        <f>'20'!D27 - '20'!D15</f>
        <v>-25</v>
      </c>
      <c r="M29" s="624"/>
    </row>
    <row r="30" spans="2:14" s="5" customFormat="1" ht="20.149999999999999" customHeight="1">
      <c r="B30" s="757">
        <v>21</v>
      </c>
      <c r="C30" s="619"/>
      <c r="D30" s="662" t="s">
        <v>236</v>
      </c>
      <c r="E30" s="620" t="s">
        <v>217</v>
      </c>
      <c r="F30" s="796" t="s">
        <v>594</v>
      </c>
      <c r="G30" s="621" t="s">
        <v>0</v>
      </c>
      <c r="H30" s="622"/>
      <c r="I30" s="797">
        <f>'21'!R24</f>
        <v>83.1</v>
      </c>
      <c r="J30" s="623"/>
      <c r="K30" s="615"/>
      <c r="L30" s="774">
        <f>'21'!R24 - '21'!R12</f>
        <v>39.499999999999993</v>
      </c>
      <c r="M30" s="629"/>
    </row>
    <row r="31" spans="2:14" s="5" customFormat="1" ht="20.149999999999999" customHeight="1">
      <c r="B31" s="758">
        <v>22</v>
      </c>
      <c r="C31" s="619"/>
      <c r="D31" s="662" t="s">
        <v>237</v>
      </c>
      <c r="E31" s="620" t="s">
        <v>217</v>
      </c>
      <c r="F31" s="770" t="s">
        <v>547</v>
      </c>
      <c r="G31" s="642" t="s">
        <v>0</v>
      </c>
      <c r="H31" s="622"/>
      <c r="I31" s="798">
        <f>'22'!D27</f>
        <v>178440</v>
      </c>
      <c r="J31" s="623"/>
      <c r="K31" s="625"/>
      <c r="L31" s="772">
        <f>'22'!D27 - '22'!D14</f>
        <v>10676</v>
      </c>
      <c r="M31" s="624"/>
    </row>
    <row r="32" spans="2:14" s="5" customFormat="1" ht="20.149999999999999" customHeight="1">
      <c r="B32" s="1015">
        <v>23</v>
      </c>
      <c r="C32" s="605">
        <v>-1</v>
      </c>
      <c r="D32" s="11" t="s">
        <v>238</v>
      </c>
      <c r="E32" s="606" t="s">
        <v>217</v>
      </c>
      <c r="F32" s="612" t="s">
        <v>566</v>
      </c>
      <c r="G32" s="10" t="s">
        <v>0</v>
      </c>
      <c r="H32" s="613"/>
      <c r="I32" s="799">
        <f>主要指標1!G29</f>
        <v>62610</v>
      </c>
      <c r="J32" s="614"/>
      <c r="K32" s="615"/>
      <c r="L32" s="616">
        <f>主要指標1!G29 - 主要指標1!G17</f>
        <v>1026</v>
      </c>
      <c r="M32" s="611"/>
    </row>
    <row r="33" spans="2:13" s="5" customFormat="1" ht="20.149999999999999" customHeight="1">
      <c r="B33" s="1016"/>
      <c r="C33" s="628">
        <v>-2</v>
      </c>
      <c r="D33" s="663" t="s">
        <v>239</v>
      </c>
      <c r="E33" s="633" t="s">
        <v>217</v>
      </c>
      <c r="F33" s="634" t="s">
        <v>1</v>
      </c>
      <c r="G33" s="635" t="s">
        <v>0</v>
      </c>
      <c r="H33" s="613"/>
      <c r="I33" s="799">
        <f>主要指標1!H29</f>
        <v>45235</v>
      </c>
      <c r="J33" s="614"/>
      <c r="K33" s="618"/>
      <c r="L33" s="784">
        <f>主要指標1!H29 - 主要指標1!H17</f>
        <v>1109</v>
      </c>
      <c r="M33" s="638"/>
    </row>
    <row r="34" spans="2:13" s="5" customFormat="1" ht="20.149999999999999" customHeight="1">
      <c r="B34" s="1015">
        <v>24</v>
      </c>
      <c r="C34" s="605">
        <v>-1</v>
      </c>
      <c r="D34" s="661" t="s">
        <v>240</v>
      </c>
      <c r="E34" s="640" t="s">
        <v>217</v>
      </c>
      <c r="F34" s="782" t="s">
        <v>566</v>
      </c>
      <c r="G34" s="607" t="s">
        <v>0</v>
      </c>
      <c r="H34" s="608"/>
      <c r="I34" s="800">
        <f>主要指標2!K29</f>
        <v>2207</v>
      </c>
      <c r="J34" s="609"/>
      <c r="K34" s="610"/>
      <c r="L34" s="767">
        <f>主要指標2!K29 - 主要指標2!K17</f>
        <v>516</v>
      </c>
      <c r="M34" s="646"/>
    </row>
    <row r="35" spans="2:13" s="5" customFormat="1" ht="20.149999999999999" customHeight="1">
      <c r="B35" s="1017"/>
      <c r="C35" s="647">
        <v>-2</v>
      </c>
      <c r="D35" s="13" t="s">
        <v>241</v>
      </c>
      <c r="E35" s="648" t="s">
        <v>217</v>
      </c>
      <c r="F35" s="649" t="s">
        <v>1</v>
      </c>
      <c r="G35" s="650" t="s">
        <v>0</v>
      </c>
      <c r="H35" s="651"/>
      <c r="I35" s="801">
        <f>主要指標2!L29</f>
        <v>11433</v>
      </c>
      <c r="J35" s="802"/>
      <c r="K35" s="803"/>
      <c r="L35" s="804">
        <f>主要指標2!L29 - 主要指標2!L17</f>
        <v>-5292</v>
      </c>
      <c r="M35" s="652"/>
    </row>
    <row r="36" spans="2:13" s="5" customFormat="1" ht="10" customHeight="1">
      <c r="B36" s="653"/>
      <c r="C36" s="11"/>
      <c r="D36" s="11"/>
      <c r="E36" s="10"/>
      <c r="F36" s="10"/>
      <c r="G36" s="10"/>
      <c r="H36" s="654"/>
      <c r="I36" s="655"/>
      <c r="J36" s="617"/>
      <c r="K36" s="12"/>
      <c r="L36" s="656"/>
      <c r="M36" s="657"/>
    </row>
    <row r="37" spans="2:13" s="5" customFormat="1" ht="20.149999999999999" customHeight="1">
      <c r="B37" s="1012">
        <v>25</v>
      </c>
      <c r="C37" s="11">
        <v>-1</v>
      </c>
      <c r="D37" s="11" t="s">
        <v>242</v>
      </c>
      <c r="E37" s="606" t="s">
        <v>217</v>
      </c>
      <c r="F37" s="805">
        <v>45658</v>
      </c>
      <c r="G37" s="10" t="s">
        <v>0</v>
      </c>
      <c r="H37" s="654"/>
      <c r="I37" s="806">
        <v>2282.11</v>
      </c>
      <c r="J37" s="617"/>
      <c r="K37" s="11"/>
      <c r="L37" s="807">
        <f>2282.11 - 2282.11</f>
        <v>0</v>
      </c>
      <c r="M37" s="658"/>
    </row>
    <row r="38" spans="2:13" s="5" customFormat="1" ht="20.149999999999999" customHeight="1">
      <c r="B38" s="1012"/>
      <c r="C38" s="11">
        <v>-2</v>
      </c>
      <c r="D38" s="11" t="s">
        <v>243</v>
      </c>
      <c r="E38" s="606" t="s">
        <v>217</v>
      </c>
      <c r="F38" s="808" t="s">
        <v>453</v>
      </c>
      <c r="G38" s="10" t="s">
        <v>0</v>
      </c>
      <c r="H38" s="654"/>
      <c r="I38" s="809">
        <v>43739</v>
      </c>
      <c r="J38" s="617"/>
      <c r="K38" s="810"/>
      <c r="L38" s="616">
        <v>1446</v>
      </c>
      <c r="M38" s="659"/>
    </row>
    <row r="39" spans="2:13" s="5" customFormat="1" ht="20.149999999999999" customHeight="1">
      <c r="B39" s="1012"/>
      <c r="C39" s="11">
        <v>-3</v>
      </c>
      <c r="D39" s="11" t="s">
        <v>364</v>
      </c>
      <c r="E39" s="12" t="s">
        <v>217</v>
      </c>
      <c r="F39" s="808" t="s">
        <v>539</v>
      </c>
      <c r="G39" s="617" t="s">
        <v>0</v>
      </c>
      <c r="H39" s="654"/>
      <c r="I39" s="811">
        <v>2249</v>
      </c>
      <c r="J39" s="617"/>
      <c r="K39" s="654"/>
      <c r="L39" s="812">
        <v>9</v>
      </c>
      <c r="M39" s="659"/>
    </row>
    <row r="40" spans="2:13" s="5" customFormat="1" ht="10" customHeight="1">
      <c r="B40" s="665"/>
      <c r="C40" s="13"/>
      <c r="D40" s="13"/>
      <c r="E40" s="13"/>
      <c r="F40" s="13"/>
      <c r="G40" s="13"/>
      <c r="H40" s="14"/>
      <c r="I40" s="282"/>
      <c r="J40" s="15"/>
      <c r="K40" s="16"/>
      <c r="L40" s="283"/>
      <c r="M40" s="284"/>
    </row>
    <row r="41" spans="2:13" s="5" customFormat="1" ht="14.15" customHeight="1">
      <c r="B41" s="17" t="s">
        <v>596</v>
      </c>
      <c r="C41" s="18"/>
      <c r="D41" s="18"/>
      <c r="E41" s="18"/>
      <c r="F41" s="18"/>
      <c r="G41" s="18"/>
      <c r="H41" s="18"/>
      <c r="I41" s="18"/>
      <c r="J41" s="18"/>
      <c r="K41" s="18"/>
      <c r="L41" s="18"/>
      <c r="M41" s="18"/>
    </row>
    <row r="42" spans="2:13" s="5" customFormat="1" ht="5.15" customHeight="1">
      <c r="B42" s="11"/>
      <c r="C42" s="11"/>
      <c r="D42" s="11"/>
      <c r="E42" s="11"/>
      <c r="F42" s="11"/>
      <c r="G42" s="11"/>
      <c r="H42" s="11"/>
      <c r="I42" s="285"/>
      <c r="J42" s="11"/>
      <c r="K42" s="12"/>
      <c r="L42" s="281"/>
      <c r="M42" s="281"/>
    </row>
    <row r="43" spans="2:13" s="7" customFormat="1" ht="12" customHeight="1">
      <c r="B43" s="10" t="s">
        <v>404</v>
      </c>
      <c r="C43" s="10"/>
      <c r="D43" s="10"/>
      <c r="E43" s="10"/>
      <c r="F43" s="10"/>
      <c r="G43" s="10"/>
      <c r="H43" s="10"/>
      <c r="I43" s="10"/>
      <c r="J43" s="10"/>
      <c r="K43" s="10"/>
      <c r="L43" s="10"/>
      <c r="M43" s="10"/>
    </row>
    <row r="44" spans="2:13" s="7" customFormat="1" ht="12" customHeight="1">
      <c r="B44" s="10" t="s">
        <v>527</v>
      </c>
      <c r="C44" s="10"/>
      <c r="D44" s="10"/>
      <c r="E44" s="10"/>
      <c r="F44" s="10"/>
      <c r="G44" s="10"/>
      <c r="H44" s="10"/>
      <c r="I44" s="10"/>
      <c r="J44" s="10"/>
      <c r="K44" s="10"/>
      <c r="L44" s="10"/>
      <c r="M44" s="10"/>
    </row>
    <row r="45" spans="2:13" s="7" customFormat="1" ht="12" customHeight="1">
      <c r="B45" s="10" t="s">
        <v>360</v>
      </c>
      <c r="C45" s="10"/>
      <c r="D45" s="10"/>
      <c r="E45" s="10"/>
      <c r="F45" s="10"/>
      <c r="G45" s="10"/>
      <c r="H45" s="10"/>
      <c r="I45" s="10"/>
      <c r="J45" s="10"/>
      <c r="K45" s="10"/>
      <c r="L45" s="10"/>
      <c r="M45" s="10"/>
    </row>
    <row r="46" spans="2:13" s="7" customFormat="1" ht="12" customHeight="1">
      <c r="B46" s="10" t="s">
        <v>361</v>
      </c>
      <c r="C46" s="10"/>
      <c r="D46" s="10"/>
      <c r="E46" s="10"/>
      <c r="F46" s="10"/>
      <c r="G46" s="10"/>
      <c r="H46" s="10"/>
      <c r="I46" s="10"/>
      <c r="J46" s="10"/>
      <c r="K46" s="10"/>
      <c r="L46" s="10"/>
      <c r="M46" s="10"/>
    </row>
    <row r="47" spans="2:13" s="7" customFormat="1" ht="12" customHeight="1">
      <c r="B47" s="10"/>
      <c r="C47" s="10"/>
      <c r="D47" s="10"/>
      <c r="E47" s="10"/>
      <c r="F47" s="10"/>
      <c r="G47" s="10"/>
      <c r="H47" s="10"/>
      <c r="I47" s="10"/>
      <c r="J47" s="10"/>
      <c r="K47" s="10"/>
      <c r="L47" s="10"/>
      <c r="M47" s="10"/>
    </row>
    <row r="48" spans="2:13" s="7" customFormat="1" ht="8.15" customHeight="1">
      <c r="B48" s="8"/>
      <c r="C48" s="8"/>
      <c r="D48" s="8"/>
      <c r="E48" s="8"/>
      <c r="F48" s="8"/>
      <c r="G48" s="8"/>
      <c r="H48" s="8"/>
      <c r="I48" s="8"/>
      <c r="J48" s="8"/>
      <c r="K48" s="8"/>
      <c r="L48" s="8"/>
      <c r="M48" s="8"/>
    </row>
    <row r="49" spans="2:13" s="5" customFormat="1">
      <c r="I49" s="286"/>
      <c r="K49" s="6"/>
      <c r="L49" s="287"/>
      <c r="M49" s="287"/>
    </row>
    <row r="50" spans="2:13" s="2" customFormat="1">
      <c r="B50" s="5"/>
      <c r="C50" s="5"/>
      <c r="D50" s="5"/>
      <c r="E50" s="5"/>
      <c r="F50" s="5"/>
      <c r="G50" s="5"/>
      <c r="H50" s="5"/>
      <c r="I50" s="286"/>
      <c r="J50" s="5"/>
      <c r="K50" s="6"/>
      <c r="L50" s="287"/>
      <c r="M50" s="287"/>
    </row>
    <row r="51" spans="2:13" s="2" customFormat="1">
      <c r="I51" s="288"/>
      <c r="K51" s="3"/>
      <c r="L51" s="289"/>
      <c r="M51" s="289"/>
    </row>
    <row r="52" spans="2:13">
      <c r="B52" s="2"/>
      <c r="C52" s="2"/>
      <c r="D52" s="2"/>
      <c r="E52" s="2"/>
      <c r="F52" s="2"/>
      <c r="G52" s="2"/>
      <c r="H52" s="2"/>
      <c r="I52" s="288"/>
      <c r="J52" s="2"/>
      <c r="K52" s="3"/>
      <c r="L52" s="289"/>
      <c r="M52" s="289"/>
    </row>
  </sheetData>
  <sheetProtection formatCells="0" formatColumns="0" formatRows="0" insertColumns="0" insertRows="0" deleteColumns="0" deleteRows="0"/>
  <mergeCells count="11">
    <mergeCell ref="B4:B6"/>
    <mergeCell ref="B37:B39"/>
    <mergeCell ref="B12:B14"/>
    <mergeCell ref="B16:B17"/>
    <mergeCell ref="B20:B21"/>
    <mergeCell ref="B32:B33"/>
    <mergeCell ref="B34:B35"/>
    <mergeCell ref="B1:M1"/>
    <mergeCell ref="C3:G3"/>
    <mergeCell ref="H3:J3"/>
    <mergeCell ref="K3:M3"/>
  </mergeCells>
  <phoneticPr fontId="2"/>
  <printOptions horizontalCentered="1" verticalCentered="1"/>
  <pageMargins left="0.59055118110236227" right="0.19685039370078741" top="0.19685039370078741" bottom="0.19685039370078741" header="0.31496062992125984" footer="0.11811023622047245"/>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zoomScaleNormal="90" zoomScaleSheetLayoutView="100" workbookViewId="0">
      <selection sqref="A1:J1"/>
    </sheetView>
  </sheetViews>
  <sheetFormatPr defaultColWidth="13.6328125" defaultRowHeight="13"/>
  <cols>
    <col min="1" max="1" width="2.08984375" style="63" customWidth="1"/>
    <col min="2" max="2" width="14.6328125" style="63" customWidth="1"/>
    <col min="3" max="3" width="2.08984375" style="63" customWidth="1"/>
    <col min="4" max="10" width="14" style="63" customWidth="1"/>
    <col min="11" max="11" width="8.08984375" style="63" customWidth="1"/>
    <col min="12" max="12" width="11.453125" style="63" customWidth="1"/>
    <col min="13" max="16384" width="13.6328125" style="63"/>
  </cols>
  <sheetData>
    <row r="1" spans="1:12" ht="30" customHeight="1">
      <c r="A1" s="1018" t="s">
        <v>123</v>
      </c>
      <c r="B1" s="1018"/>
      <c r="C1" s="1018"/>
      <c r="D1" s="1018"/>
      <c r="E1" s="1018"/>
      <c r="F1" s="1018"/>
      <c r="G1" s="1018"/>
      <c r="H1" s="1018"/>
      <c r="I1" s="1018"/>
      <c r="J1" s="1018"/>
      <c r="K1" s="128"/>
    </row>
    <row r="2" spans="1:12" ht="25" customHeight="1" thickBot="1">
      <c r="B2" s="61"/>
      <c r="C2" s="61"/>
      <c r="D2" s="61"/>
      <c r="E2" s="61"/>
      <c r="F2" s="61"/>
      <c r="G2" s="61"/>
      <c r="H2" s="61"/>
      <c r="I2" s="61"/>
      <c r="J2" s="129" t="s">
        <v>381</v>
      </c>
    </row>
    <row r="3" spans="1:12" ht="20.149999999999999" customHeight="1">
      <c r="A3" s="166"/>
      <c r="B3" s="1142" t="s">
        <v>312</v>
      </c>
      <c r="C3" s="167"/>
      <c r="D3" s="1163" t="s">
        <v>382</v>
      </c>
      <c r="E3" s="1163" t="s">
        <v>383</v>
      </c>
      <c r="F3" s="1144" t="s">
        <v>384</v>
      </c>
      <c r="G3" s="1144" t="s">
        <v>385</v>
      </c>
      <c r="H3" s="168"/>
      <c r="I3" s="1144" t="s">
        <v>386</v>
      </c>
      <c r="J3" s="1147" t="s">
        <v>124</v>
      </c>
      <c r="K3" s="61"/>
    </row>
    <row r="4" spans="1:12" ht="20.149999999999999" customHeight="1">
      <c r="A4" s="169"/>
      <c r="B4" s="1158"/>
      <c r="C4" s="61"/>
      <c r="D4" s="1164"/>
      <c r="E4" s="1164"/>
      <c r="F4" s="1165"/>
      <c r="G4" s="1165"/>
      <c r="H4" s="100" t="s">
        <v>387</v>
      </c>
      <c r="I4" s="1165"/>
      <c r="J4" s="1156"/>
      <c r="K4" s="61"/>
    </row>
    <row r="5" spans="1:12" ht="20.149999999999999" customHeight="1">
      <c r="A5" s="170"/>
      <c r="B5" s="1143"/>
      <c r="C5" s="61"/>
      <c r="D5" s="1146"/>
      <c r="E5" s="1146"/>
      <c r="F5" s="1145"/>
      <c r="G5" s="1145"/>
      <c r="H5" s="151"/>
      <c r="I5" s="1145"/>
      <c r="J5" s="1148"/>
      <c r="K5" s="61"/>
    </row>
    <row r="6" spans="1:12" ht="9" customHeight="1">
      <c r="A6" s="169"/>
      <c r="B6" s="160"/>
      <c r="C6" s="160"/>
      <c r="D6" s="139"/>
      <c r="E6" s="160"/>
      <c r="F6" s="160"/>
      <c r="G6" s="160"/>
      <c r="H6" s="160"/>
      <c r="I6" s="160"/>
      <c r="J6" s="171"/>
      <c r="K6" s="61"/>
    </row>
    <row r="7" spans="1:12" ht="18" customHeight="1">
      <c r="A7" s="169"/>
      <c r="B7" s="61"/>
      <c r="C7" s="61"/>
      <c r="D7" s="1157" t="s">
        <v>388</v>
      </c>
      <c r="E7" s="1158"/>
      <c r="F7" s="1158"/>
      <c r="G7" s="1158"/>
      <c r="H7" s="1158"/>
      <c r="I7" s="1158"/>
      <c r="J7" s="1159"/>
      <c r="K7" s="117"/>
    </row>
    <row r="8" spans="1:12" ht="9" customHeight="1">
      <c r="A8" s="169"/>
      <c r="B8" s="61"/>
      <c r="C8" s="61"/>
      <c r="D8" s="100"/>
      <c r="E8" s="117"/>
      <c r="F8" s="117"/>
      <c r="G8" s="117"/>
      <c r="H8" s="117"/>
      <c r="I8" s="117"/>
      <c r="J8" s="172"/>
      <c r="K8" s="117"/>
    </row>
    <row r="9" spans="1:12" ht="15" customHeight="1">
      <c r="A9" s="169"/>
      <c r="B9" s="61" t="s">
        <v>528</v>
      </c>
      <c r="C9" s="117"/>
      <c r="D9" s="173">
        <v>5544</v>
      </c>
      <c r="E9" s="174">
        <v>1645</v>
      </c>
      <c r="F9" s="174">
        <v>19</v>
      </c>
      <c r="G9" s="174">
        <v>2773</v>
      </c>
      <c r="H9" s="174">
        <v>585</v>
      </c>
      <c r="I9" s="174">
        <v>483</v>
      </c>
      <c r="J9" s="175">
        <v>39</v>
      </c>
      <c r="K9" s="176"/>
      <c r="L9" s="177"/>
    </row>
    <row r="10" spans="1:12" ht="15" customHeight="1">
      <c r="A10" s="169"/>
      <c r="B10" s="61" t="s">
        <v>480</v>
      </c>
      <c r="C10" s="117"/>
      <c r="D10" s="173">
        <v>5371</v>
      </c>
      <c r="E10" s="174">
        <v>1829</v>
      </c>
      <c r="F10" s="174">
        <v>16</v>
      </c>
      <c r="G10" s="174">
        <v>2254</v>
      </c>
      <c r="H10" s="174">
        <v>563</v>
      </c>
      <c r="I10" s="174">
        <v>438</v>
      </c>
      <c r="J10" s="175">
        <v>254</v>
      </c>
      <c r="K10" s="176"/>
      <c r="L10" s="177"/>
    </row>
    <row r="11" spans="1:12" ht="15" customHeight="1">
      <c r="A11" s="169"/>
      <c r="B11" s="61" t="s">
        <v>529</v>
      </c>
      <c r="C11" s="117"/>
      <c r="D11" s="173">
        <v>4970</v>
      </c>
      <c r="E11" s="174">
        <v>1598</v>
      </c>
      <c r="F11" s="174">
        <v>25</v>
      </c>
      <c r="G11" s="174">
        <v>2381</v>
      </c>
      <c r="H11" s="174">
        <v>565</v>
      </c>
      <c r="I11" s="174">
        <v>322</v>
      </c>
      <c r="J11" s="175">
        <v>79</v>
      </c>
      <c r="K11" s="176"/>
      <c r="L11" s="177"/>
    </row>
    <row r="12" spans="1:12" ht="9" customHeight="1">
      <c r="A12" s="169"/>
      <c r="B12" s="61"/>
      <c r="C12" s="61"/>
      <c r="D12" s="173" t="s">
        <v>125</v>
      </c>
      <c r="E12" s="174"/>
      <c r="F12" s="174" t="s">
        <v>125</v>
      </c>
      <c r="G12" s="174" t="s">
        <v>125</v>
      </c>
      <c r="H12" s="174" t="s">
        <v>125</v>
      </c>
      <c r="I12" s="174" t="s">
        <v>125</v>
      </c>
      <c r="J12" s="175" t="s">
        <v>125</v>
      </c>
      <c r="K12" s="176"/>
      <c r="L12" s="177"/>
    </row>
    <row r="13" spans="1:12" ht="15" customHeight="1">
      <c r="A13" s="169"/>
      <c r="B13" s="667" t="s">
        <v>565</v>
      </c>
      <c r="C13" s="178"/>
      <c r="D13" s="567">
        <v>400</v>
      </c>
      <c r="E13" s="584">
        <v>155</v>
      </c>
      <c r="F13" s="448">
        <v>3</v>
      </c>
      <c r="G13" s="584">
        <v>158</v>
      </c>
      <c r="H13" s="584">
        <v>51</v>
      </c>
      <c r="I13" s="584">
        <v>27</v>
      </c>
      <c r="J13" s="585">
        <v>6</v>
      </c>
      <c r="K13" s="582"/>
    </row>
    <row r="14" spans="1:12" ht="15" customHeight="1">
      <c r="A14" s="169"/>
      <c r="B14" s="667">
        <v>3</v>
      </c>
      <c r="C14" s="178"/>
      <c r="D14" s="567">
        <v>380</v>
      </c>
      <c r="E14" s="584">
        <v>128</v>
      </c>
      <c r="F14" s="750">
        <v>0</v>
      </c>
      <c r="G14" s="584">
        <v>185</v>
      </c>
      <c r="H14" s="584">
        <v>42</v>
      </c>
      <c r="I14" s="584">
        <v>23</v>
      </c>
      <c r="J14" s="585">
        <v>2</v>
      </c>
      <c r="K14" s="582"/>
    </row>
    <row r="15" spans="1:12" ht="15" customHeight="1">
      <c r="A15" s="169"/>
      <c r="B15" s="667">
        <v>4</v>
      </c>
      <c r="C15" s="178"/>
      <c r="D15" s="567">
        <v>378</v>
      </c>
      <c r="E15" s="584">
        <v>112</v>
      </c>
      <c r="F15" s="448">
        <v>6</v>
      </c>
      <c r="G15" s="584">
        <v>172</v>
      </c>
      <c r="H15" s="584">
        <v>53</v>
      </c>
      <c r="I15" s="584">
        <v>33</v>
      </c>
      <c r="J15" s="585">
        <v>2</v>
      </c>
      <c r="K15" s="582"/>
    </row>
    <row r="16" spans="1:12" ht="15" customHeight="1">
      <c r="A16" s="169"/>
      <c r="B16" s="667">
        <v>5</v>
      </c>
      <c r="C16" s="178"/>
      <c r="D16" s="567">
        <v>402</v>
      </c>
      <c r="E16" s="584">
        <v>114</v>
      </c>
      <c r="F16" s="448">
        <v>1</v>
      </c>
      <c r="G16" s="584">
        <v>183</v>
      </c>
      <c r="H16" s="584">
        <v>50</v>
      </c>
      <c r="I16" s="584">
        <v>27</v>
      </c>
      <c r="J16" s="585">
        <v>27</v>
      </c>
      <c r="K16" s="582"/>
    </row>
    <row r="17" spans="1:12" ht="15" customHeight="1">
      <c r="A17" s="169"/>
      <c r="B17" s="667">
        <v>6</v>
      </c>
      <c r="C17" s="178"/>
      <c r="D17" s="567">
        <v>475</v>
      </c>
      <c r="E17" s="584">
        <v>139</v>
      </c>
      <c r="F17" s="750">
        <v>0</v>
      </c>
      <c r="G17" s="584">
        <v>244</v>
      </c>
      <c r="H17" s="584">
        <v>55</v>
      </c>
      <c r="I17" s="584">
        <v>31</v>
      </c>
      <c r="J17" s="585">
        <v>6</v>
      </c>
      <c r="K17" s="582"/>
    </row>
    <row r="18" spans="1:12" ht="15" customHeight="1">
      <c r="A18" s="169"/>
      <c r="B18" s="667">
        <v>7</v>
      </c>
      <c r="C18" s="178"/>
      <c r="D18" s="567">
        <v>415</v>
      </c>
      <c r="E18" s="584">
        <v>110</v>
      </c>
      <c r="F18" s="448">
        <v>1</v>
      </c>
      <c r="G18" s="584">
        <v>230</v>
      </c>
      <c r="H18" s="584">
        <v>47</v>
      </c>
      <c r="I18" s="584">
        <v>19</v>
      </c>
      <c r="J18" s="585">
        <v>8</v>
      </c>
      <c r="K18" s="582"/>
    </row>
    <row r="19" spans="1:12" ht="15" customHeight="1">
      <c r="A19" s="169"/>
      <c r="B19" s="667">
        <v>8</v>
      </c>
      <c r="C19" s="178"/>
      <c r="D19" s="567">
        <v>420</v>
      </c>
      <c r="E19" s="584">
        <v>156</v>
      </c>
      <c r="F19" s="448">
        <v>1</v>
      </c>
      <c r="G19" s="584">
        <v>194</v>
      </c>
      <c r="H19" s="584">
        <v>35</v>
      </c>
      <c r="I19" s="584">
        <v>32</v>
      </c>
      <c r="J19" s="585">
        <v>2</v>
      </c>
      <c r="K19" s="582"/>
    </row>
    <row r="20" spans="1:12" ht="15" customHeight="1">
      <c r="A20" s="169"/>
      <c r="B20" s="667">
        <v>9</v>
      </c>
      <c r="C20" s="178"/>
      <c r="D20" s="567">
        <v>428</v>
      </c>
      <c r="E20" s="584">
        <v>157</v>
      </c>
      <c r="F20" s="448">
        <v>1</v>
      </c>
      <c r="G20" s="584">
        <v>188</v>
      </c>
      <c r="H20" s="584">
        <v>50</v>
      </c>
      <c r="I20" s="584">
        <v>26</v>
      </c>
      <c r="J20" s="585">
        <v>6</v>
      </c>
      <c r="K20" s="582"/>
    </row>
    <row r="21" spans="1:12" ht="15" customHeight="1">
      <c r="A21" s="169"/>
      <c r="B21" s="667">
        <v>10</v>
      </c>
      <c r="C21" s="178"/>
      <c r="D21" s="567">
        <v>432</v>
      </c>
      <c r="E21" s="584">
        <v>139</v>
      </c>
      <c r="F21" s="448">
        <v>6</v>
      </c>
      <c r="G21" s="584">
        <v>189</v>
      </c>
      <c r="H21" s="584">
        <v>57</v>
      </c>
      <c r="I21" s="584">
        <v>36</v>
      </c>
      <c r="J21" s="585">
        <v>5</v>
      </c>
      <c r="K21" s="582"/>
    </row>
    <row r="22" spans="1:12" ht="15" customHeight="1">
      <c r="A22" s="169"/>
      <c r="B22" s="667">
        <v>11</v>
      </c>
      <c r="C22" s="178"/>
      <c r="D22" s="567">
        <v>388</v>
      </c>
      <c r="E22" s="584">
        <v>112</v>
      </c>
      <c r="F22" s="448">
        <v>3</v>
      </c>
      <c r="G22" s="584">
        <v>203</v>
      </c>
      <c r="H22" s="584">
        <v>45</v>
      </c>
      <c r="I22" s="584">
        <v>19</v>
      </c>
      <c r="J22" s="585">
        <v>6</v>
      </c>
      <c r="K22" s="582"/>
    </row>
    <row r="23" spans="1:12" ht="15" customHeight="1">
      <c r="A23" s="169"/>
      <c r="B23" s="667">
        <v>12</v>
      </c>
      <c r="C23" s="178"/>
      <c r="D23" s="567">
        <v>476</v>
      </c>
      <c r="E23" s="584">
        <v>152</v>
      </c>
      <c r="F23" s="750">
        <v>0</v>
      </c>
      <c r="G23" s="584">
        <v>253</v>
      </c>
      <c r="H23" s="584">
        <v>43</v>
      </c>
      <c r="I23" s="584">
        <v>26</v>
      </c>
      <c r="J23" s="585">
        <v>2</v>
      </c>
      <c r="K23" s="582"/>
    </row>
    <row r="24" spans="1:12" ht="15" customHeight="1">
      <c r="A24" s="169"/>
      <c r="B24" s="667" t="s">
        <v>547</v>
      </c>
      <c r="C24" s="178"/>
      <c r="D24" s="567">
        <v>308</v>
      </c>
      <c r="E24" s="584">
        <v>88</v>
      </c>
      <c r="F24" s="750">
        <v>4</v>
      </c>
      <c r="G24" s="584">
        <v>155</v>
      </c>
      <c r="H24" s="584">
        <v>34</v>
      </c>
      <c r="I24" s="584">
        <v>22</v>
      </c>
      <c r="J24" s="585">
        <v>5</v>
      </c>
      <c r="K24" s="582"/>
    </row>
    <row r="25" spans="1:12" ht="15" customHeight="1">
      <c r="A25" s="169"/>
      <c r="B25" s="667" t="s">
        <v>466</v>
      </c>
      <c r="C25" s="178"/>
      <c r="D25" s="567">
        <v>361</v>
      </c>
      <c r="E25" s="584">
        <v>115</v>
      </c>
      <c r="F25" s="750">
        <v>5</v>
      </c>
      <c r="G25" s="584">
        <v>175</v>
      </c>
      <c r="H25" s="584">
        <v>30</v>
      </c>
      <c r="I25" s="584">
        <v>28</v>
      </c>
      <c r="J25" s="585">
        <v>8</v>
      </c>
      <c r="K25" s="582"/>
    </row>
    <row r="26" spans="1:12" ht="9" customHeight="1">
      <c r="A26" s="169"/>
      <c r="B26" s="117"/>
      <c r="C26" s="178"/>
      <c r="D26" s="173"/>
      <c r="E26" s="179"/>
      <c r="F26" s="181"/>
      <c r="G26" s="174"/>
      <c r="H26" s="174"/>
      <c r="I26" s="174"/>
      <c r="J26" s="175"/>
      <c r="K26" s="176"/>
    </row>
    <row r="27" spans="1:12" ht="18" customHeight="1">
      <c r="A27" s="169"/>
      <c r="B27" s="117"/>
      <c r="C27" s="61"/>
      <c r="D27" s="1160" t="s">
        <v>389</v>
      </c>
      <c r="E27" s="1161"/>
      <c r="F27" s="1161"/>
      <c r="G27" s="1161"/>
      <c r="H27" s="1161"/>
      <c r="I27" s="1161"/>
      <c r="J27" s="1162"/>
      <c r="K27" s="176"/>
    </row>
    <row r="28" spans="1:12" ht="9" customHeight="1">
      <c r="A28" s="169"/>
      <c r="B28" s="117"/>
      <c r="C28" s="61"/>
      <c r="D28" s="182"/>
      <c r="E28" s="183"/>
      <c r="F28" s="183"/>
      <c r="G28" s="183"/>
      <c r="H28" s="183"/>
      <c r="I28" s="183"/>
      <c r="J28" s="184"/>
      <c r="K28" s="176"/>
    </row>
    <row r="29" spans="1:12" ht="15" customHeight="1">
      <c r="A29" s="169"/>
      <c r="B29" s="61" t="s">
        <v>528</v>
      </c>
      <c r="C29" s="117"/>
      <c r="D29" s="173">
        <v>1518555</v>
      </c>
      <c r="E29" s="174">
        <v>168927</v>
      </c>
      <c r="F29" s="174">
        <v>11437</v>
      </c>
      <c r="G29" s="174">
        <v>1064405</v>
      </c>
      <c r="H29" s="174">
        <v>224822</v>
      </c>
      <c r="I29" s="174">
        <v>46055</v>
      </c>
      <c r="J29" s="175">
        <v>2917</v>
      </c>
      <c r="K29" s="176"/>
      <c r="L29" s="177"/>
    </row>
    <row r="30" spans="1:12" ht="15" customHeight="1">
      <c r="A30" s="169"/>
      <c r="B30" s="61" t="s">
        <v>480</v>
      </c>
      <c r="C30" s="117"/>
      <c r="D30" s="173">
        <v>1337084</v>
      </c>
      <c r="E30" s="174">
        <v>190572</v>
      </c>
      <c r="F30" s="174">
        <v>10960</v>
      </c>
      <c r="G30" s="174">
        <v>869290</v>
      </c>
      <c r="H30" s="174">
        <v>210858</v>
      </c>
      <c r="I30" s="174">
        <v>43832</v>
      </c>
      <c r="J30" s="175">
        <v>11572</v>
      </c>
      <c r="K30" s="176"/>
      <c r="L30" s="177"/>
    </row>
    <row r="31" spans="1:12" ht="15" customHeight="1">
      <c r="A31" s="169"/>
      <c r="B31" s="61" t="s">
        <v>529</v>
      </c>
      <c r="C31" s="117"/>
      <c r="D31" s="173">
        <v>1205944</v>
      </c>
      <c r="E31" s="174">
        <v>165370</v>
      </c>
      <c r="F31" s="174">
        <v>27254</v>
      </c>
      <c r="G31" s="174">
        <v>813785</v>
      </c>
      <c r="H31" s="174">
        <v>151318</v>
      </c>
      <c r="I31" s="174">
        <v>31163</v>
      </c>
      <c r="J31" s="175">
        <v>17054</v>
      </c>
      <c r="K31" s="176"/>
      <c r="L31" s="177"/>
    </row>
    <row r="32" spans="1:12" ht="9" customHeight="1">
      <c r="A32" s="169"/>
      <c r="B32" s="61"/>
      <c r="C32" s="117"/>
      <c r="D32" s="173"/>
      <c r="E32" s="174"/>
      <c r="F32" s="174"/>
      <c r="G32" s="174"/>
      <c r="H32" s="174"/>
      <c r="I32" s="174"/>
      <c r="J32" s="175"/>
      <c r="K32" s="176"/>
      <c r="L32" s="177"/>
    </row>
    <row r="33" spans="1:11" ht="15" customHeight="1">
      <c r="A33" s="169"/>
      <c r="B33" s="667" t="s">
        <v>565</v>
      </c>
      <c r="C33" s="178"/>
      <c r="D33" s="567">
        <v>74999</v>
      </c>
      <c r="E33" s="584">
        <v>16337</v>
      </c>
      <c r="F33" s="449">
        <v>546</v>
      </c>
      <c r="G33" s="584">
        <v>35651</v>
      </c>
      <c r="H33" s="584">
        <v>19535</v>
      </c>
      <c r="I33" s="584">
        <v>2611</v>
      </c>
      <c r="J33" s="585">
        <v>319</v>
      </c>
      <c r="K33" s="582"/>
    </row>
    <row r="34" spans="1:11" ht="15" customHeight="1">
      <c r="A34" s="169"/>
      <c r="B34" s="667">
        <v>3</v>
      </c>
      <c r="C34" s="178"/>
      <c r="D34" s="567">
        <v>103592</v>
      </c>
      <c r="E34" s="584">
        <v>13592</v>
      </c>
      <c r="F34" s="749">
        <v>0</v>
      </c>
      <c r="G34" s="584">
        <v>77744</v>
      </c>
      <c r="H34" s="584">
        <v>10059</v>
      </c>
      <c r="I34" s="584">
        <v>2131</v>
      </c>
      <c r="J34" s="585">
        <v>66</v>
      </c>
      <c r="K34" s="582"/>
    </row>
    <row r="35" spans="1:11" ht="15" customHeight="1">
      <c r="A35" s="169"/>
      <c r="B35" s="667">
        <v>4</v>
      </c>
      <c r="C35" s="178"/>
      <c r="D35" s="567">
        <v>108138</v>
      </c>
      <c r="E35" s="584">
        <v>12066</v>
      </c>
      <c r="F35" s="449">
        <v>12940</v>
      </c>
      <c r="G35" s="584">
        <v>68707</v>
      </c>
      <c r="H35" s="584">
        <v>11363</v>
      </c>
      <c r="I35" s="584">
        <v>2705</v>
      </c>
      <c r="J35" s="585">
        <v>357</v>
      </c>
      <c r="K35" s="582"/>
    </row>
    <row r="36" spans="1:11" ht="15" customHeight="1">
      <c r="A36" s="169"/>
      <c r="B36" s="667">
        <v>5</v>
      </c>
      <c r="C36" s="178"/>
      <c r="D36" s="567">
        <v>149989</v>
      </c>
      <c r="E36" s="584">
        <v>11639</v>
      </c>
      <c r="F36" s="449">
        <v>205</v>
      </c>
      <c r="G36" s="584">
        <v>109806</v>
      </c>
      <c r="H36" s="584">
        <v>14191</v>
      </c>
      <c r="I36" s="584">
        <v>2610</v>
      </c>
      <c r="J36" s="585">
        <v>11538</v>
      </c>
      <c r="K36" s="582"/>
    </row>
    <row r="37" spans="1:11" ht="15" customHeight="1">
      <c r="A37" s="169"/>
      <c r="B37" s="667">
        <v>6</v>
      </c>
      <c r="C37" s="178"/>
      <c r="D37" s="567">
        <v>133602</v>
      </c>
      <c r="E37" s="584">
        <v>14072</v>
      </c>
      <c r="F37" s="749">
        <v>0</v>
      </c>
      <c r="G37" s="584">
        <v>91933</v>
      </c>
      <c r="H37" s="584">
        <v>24257</v>
      </c>
      <c r="I37" s="584">
        <v>2919</v>
      </c>
      <c r="J37" s="585">
        <v>421</v>
      </c>
      <c r="K37" s="582"/>
    </row>
    <row r="38" spans="1:11" ht="15" customHeight="1">
      <c r="A38" s="169"/>
      <c r="B38" s="667">
        <v>7</v>
      </c>
      <c r="C38" s="178"/>
      <c r="D38" s="567">
        <v>99196</v>
      </c>
      <c r="E38" s="584">
        <v>11461</v>
      </c>
      <c r="F38" s="449">
        <v>248</v>
      </c>
      <c r="G38" s="584">
        <v>79102</v>
      </c>
      <c r="H38" s="584">
        <v>6059</v>
      </c>
      <c r="I38" s="584">
        <v>1935</v>
      </c>
      <c r="J38" s="585">
        <v>391</v>
      </c>
      <c r="K38" s="582"/>
    </row>
    <row r="39" spans="1:11" ht="15" customHeight="1">
      <c r="A39" s="169"/>
      <c r="B39" s="667">
        <v>8</v>
      </c>
      <c r="C39" s="178"/>
      <c r="D39" s="567">
        <v>96478</v>
      </c>
      <c r="E39" s="584">
        <v>16225</v>
      </c>
      <c r="F39" s="449">
        <v>118</v>
      </c>
      <c r="G39" s="584">
        <v>59393</v>
      </c>
      <c r="H39" s="584">
        <v>17289</v>
      </c>
      <c r="I39" s="584">
        <v>3359</v>
      </c>
      <c r="J39" s="585">
        <v>94</v>
      </c>
      <c r="K39" s="582"/>
    </row>
    <row r="40" spans="1:11" ht="15" customHeight="1">
      <c r="A40" s="169"/>
      <c r="B40" s="667">
        <v>9</v>
      </c>
      <c r="C40" s="178"/>
      <c r="D40" s="567">
        <v>85548</v>
      </c>
      <c r="E40" s="584">
        <v>15407</v>
      </c>
      <c r="F40" s="449">
        <v>7643</v>
      </c>
      <c r="G40" s="584">
        <v>49922</v>
      </c>
      <c r="H40" s="584">
        <v>8585</v>
      </c>
      <c r="I40" s="584">
        <v>2643</v>
      </c>
      <c r="J40" s="585">
        <v>1348</v>
      </c>
      <c r="K40" s="582"/>
    </row>
    <row r="41" spans="1:11" ht="15" customHeight="1">
      <c r="A41" s="169"/>
      <c r="B41" s="667">
        <v>10</v>
      </c>
      <c r="C41" s="178"/>
      <c r="D41" s="567">
        <v>93915</v>
      </c>
      <c r="E41" s="584">
        <v>14058</v>
      </c>
      <c r="F41" s="449">
        <v>1328</v>
      </c>
      <c r="G41" s="584">
        <v>63549</v>
      </c>
      <c r="H41" s="584">
        <v>10517</v>
      </c>
      <c r="I41" s="584">
        <v>3676</v>
      </c>
      <c r="J41" s="585">
        <v>787</v>
      </c>
      <c r="K41" s="582"/>
    </row>
    <row r="42" spans="1:11" ht="15" customHeight="1">
      <c r="A42" s="169"/>
      <c r="B42" s="667">
        <v>11</v>
      </c>
      <c r="C42" s="178"/>
      <c r="D42" s="567">
        <v>74794</v>
      </c>
      <c r="E42" s="584">
        <v>11274</v>
      </c>
      <c r="F42" s="449">
        <v>2273</v>
      </c>
      <c r="G42" s="584">
        <v>46524</v>
      </c>
      <c r="H42" s="584">
        <v>12761</v>
      </c>
      <c r="I42" s="584">
        <v>1459</v>
      </c>
      <c r="J42" s="585">
        <v>503</v>
      </c>
      <c r="K42" s="582"/>
    </row>
    <row r="43" spans="1:11" ht="15" customHeight="1">
      <c r="A43" s="169"/>
      <c r="B43" s="667">
        <v>12</v>
      </c>
      <c r="C43" s="178"/>
      <c r="D43" s="567">
        <v>108015</v>
      </c>
      <c r="E43" s="584">
        <v>16056</v>
      </c>
      <c r="F43" s="749">
        <v>0</v>
      </c>
      <c r="G43" s="584">
        <v>80857</v>
      </c>
      <c r="H43" s="584">
        <v>8361</v>
      </c>
      <c r="I43" s="584">
        <v>2547</v>
      </c>
      <c r="J43" s="585">
        <v>194</v>
      </c>
      <c r="K43" s="582"/>
    </row>
    <row r="44" spans="1:11" ht="15" customHeight="1">
      <c r="A44" s="169"/>
      <c r="B44" s="667" t="s">
        <v>547</v>
      </c>
      <c r="C44" s="178"/>
      <c r="D44" s="567">
        <v>72109</v>
      </c>
      <c r="E44" s="584">
        <v>9217</v>
      </c>
      <c r="F44" s="749">
        <v>864</v>
      </c>
      <c r="G44" s="584">
        <v>52103</v>
      </c>
      <c r="H44" s="584">
        <v>7193</v>
      </c>
      <c r="I44" s="584">
        <v>2186</v>
      </c>
      <c r="J44" s="585">
        <v>546</v>
      </c>
      <c r="K44" s="582"/>
    </row>
    <row r="45" spans="1:11" ht="15" customHeight="1">
      <c r="A45" s="169"/>
      <c r="B45" s="667" t="s">
        <v>466</v>
      </c>
      <c r="C45" s="178"/>
      <c r="D45" s="567">
        <v>63777</v>
      </c>
      <c r="E45" s="584">
        <v>12366</v>
      </c>
      <c r="F45" s="749">
        <v>776</v>
      </c>
      <c r="G45" s="584">
        <v>43080</v>
      </c>
      <c r="H45" s="584">
        <v>4318</v>
      </c>
      <c r="I45" s="584">
        <v>3010</v>
      </c>
      <c r="J45" s="585">
        <v>227</v>
      </c>
      <c r="K45" s="582"/>
    </row>
    <row r="46" spans="1:11" ht="9" customHeight="1">
      <c r="A46" s="169"/>
      <c r="B46" s="116"/>
      <c r="C46" s="178"/>
      <c r="D46" s="173"/>
      <c r="E46" s="179"/>
      <c r="F46" s="179"/>
      <c r="G46" s="174"/>
      <c r="H46" s="174"/>
      <c r="I46" s="174"/>
      <c r="J46" s="175"/>
      <c r="K46" s="180"/>
    </row>
    <row r="47" spans="1:11" ht="18" customHeight="1">
      <c r="A47" s="169"/>
      <c r="B47" s="61"/>
      <c r="C47" s="61"/>
      <c r="D47" s="1160" t="s">
        <v>390</v>
      </c>
      <c r="E47" s="1161"/>
      <c r="F47" s="1161"/>
      <c r="G47" s="1161"/>
      <c r="H47" s="1161"/>
      <c r="I47" s="1161"/>
      <c r="J47" s="1162"/>
      <c r="K47" s="176"/>
    </row>
    <row r="48" spans="1:11" ht="9" customHeight="1">
      <c r="A48" s="169"/>
      <c r="B48" s="61"/>
      <c r="C48" s="61"/>
      <c r="D48" s="173"/>
      <c r="E48" s="174"/>
      <c r="F48" s="174"/>
      <c r="G48" s="174"/>
      <c r="H48" s="174"/>
      <c r="I48" s="174"/>
      <c r="J48" s="175"/>
      <c r="K48" s="176"/>
    </row>
    <row r="49" spans="1:12" ht="15" customHeight="1">
      <c r="A49" s="169"/>
      <c r="B49" s="61" t="s">
        <v>528</v>
      </c>
      <c r="C49" s="117"/>
      <c r="D49" s="173">
        <v>40539784</v>
      </c>
      <c r="E49" s="174">
        <v>3066670</v>
      </c>
      <c r="F49" s="174">
        <v>364528</v>
      </c>
      <c r="G49" s="174">
        <v>31683508</v>
      </c>
      <c r="H49" s="174">
        <v>4308525</v>
      </c>
      <c r="I49" s="174">
        <v>1054078</v>
      </c>
      <c r="J49" s="175">
        <v>62466</v>
      </c>
      <c r="K49" s="176"/>
    </row>
    <row r="50" spans="1:12" ht="15" customHeight="1">
      <c r="A50" s="169"/>
      <c r="B50" s="61" t="s">
        <v>480</v>
      </c>
      <c r="C50" s="117"/>
      <c r="D50" s="173">
        <v>34996317</v>
      </c>
      <c r="E50" s="174">
        <v>3614328</v>
      </c>
      <c r="F50" s="174">
        <v>325243</v>
      </c>
      <c r="G50" s="174">
        <v>25363043</v>
      </c>
      <c r="H50" s="174">
        <v>4499468</v>
      </c>
      <c r="I50" s="174">
        <v>1068041</v>
      </c>
      <c r="J50" s="175">
        <v>126194</v>
      </c>
      <c r="K50" s="176"/>
    </row>
    <row r="51" spans="1:12" ht="15" customHeight="1">
      <c r="A51" s="169"/>
      <c r="B51" s="61" t="s">
        <v>529</v>
      </c>
      <c r="C51" s="117"/>
      <c r="D51" s="173">
        <v>36048606</v>
      </c>
      <c r="E51" s="174">
        <v>3328093</v>
      </c>
      <c r="F51" s="174">
        <v>1428191</v>
      </c>
      <c r="G51" s="174">
        <v>26012249</v>
      </c>
      <c r="H51" s="174">
        <v>4059344</v>
      </c>
      <c r="I51" s="174">
        <v>829874</v>
      </c>
      <c r="J51" s="175">
        <v>390855</v>
      </c>
      <c r="K51" s="176"/>
    </row>
    <row r="52" spans="1:12" ht="9" customHeight="1">
      <c r="A52" s="169"/>
      <c r="B52" s="61"/>
      <c r="C52" s="61"/>
      <c r="D52" s="185"/>
      <c r="E52" s="174"/>
      <c r="F52" s="174"/>
      <c r="G52" s="174"/>
      <c r="H52" s="174"/>
      <c r="I52" s="174"/>
      <c r="J52" s="175"/>
      <c r="K52" s="176"/>
      <c r="L52" s="177"/>
    </row>
    <row r="53" spans="1:12" ht="15" customHeight="1">
      <c r="A53" s="169"/>
      <c r="B53" s="667" t="s">
        <v>565</v>
      </c>
      <c r="C53" s="178"/>
      <c r="D53" s="567">
        <v>1917522</v>
      </c>
      <c r="E53" s="584">
        <v>305175</v>
      </c>
      <c r="F53" s="449">
        <v>14500</v>
      </c>
      <c r="G53" s="584">
        <v>1025258</v>
      </c>
      <c r="H53" s="584">
        <v>499659</v>
      </c>
      <c r="I53" s="584">
        <v>63258</v>
      </c>
      <c r="J53" s="585">
        <v>9672</v>
      </c>
      <c r="K53" s="581"/>
      <c r="L53" s="177"/>
    </row>
    <row r="54" spans="1:12" ht="15" customHeight="1">
      <c r="A54" s="169"/>
      <c r="B54" s="667">
        <v>3</v>
      </c>
      <c r="C54" s="178"/>
      <c r="D54" s="567">
        <v>3387249</v>
      </c>
      <c r="E54" s="584">
        <v>258075</v>
      </c>
      <c r="F54" s="749">
        <v>0</v>
      </c>
      <c r="G54" s="584">
        <v>2838538</v>
      </c>
      <c r="H54" s="584">
        <v>234353</v>
      </c>
      <c r="I54" s="584">
        <v>54533</v>
      </c>
      <c r="J54" s="585">
        <v>1750</v>
      </c>
      <c r="K54" s="581"/>
      <c r="L54" s="177"/>
    </row>
    <row r="55" spans="1:12" ht="15" customHeight="1">
      <c r="A55" s="169"/>
      <c r="B55" s="667">
        <v>4</v>
      </c>
      <c r="C55" s="178"/>
      <c r="D55" s="567">
        <v>3268151</v>
      </c>
      <c r="E55" s="584">
        <v>249657</v>
      </c>
      <c r="F55" s="449">
        <v>856500</v>
      </c>
      <c r="G55" s="584">
        <v>1683646</v>
      </c>
      <c r="H55" s="584">
        <v>396302</v>
      </c>
      <c r="I55" s="584">
        <v>80046</v>
      </c>
      <c r="J55" s="585">
        <v>2000</v>
      </c>
      <c r="K55" s="581"/>
      <c r="L55" s="177"/>
    </row>
    <row r="56" spans="1:12" ht="15" customHeight="1">
      <c r="A56" s="169"/>
      <c r="B56" s="667">
        <v>5</v>
      </c>
      <c r="C56" s="178"/>
      <c r="D56" s="567">
        <v>5352422</v>
      </c>
      <c r="E56" s="584">
        <v>252016</v>
      </c>
      <c r="F56" s="449">
        <v>6200</v>
      </c>
      <c r="G56" s="584">
        <v>4385665</v>
      </c>
      <c r="H56" s="584">
        <v>404739</v>
      </c>
      <c r="I56" s="584">
        <v>68412</v>
      </c>
      <c r="J56" s="585">
        <v>235390</v>
      </c>
      <c r="K56" s="581"/>
      <c r="L56" s="177"/>
    </row>
    <row r="57" spans="1:12" ht="15" customHeight="1">
      <c r="A57" s="169"/>
      <c r="B57" s="667">
        <v>6</v>
      </c>
      <c r="C57" s="178"/>
      <c r="D57" s="567">
        <v>3954160</v>
      </c>
      <c r="E57" s="584">
        <v>279193</v>
      </c>
      <c r="F57" s="749">
        <v>0</v>
      </c>
      <c r="G57" s="584">
        <v>2878238</v>
      </c>
      <c r="H57" s="584">
        <v>700721</v>
      </c>
      <c r="I57" s="584">
        <v>82878</v>
      </c>
      <c r="J57" s="585">
        <v>13130</v>
      </c>
      <c r="K57" s="581"/>
      <c r="L57" s="177"/>
    </row>
    <row r="58" spans="1:12" ht="15" customHeight="1">
      <c r="A58" s="169"/>
      <c r="B58" s="667">
        <v>7</v>
      </c>
      <c r="C58" s="178"/>
      <c r="D58" s="567">
        <v>2692067</v>
      </c>
      <c r="E58" s="584">
        <v>237057</v>
      </c>
      <c r="F58" s="449">
        <v>8000</v>
      </c>
      <c r="G58" s="584">
        <v>2211505</v>
      </c>
      <c r="H58" s="584">
        <v>176854</v>
      </c>
      <c r="I58" s="584">
        <v>51292</v>
      </c>
      <c r="J58" s="585">
        <v>7359</v>
      </c>
      <c r="K58" s="581"/>
      <c r="L58" s="177"/>
    </row>
    <row r="59" spans="1:12" ht="15" customHeight="1">
      <c r="A59" s="169"/>
      <c r="B59" s="667">
        <v>8</v>
      </c>
      <c r="C59" s="178"/>
      <c r="D59" s="567">
        <v>2519062</v>
      </c>
      <c r="E59" s="584">
        <v>317447</v>
      </c>
      <c r="F59" s="449">
        <v>3569</v>
      </c>
      <c r="G59" s="584">
        <v>1651437</v>
      </c>
      <c r="H59" s="584">
        <v>453618</v>
      </c>
      <c r="I59" s="584">
        <v>91209</v>
      </c>
      <c r="J59" s="585">
        <v>1782</v>
      </c>
      <c r="K59" s="581"/>
      <c r="L59" s="177"/>
    </row>
    <row r="60" spans="1:12" ht="15" customHeight="1">
      <c r="A60" s="169"/>
      <c r="B60" s="667">
        <v>9</v>
      </c>
      <c r="C60" s="178"/>
      <c r="D60" s="567">
        <v>2734048</v>
      </c>
      <c r="E60" s="584">
        <v>322559</v>
      </c>
      <c r="F60" s="449">
        <v>391000</v>
      </c>
      <c r="G60" s="584">
        <v>1715294</v>
      </c>
      <c r="H60" s="584">
        <v>226377</v>
      </c>
      <c r="I60" s="584">
        <v>67215</v>
      </c>
      <c r="J60" s="585">
        <v>11603</v>
      </c>
      <c r="K60" s="581"/>
      <c r="L60" s="177"/>
    </row>
    <row r="61" spans="1:12" ht="15" customHeight="1">
      <c r="A61" s="169"/>
      <c r="B61" s="667">
        <v>10</v>
      </c>
      <c r="C61" s="178"/>
      <c r="D61" s="567">
        <v>2753473</v>
      </c>
      <c r="E61" s="584">
        <v>273203</v>
      </c>
      <c r="F61" s="449">
        <v>65062</v>
      </c>
      <c r="G61" s="584">
        <v>1924105</v>
      </c>
      <c r="H61" s="584">
        <v>330154</v>
      </c>
      <c r="I61" s="584">
        <v>93977</v>
      </c>
      <c r="J61" s="585">
        <v>66972</v>
      </c>
      <c r="K61" s="581"/>
      <c r="L61" s="177"/>
    </row>
    <row r="62" spans="1:12" ht="15" customHeight="1">
      <c r="A62" s="169"/>
      <c r="B62" s="667">
        <v>11</v>
      </c>
      <c r="C62" s="178"/>
      <c r="D62" s="567">
        <v>1934488</v>
      </c>
      <c r="E62" s="584">
        <v>235653</v>
      </c>
      <c r="F62" s="449">
        <v>26000</v>
      </c>
      <c r="G62" s="584">
        <v>1341528</v>
      </c>
      <c r="H62" s="584">
        <v>278455</v>
      </c>
      <c r="I62" s="584">
        <v>44226</v>
      </c>
      <c r="J62" s="585">
        <v>8626</v>
      </c>
      <c r="K62" s="581"/>
      <c r="L62" s="177"/>
    </row>
    <row r="63" spans="1:12" ht="15" customHeight="1">
      <c r="A63" s="169"/>
      <c r="B63" s="667">
        <v>12</v>
      </c>
      <c r="C63" s="178"/>
      <c r="D63" s="567">
        <v>3482280</v>
      </c>
      <c r="E63" s="584">
        <v>337896</v>
      </c>
      <c r="F63" s="749">
        <v>0</v>
      </c>
      <c r="G63" s="584">
        <v>2882243</v>
      </c>
      <c r="H63" s="584">
        <v>191394</v>
      </c>
      <c r="I63" s="584">
        <v>67747</v>
      </c>
      <c r="J63" s="585">
        <v>3000</v>
      </c>
      <c r="K63" s="581"/>
      <c r="L63" s="177"/>
    </row>
    <row r="64" spans="1:12" ht="15" customHeight="1">
      <c r="A64" s="169"/>
      <c r="B64" s="667" t="s">
        <v>546</v>
      </c>
      <c r="C64" s="178"/>
      <c r="D64" s="567">
        <v>2198418</v>
      </c>
      <c r="E64" s="584">
        <v>184415</v>
      </c>
      <c r="F64" s="449">
        <v>23820</v>
      </c>
      <c r="G64" s="584">
        <v>1661019</v>
      </c>
      <c r="H64" s="584">
        <v>255648</v>
      </c>
      <c r="I64" s="584">
        <v>60873</v>
      </c>
      <c r="J64" s="585">
        <v>12643</v>
      </c>
      <c r="K64" s="581"/>
      <c r="L64" s="177"/>
    </row>
    <row r="65" spans="1:12" ht="15" customHeight="1">
      <c r="A65" s="169"/>
      <c r="B65" s="667" t="s">
        <v>466</v>
      </c>
      <c r="C65" s="178"/>
      <c r="D65" s="567">
        <v>1852524</v>
      </c>
      <c r="E65" s="584">
        <v>242724</v>
      </c>
      <c r="F65" s="449">
        <v>15000</v>
      </c>
      <c r="G65" s="584">
        <v>1398909</v>
      </c>
      <c r="H65" s="584">
        <v>111233</v>
      </c>
      <c r="I65" s="584">
        <v>84133</v>
      </c>
      <c r="J65" s="585">
        <v>525</v>
      </c>
      <c r="K65" s="581"/>
      <c r="L65" s="177"/>
    </row>
    <row r="66" spans="1:12" ht="9" customHeight="1" thickBot="1">
      <c r="A66" s="186"/>
      <c r="B66" s="164"/>
      <c r="C66" s="164"/>
      <c r="D66" s="187"/>
      <c r="E66" s="124"/>
      <c r="F66" s="124"/>
      <c r="G66" s="124"/>
      <c r="H66" s="124"/>
      <c r="I66" s="124"/>
      <c r="J66" s="188"/>
      <c r="L66" s="189"/>
    </row>
    <row r="67" spans="1:12" ht="3" customHeight="1">
      <c r="B67" s="61"/>
      <c r="C67" s="61"/>
      <c r="D67" s="177"/>
      <c r="E67" s="126"/>
      <c r="F67" s="126"/>
      <c r="G67" s="126"/>
      <c r="H67" s="126"/>
      <c r="I67" s="126"/>
      <c r="J67" s="126"/>
      <c r="L67" s="189"/>
    </row>
    <row r="68" spans="1:12" s="37" customFormat="1" ht="19.5" customHeight="1">
      <c r="A68" s="57" t="s">
        <v>126</v>
      </c>
      <c r="C68" s="57"/>
      <c r="D68" s="57"/>
      <c r="E68" s="57"/>
      <c r="F68" s="57"/>
      <c r="G68" s="57"/>
      <c r="H68" s="57"/>
      <c r="I68" s="57"/>
      <c r="J68" s="57"/>
      <c r="L68" s="190"/>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2"/>
  <dataValidations count="1">
    <dataValidation imeMode="off" allowBlank="1" showInputMessage="1" showErrorMessage="1" sqref="D66:J67 D26:J26 D46:J46 D29:J32 D9:J12 D49:J52 F53:F65 F33:F45 F13:F25" xr:uid="{00000000-0002-0000-0900-000000000000}"/>
  </dataValidations>
  <printOptions horizontalCentered="1" gridLinesSet="0"/>
  <pageMargins left="0.59055118110236227" right="0.59055118110236227" top="0.98425196850393704" bottom="0.39370078740157483" header="0" footer="0"/>
  <pageSetup paperSize="9" scale="78"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Normal="90" zoomScaleSheetLayoutView="100" workbookViewId="0">
      <selection sqref="A1:P1"/>
    </sheetView>
  </sheetViews>
  <sheetFormatPr defaultColWidth="9" defaultRowHeight="16.5"/>
  <cols>
    <col min="1" max="1" width="2.08984375" style="20" customWidth="1"/>
    <col min="2" max="2" width="13.36328125" style="20" customWidth="1"/>
    <col min="3" max="3" width="2.08984375" style="20" customWidth="1"/>
    <col min="4" max="4" width="7.08984375" style="20" customWidth="1"/>
    <col min="5" max="7" width="9.6328125" style="20" customWidth="1"/>
    <col min="8" max="8" width="7.08984375" style="20" customWidth="1"/>
    <col min="9" max="11" width="9.6328125" style="20" customWidth="1"/>
    <col min="12" max="12" width="7.08984375" style="20" customWidth="1"/>
    <col min="13" max="13" width="9.6328125" style="20" customWidth="1"/>
    <col min="14" max="14" width="10.90625" style="20" customWidth="1"/>
    <col min="15" max="15" width="9.36328125" style="20" customWidth="1"/>
    <col min="16" max="16" width="0.36328125" style="20" customWidth="1"/>
    <col min="17" max="17" width="6.7265625" style="20" bestFit="1" customWidth="1"/>
    <col min="18" max="20" width="7.453125" style="20" customWidth="1"/>
    <col min="21" max="16384" width="9" style="20"/>
  </cols>
  <sheetData>
    <row r="1" spans="1:19" ht="30" customHeight="1">
      <c r="A1" s="1166" t="s">
        <v>127</v>
      </c>
      <c r="B1" s="1166"/>
      <c r="C1" s="1166"/>
      <c r="D1" s="1166"/>
      <c r="E1" s="1166"/>
      <c r="F1" s="1166"/>
      <c r="G1" s="1166"/>
      <c r="H1" s="1166"/>
      <c r="I1" s="1166"/>
      <c r="J1" s="1166"/>
      <c r="K1" s="1166"/>
      <c r="L1" s="1166"/>
      <c r="M1" s="1166"/>
      <c r="N1" s="1166"/>
      <c r="O1" s="1166"/>
      <c r="P1" s="1166"/>
    </row>
    <row r="2" spans="1:19" ht="6.75" customHeight="1">
      <c r="B2" s="191"/>
      <c r="C2" s="191"/>
      <c r="D2" s="191"/>
      <c r="E2" s="191"/>
      <c r="F2" s="191"/>
      <c r="G2" s="191"/>
      <c r="H2" s="191"/>
      <c r="I2" s="191"/>
      <c r="J2" s="191"/>
      <c r="K2" s="191"/>
      <c r="L2" s="191"/>
      <c r="M2" s="191"/>
      <c r="N2" s="191"/>
    </row>
    <row r="3" spans="1:19" ht="15" customHeight="1">
      <c r="B3" s="22"/>
      <c r="C3" s="22"/>
      <c r="D3" s="22"/>
      <c r="E3" s="22"/>
      <c r="F3" s="22"/>
      <c r="G3" s="22"/>
      <c r="H3" s="22"/>
      <c r="I3" s="22"/>
      <c r="J3" s="22"/>
      <c r="K3" s="22"/>
      <c r="M3" s="37"/>
      <c r="O3" s="370" t="s">
        <v>363</v>
      </c>
    </row>
    <row r="4" spans="1:19" ht="3" customHeight="1" thickBot="1">
      <c r="B4" s="22"/>
      <c r="C4" s="22"/>
      <c r="D4" s="22"/>
      <c r="E4" s="22"/>
      <c r="F4" s="22"/>
      <c r="G4" s="22"/>
      <c r="H4" s="22"/>
      <c r="I4" s="22"/>
      <c r="J4" s="22"/>
      <c r="K4" s="22"/>
      <c r="M4" s="37"/>
      <c r="P4" s="144"/>
    </row>
    <row r="5" spans="1:19">
      <c r="A5" s="192"/>
      <c r="B5" s="1167" t="s">
        <v>313</v>
      </c>
      <c r="C5" s="1168"/>
      <c r="D5" s="1171" t="s">
        <v>128</v>
      </c>
      <c r="E5" s="1171"/>
      <c r="F5" s="1171"/>
      <c r="G5" s="1171"/>
      <c r="H5" s="1172" t="s">
        <v>129</v>
      </c>
      <c r="I5" s="1173"/>
      <c r="J5" s="1173"/>
      <c r="K5" s="1173"/>
      <c r="L5" s="1172" t="s">
        <v>130</v>
      </c>
      <c r="M5" s="1173"/>
      <c r="N5" s="1173"/>
      <c r="O5" s="1173"/>
      <c r="P5" s="193"/>
    </row>
    <row r="6" spans="1:19" ht="16.5" customHeight="1">
      <c r="A6" s="194"/>
      <c r="B6" s="1169"/>
      <c r="C6" s="1170"/>
      <c r="D6" s="195" t="s">
        <v>131</v>
      </c>
      <c r="E6" s="195" t="s">
        <v>132</v>
      </c>
      <c r="F6" s="195" t="s">
        <v>133</v>
      </c>
      <c r="G6" s="195" t="s">
        <v>132</v>
      </c>
      <c r="H6" s="195" t="s">
        <v>131</v>
      </c>
      <c r="I6" s="195" t="s">
        <v>132</v>
      </c>
      <c r="J6" s="195" t="s">
        <v>133</v>
      </c>
      <c r="K6" s="196" t="s">
        <v>132</v>
      </c>
      <c r="L6" s="195" t="s">
        <v>131</v>
      </c>
      <c r="M6" s="195" t="s">
        <v>132</v>
      </c>
      <c r="N6" s="195" t="s">
        <v>133</v>
      </c>
      <c r="O6" s="196" t="s">
        <v>132</v>
      </c>
      <c r="P6" s="197"/>
    </row>
    <row r="7" spans="1:19" ht="8.15" customHeight="1">
      <c r="A7" s="198"/>
      <c r="B7" s="190"/>
      <c r="C7" s="199"/>
      <c r="D7" s="190"/>
      <c r="E7" s="190"/>
      <c r="F7" s="190"/>
      <c r="G7" s="199"/>
      <c r="H7" s="190"/>
      <c r="I7" s="190"/>
      <c r="J7" s="190"/>
      <c r="K7" s="190"/>
      <c r="L7" s="200"/>
      <c r="M7" s="190"/>
      <c r="N7" s="190"/>
      <c r="O7" s="190"/>
      <c r="P7" s="201"/>
    </row>
    <row r="8" spans="1:19" ht="17.149999999999999" hidden="1" customHeight="1">
      <c r="A8" s="198"/>
      <c r="B8" s="202" t="s">
        <v>134</v>
      </c>
      <c r="C8" s="203"/>
      <c r="D8" s="497">
        <v>61</v>
      </c>
      <c r="E8" s="498">
        <v>-25.6</v>
      </c>
      <c r="F8" s="497">
        <v>10815</v>
      </c>
      <c r="G8" s="499">
        <v>5</v>
      </c>
      <c r="H8" s="497">
        <v>701</v>
      </c>
      <c r="I8" s="498">
        <v>-5.3</v>
      </c>
      <c r="J8" s="497">
        <v>125052</v>
      </c>
      <c r="K8" s="499">
        <v>0.4</v>
      </c>
      <c r="L8" s="500">
        <v>8684</v>
      </c>
      <c r="M8" s="498">
        <v>-9</v>
      </c>
      <c r="N8" s="497">
        <v>2035843</v>
      </c>
      <c r="O8" s="498">
        <v>8.9</v>
      </c>
      <c r="P8" s="201"/>
    </row>
    <row r="9" spans="1:19" ht="17.149999999999999" customHeight="1">
      <c r="A9" s="198"/>
      <c r="B9" s="693" t="s">
        <v>461</v>
      </c>
      <c r="C9" s="203"/>
      <c r="D9" s="497">
        <v>35</v>
      </c>
      <c r="E9" s="501">
        <v>-12.5</v>
      </c>
      <c r="F9" s="502">
        <v>8234</v>
      </c>
      <c r="G9" s="503">
        <v>-5.4</v>
      </c>
      <c r="H9" s="502">
        <v>483</v>
      </c>
      <c r="I9" s="504">
        <v>-13.9</v>
      </c>
      <c r="J9" s="502">
        <v>110826</v>
      </c>
      <c r="K9" s="501">
        <v>12.5</v>
      </c>
      <c r="L9" s="505">
        <v>5980</v>
      </c>
      <c r="M9" s="504">
        <v>-16.510000000000002</v>
      </c>
      <c r="N9" s="506">
        <v>1167974</v>
      </c>
      <c r="O9" s="501">
        <v>-3.34</v>
      </c>
      <c r="P9" s="201"/>
    </row>
    <row r="10" spans="1:19" ht="17.149999999999999" customHeight="1">
      <c r="A10" s="198"/>
      <c r="B10" s="693" t="s">
        <v>460</v>
      </c>
      <c r="C10" s="203"/>
      <c r="D10" s="497">
        <v>32</v>
      </c>
      <c r="E10" s="504">
        <v>-8.5714285714285747</v>
      </c>
      <c r="F10" s="502">
        <v>3059</v>
      </c>
      <c r="G10" s="503">
        <v>-62.849162011173185</v>
      </c>
      <c r="H10" s="502">
        <v>562</v>
      </c>
      <c r="I10" s="504">
        <v>16.356107660455478</v>
      </c>
      <c r="J10" s="502">
        <v>107595</v>
      </c>
      <c r="K10" s="504">
        <v>-2.9153808673055059</v>
      </c>
      <c r="L10" s="505">
        <v>6880</v>
      </c>
      <c r="M10" s="504">
        <v>15.050167224080258</v>
      </c>
      <c r="N10" s="506">
        <v>2324379</v>
      </c>
      <c r="O10" s="504">
        <v>99.009481375441567</v>
      </c>
      <c r="P10" s="201"/>
    </row>
    <row r="11" spans="1:19" ht="17.149999999999999" customHeight="1">
      <c r="A11" s="198"/>
      <c r="B11" s="693" t="s">
        <v>459</v>
      </c>
      <c r="C11" s="203"/>
      <c r="D11" s="497">
        <v>43</v>
      </c>
      <c r="E11" s="603">
        <v>34.375</v>
      </c>
      <c r="F11" s="497">
        <v>3381</v>
      </c>
      <c r="G11" s="692">
        <v>10.526315789473696</v>
      </c>
      <c r="H11" s="497">
        <v>759</v>
      </c>
      <c r="I11" s="603">
        <v>35.053380782918154</v>
      </c>
      <c r="J11" s="497">
        <v>96354</v>
      </c>
      <c r="K11" s="690">
        <v>-10.447511501463824</v>
      </c>
      <c r="L11" s="497">
        <f>SUM(L14:L15)</f>
        <v>1618</v>
      </c>
      <c r="M11" s="603">
        <v>31.584302325581405</v>
      </c>
      <c r="N11" s="497">
        <v>2463078</v>
      </c>
      <c r="O11" s="603">
        <v>5.9671421915272749</v>
      </c>
      <c r="P11" s="201"/>
    </row>
    <row r="12" spans="1:19" ht="10.5" customHeight="1">
      <c r="A12" s="198"/>
      <c r="B12" s="204"/>
      <c r="C12" s="203"/>
      <c r="D12" s="497"/>
      <c r="E12" s="504"/>
      <c r="F12" s="502"/>
      <c r="G12" s="503"/>
      <c r="H12" s="502"/>
      <c r="I12" s="504"/>
      <c r="J12" s="502"/>
      <c r="K12" s="504"/>
      <c r="L12" s="505"/>
      <c r="M12" s="504"/>
      <c r="N12" s="502"/>
      <c r="O12" s="504"/>
      <c r="P12" s="201"/>
    </row>
    <row r="13" spans="1:19" ht="16.5" customHeight="1">
      <c r="A13" s="198"/>
      <c r="B13" s="205"/>
      <c r="C13" s="199"/>
      <c r="D13" s="507"/>
      <c r="E13" s="508" t="s">
        <v>135</v>
      </c>
      <c r="F13" s="509"/>
      <c r="G13" s="510" t="s">
        <v>135</v>
      </c>
      <c r="H13" s="511"/>
      <c r="I13" s="508" t="s">
        <v>135</v>
      </c>
      <c r="J13" s="509"/>
      <c r="K13" s="512" t="s">
        <v>135</v>
      </c>
      <c r="L13" s="513"/>
      <c r="M13" s="514" t="s">
        <v>135</v>
      </c>
      <c r="N13" s="509"/>
      <c r="O13" s="514" t="s">
        <v>135</v>
      </c>
      <c r="P13" s="201"/>
    </row>
    <row r="14" spans="1:19" ht="17.149999999999999" customHeight="1">
      <c r="A14" s="198"/>
      <c r="B14" s="669">
        <v>2</v>
      </c>
      <c r="C14" s="571"/>
      <c r="D14" s="515">
        <v>6</v>
      </c>
      <c r="E14" s="603">
        <v>100</v>
      </c>
      <c r="F14" s="515">
        <v>157</v>
      </c>
      <c r="G14" s="602">
        <v>-63.488372093023251</v>
      </c>
      <c r="H14" s="505">
        <v>64</v>
      </c>
      <c r="I14" s="603">
        <v>16.36363636363636</v>
      </c>
      <c r="J14" s="502">
        <v>9965</v>
      </c>
      <c r="K14" s="603">
        <v>58.602578386121287</v>
      </c>
      <c r="L14" s="516">
        <v>712</v>
      </c>
      <c r="M14" s="603">
        <v>23.396880415944544</v>
      </c>
      <c r="N14" s="506">
        <v>139596</v>
      </c>
      <c r="O14" s="603">
        <v>44.539242079105399</v>
      </c>
      <c r="P14" s="572"/>
      <c r="Q14" s="573"/>
      <c r="R14" s="573"/>
      <c r="S14" s="573"/>
    </row>
    <row r="15" spans="1:19" ht="17.149999999999999" customHeight="1">
      <c r="A15" s="198"/>
      <c r="B15" s="669">
        <v>3</v>
      </c>
      <c r="C15" s="571"/>
      <c r="D15" s="515">
        <v>4</v>
      </c>
      <c r="E15" s="602">
        <v>-33.333333333333336</v>
      </c>
      <c r="F15" s="515">
        <v>113</v>
      </c>
      <c r="G15" s="602">
        <v>-22.068965517241381</v>
      </c>
      <c r="H15" s="505">
        <v>77</v>
      </c>
      <c r="I15" s="603">
        <v>26.229508196721319</v>
      </c>
      <c r="J15" s="502">
        <v>6847</v>
      </c>
      <c r="K15" s="602">
        <v>-11.377168004141858</v>
      </c>
      <c r="L15" s="516">
        <v>906</v>
      </c>
      <c r="M15" s="603">
        <v>11.990111248454882</v>
      </c>
      <c r="N15" s="506">
        <v>142252</v>
      </c>
      <c r="O15" s="602">
        <v>-3.5147930599454646</v>
      </c>
      <c r="P15" s="572"/>
      <c r="Q15" s="573"/>
      <c r="R15" s="573"/>
      <c r="S15" s="573"/>
    </row>
    <row r="16" spans="1:19" ht="17.149999999999999" customHeight="1">
      <c r="A16" s="198"/>
      <c r="B16" s="669">
        <v>4</v>
      </c>
      <c r="C16" s="571"/>
      <c r="D16" s="515">
        <v>3</v>
      </c>
      <c r="E16" s="602">
        <v>0</v>
      </c>
      <c r="F16" s="515">
        <v>188</v>
      </c>
      <c r="G16" s="602">
        <v>-36.054421768707478</v>
      </c>
      <c r="H16" s="505">
        <v>79</v>
      </c>
      <c r="I16" s="603">
        <v>68.085106382978736</v>
      </c>
      <c r="J16" s="502">
        <v>6847</v>
      </c>
      <c r="K16" s="603">
        <v>51.919236742844468</v>
      </c>
      <c r="L16" s="516">
        <v>783</v>
      </c>
      <c r="M16" s="603">
        <v>28.360655737704921</v>
      </c>
      <c r="N16" s="506">
        <v>113423</v>
      </c>
      <c r="O16" s="602">
        <v>-44.362580385654923</v>
      </c>
      <c r="P16" s="572"/>
      <c r="Q16" s="573"/>
      <c r="R16" s="573"/>
      <c r="S16" s="573"/>
    </row>
    <row r="17" spans="1:19" ht="17.149999999999999" customHeight="1">
      <c r="A17" s="198"/>
      <c r="B17" s="669">
        <v>5</v>
      </c>
      <c r="C17" s="571"/>
      <c r="D17" s="515">
        <v>4</v>
      </c>
      <c r="E17" s="602">
        <v>0</v>
      </c>
      <c r="F17" s="515">
        <v>55</v>
      </c>
      <c r="G17" s="602">
        <v>-92.017416545718433</v>
      </c>
      <c r="H17" s="505">
        <v>91</v>
      </c>
      <c r="I17" s="603">
        <v>59.649122807017548</v>
      </c>
      <c r="J17" s="502">
        <v>10223</v>
      </c>
      <c r="K17" s="603">
        <v>56.195569136745618</v>
      </c>
      <c r="L17" s="516">
        <v>1009</v>
      </c>
      <c r="M17" s="603">
        <v>42.917847025495746</v>
      </c>
      <c r="N17" s="506">
        <v>136769</v>
      </c>
      <c r="O17" s="602">
        <v>-50.932071437284286</v>
      </c>
      <c r="P17" s="572"/>
      <c r="Q17" s="573"/>
      <c r="R17" s="573"/>
      <c r="S17" s="573"/>
    </row>
    <row r="18" spans="1:19" ht="17.149999999999999" customHeight="1">
      <c r="A18" s="198"/>
      <c r="B18" s="669">
        <v>6</v>
      </c>
      <c r="C18" s="571"/>
      <c r="D18" s="515">
        <v>8</v>
      </c>
      <c r="E18" s="603">
        <v>60.000000000000007</v>
      </c>
      <c r="F18" s="515">
        <v>1879</v>
      </c>
      <c r="G18" s="603">
        <v>735.11111111111109</v>
      </c>
      <c r="H18" s="505">
        <v>85</v>
      </c>
      <c r="I18" s="603">
        <v>1.1904761904761862</v>
      </c>
      <c r="J18" s="502">
        <v>22208</v>
      </c>
      <c r="K18" s="603">
        <v>35.754019194327277</v>
      </c>
      <c r="L18" s="516">
        <v>820</v>
      </c>
      <c r="M18" s="603">
        <v>6.4935064935064846</v>
      </c>
      <c r="N18" s="506">
        <v>109879</v>
      </c>
      <c r="O18" s="602">
        <v>-27.206900435252113</v>
      </c>
      <c r="P18" s="572"/>
      <c r="Q18" s="573"/>
      <c r="R18" s="573"/>
      <c r="S18" s="573"/>
    </row>
    <row r="19" spans="1:19" ht="17.149999999999999" customHeight="1">
      <c r="A19" s="198"/>
      <c r="B19" s="669">
        <v>7</v>
      </c>
      <c r="C19" s="571"/>
      <c r="D19" s="515">
        <v>4</v>
      </c>
      <c r="E19" s="603">
        <v>33.333333333333329</v>
      </c>
      <c r="F19" s="515">
        <v>1099</v>
      </c>
      <c r="G19" s="603">
        <v>647.61904761904759</v>
      </c>
      <c r="H19" s="505">
        <v>91</v>
      </c>
      <c r="I19" s="603">
        <v>35.820895522388049</v>
      </c>
      <c r="J19" s="502">
        <v>10326</v>
      </c>
      <c r="K19" s="603">
        <v>40.662035145075606</v>
      </c>
      <c r="L19" s="516">
        <v>953</v>
      </c>
      <c r="M19" s="603">
        <v>25.725593667546164</v>
      </c>
      <c r="N19" s="506">
        <v>781206</v>
      </c>
      <c r="O19" s="601">
        <v>381.81846216471251</v>
      </c>
      <c r="P19" s="572"/>
      <c r="Q19" s="573"/>
      <c r="R19" s="573"/>
      <c r="S19" s="573"/>
    </row>
    <row r="20" spans="1:19" ht="17.149999999999999" customHeight="1">
      <c r="A20" s="198"/>
      <c r="B20" s="669">
        <v>8</v>
      </c>
      <c r="C20" s="571"/>
      <c r="D20" s="515">
        <v>4</v>
      </c>
      <c r="E20" s="603">
        <v>300</v>
      </c>
      <c r="F20" s="515">
        <v>201</v>
      </c>
      <c r="G20" s="603">
        <v>905.00000000000011</v>
      </c>
      <c r="H20" s="505">
        <v>53</v>
      </c>
      <c r="I20" s="602">
        <v>-15.873015873015872</v>
      </c>
      <c r="J20" s="502">
        <v>10124</v>
      </c>
      <c r="K20" s="603">
        <v>7.3708770813447844</v>
      </c>
      <c r="L20" s="516">
        <v>723</v>
      </c>
      <c r="M20" s="602">
        <v>-4.868421052631577</v>
      </c>
      <c r="N20" s="506">
        <v>101370</v>
      </c>
      <c r="O20" s="602">
        <v>-6.4653939489005996</v>
      </c>
      <c r="P20" s="572"/>
      <c r="Q20" s="573"/>
      <c r="R20" s="573"/>
      <c r="S20" s="573"/>
    </row>
    <row r="21" spans="1:19" ht="17.149999999999999" customHeight="1">
      <c r="A21" s="198"/>
      <c r="B21" s="669">
        <v>9</v>
      </c>
      <c r="C21" s="571"/>
      <c r="D21" s="515">
        <v>1</v>
      </c>
      <c r="E21" s="602">
        <v>-83.333333333333343</v>
      </c>
      <c r="F21" s="515">
        <v>56</v>
      </c>
      <c r="G21" s="602">
        <v>-92.736705577172501</v>
      </c>
      <c r="H21" s="505">
        <v>65</v>
      </c>
      <c r="I21" s="603">
        <v>6.5573770491803351</v>
      </c>
      <c r="J21" s="502">
        <v>6693</v>
      </c>
      <c r="K21" s="602">
        <v>-16.826146389958996</v>
      </c>
      <c r="L21" s="516">
        <v>807</v>
      </c>
      <c r="M21" s="603">
        <v>12.083333333333336</v>
      </c>
      <c r="N21" s="506">
        <v>132754</v>
      </c>
      <c r="O21" s="602">
        <v>-80.814287902743303</v>
      </c>
      <c r="P21" s="572"/>
      <c r="Q21" s="573"/>
      <c r="R21" s="573"/>
      <c r="S21" s="573"/>
    </row>
    <row r="22" spans="1:19" ht="17.149999999999999" customHeight="1">
      <c r="A22" s="198"/>
      <c r="B22" s="669">
        <v>10</v>
      </c>
      <c r="C22" s="571"/>
      <c r="D22" s="515">
        <v>6</v>
      </c>
      <c r="E22" s="603">
        <v>500</v>
      </c>
      <c r="F22" s="515">
        <v>557</v>
      </c>
      <c r="G22" s="603">
        <v>178.5</v>
      </c>
      <c r="H22" s="505">
        <v>82</v>
      </c>
      <c r="I22" s="603">
        <v>49.090909090909093</v>
      </c>
      <c r="J22" s="502">
        <v>7064</v>
      </c>
      <c r="K22" s="603">
        <v>5.9388122375524821</v>
      </c>
      <c r="L22" s="516">
        <v>909</v>
      </c>
      <c r="M22" s="603">
        <v>14.627994955863798</v>
      </c>
      <c r="N22" s="506">
        <v>252913</v>
      </c>
      <c r="O22" s="602">
        <v>-17.888055582610953</v>
      </c>
      <c r="P22" s="572"/>
      <c r="Q22" s="573"/>
      <c r="R22" s="573"/>
      <c r="S22" s="573"/>
    </row>
    <row r="23" spans="1:19" ht="17.149999999999999" customHeight="1">
      <c r="A23" s="198"/>
      <c r="B23" s="669">
        <v>11</v>
      </c>
      <c r="C23" s="571"/>
      <c r="D23" s="515">
        <v>3</v>
      </c>
      <c r="E23" s="602">
        <v>-25</v>
      </c>
      <c r="F23" s="515">
        <v>267</v>
      </c>
      <c r="G23" s="603">
        <v>11.715481171548126</v>
      </c>
      <c r="H23" s="505">
        <v>77</v>
      </c>
      <c r="I23" s="603">
        <v>13.235294117647056</v>
      </c>
      <c r="J23" s="502">
        <v>15806</v>
      </c>
      <c r="K23" s="603">
        <v>118.98032696037681</v>
      </c>
      <c r="L23" s="516">
        <v>841</v>
      </c>
      <c r="M23" s="603">
        <v>4.2131350681536617</v>
      </c>
      <c r="N23" s="506">
        <v>160223</v>
      </c>
      <c r="O23" s="601">
        <v>68.885117686121163</v>
      </c>
      <c r="P23" s="572"/>
      <c r="Q23" s="573"/>
      <c r="R23" s="573"/>
      <c r="S23" s="573"/>
    </row>
    <row r="24" spans="1:19" ht="17.149999999999999" customHeight="1">
      <c r="A24" s="198"/>
      <c r="B24" s="669">
        <v>12</v>
      </c>
      <c r="C24" s="571"/>
      <c r="D24" s="515">
        <v>7</v>
      </c>
      <c r="E24" s="603">
        <v>250</v>
      </c>
      <c r="F24" s="515">
        <v>491</v>
      </c>
      <c r="G24" s="603">
        <v>346.36363636363637</v>
      </c>
      <c r="H24" s="505">
        <v>64</v>
      </c>
      <c r="I24" s="603">
        <v>6.6666666666666652</v>
      </c>
      <c r="J24" s="502">
        <v>5143</v>
      </c>
      <c r="K24" s="602">
        <v>-20.015552099533441</v>
      </c>
      <c r="L24" s="516">
        <v>842</v>
      </c>
      <c r="M24" s="603">
        <v>3.9506172839506082</v>
      </c>
      <c r="N24" s="506">
        <v>194030</v>
      </c>
      <c r="O24" s="601">
        <v>87.962568295423722</v>
      </c>
      <c r="P24" s="572"/>
      <c r="Q24" s="573"/>
      <c r="R24" s="573"/>
      <c r="S24" s="573"/>
    </row>
    <row r="25" spans="1:19" ht="17.149999999999999" customHeight="1">
      <c r="A25" s="198"/>
      <c r="B25" s="669" t="s">
        <v>547</v>
      </c>
      <c r="C25" s="571"/>
      <c r="D25" s="515">
        <v>7</v>
      </c>
      <c r="E25" s="603">
        <v>75</v>
      </c>
      <c r="F25" s="515">
        <v>906</v>
      </c>
      <c r="G25" s="603">
        <v>117.78846153846155</v>
      </c>
      <c r="H25" s="505">
        <v>67</v>
      </c>
      <c r="I25" s="603">
        <v>19.642857142857139</v>
      </c>
      <c r="J25" s="502">
        <v>6177</v>
      </c>
      <c r="K25" s="602">
        <v>-11.731923406687628</v>
      </c>
      <c r="L25" s="516">
        <v>840</v>
      </c>
      <c r="M25" s="603">
        <v>19.828815977175474</v>
      </c>
      <c r="N25" s="506">
        <v>121449</v>
      </c>
      <c r="O25" s="601">
        <v>53.493927176674291</v>
      </c>
      <c r="P25" s="572"/>
      <c r="Q25" s="573"/>
      <c r="R25" s="573"/>
      <c r="S25" s="573"/>
    </row>
    <row r="26" spans="1:19" ht="17.149999999999999" customHeight="1">
      <c r="A26" s="198"/>
      <c r="B26" s="669" t="s">
        <v>568</v>
      </c>
      <c r="C26" s="571"/>
      <c r="D26" s="515">
        <v>2</v>
      </c>
      <c r="E26" s="603">
        <f>(D26/D14-1)*100</f>
        <v>-66.666666666666671</v>
      </c>
      <c r="F26" s="515">
        <v>98</v>
      </c>
      <c r="G26" s="603">
        <f>(F26/F14-1)*100</f>
        <v>-37.579617834394909</v>
      </c>
      <c r="H26" s="505">
        <v>73</v>
      </c>
      <c r="I26" s="603">
        <f>(H26/H14-1)*100</f>
        <v>14.0625</v>
      </c>
      <c r="J26" s="502">
        <v>16981</v>
      </c>
      <c r="K26" s="602">
        <f>(J26/J14-1)*100</f>
        <v>70.406422478675367</v>
      </c>
      <c r="L26" s="516">
        <v>764</v>
      </c>
      <c r="M26" s="603">
        <f>(L26/L14-1)*100</f>
        <v>7.3033707865168607</v>
      </c>
      <c r="N26" s="506">
        <v>171277</v>
      </c>
      <c r="O26" s="601">
        <f>(N26/N14-1)*100</f>
        <v>22.694776354623336</v>
      </c>
      <c r="P26" s="572"/>
      <c r="Q26" s="573"/>
      <c r="R26" s="573"/>
      <c r="S26" s="573"/>
    </row>
    <row r="27" spans="1:19" ht="6" customHeight="1" thickBot="1">
      <c r="A27" s="206"/>
      <c r="B27" s="207"/>
      <c r="C27" s="208"/>
      <c r="D27" s="517"/>
      <c r="E27" s="518"/>
      <c r="F27" s="517"/>
      <c r="G27" s="518"/>
      <c r="H27" s="519"/>
      <c r="I27" s="518"/>
      <c r="J27" s="517"/>
      <c r="K27" s="518"/>
      <c r="L27" s="519"/>
      <c r="M27" s="518"/>
      <c r="N27" s="517"/>
      <c r="O27" s="518"/>
      <c r="P27" s="209"/>
    </row>
    <row r="28" spans="1:19" ht="3" customHeight="1">
      <c r="B28" s="210"/>
      <c r="C28" s="210"/>
      <c r="D28" s="520"/>
      <c r="E28" s="521"/>
      <c r="F28" s="520"/>
      <c r="G28" s="521"/>
      <c r="H28" s="520"/>
      <c r="I28" s="521"/>
      <c r="J28" s="520"/>
      <c r="K28" s="521"/>
      <c r="L28" s="520"/>
      <c r="M28" s="521"/>
      <c r="N28" s="520"/>
      <c r="O28" s="521"/>
    </row>
    <row r="29" spans="1:19">
      <c r="A29" s="211" t="s">
        <v>136</v>
      </c>
      <c r="C29" s="211"/>
      <c r="D29" s="211"/>
      <c r="E29" s="211"/>
      <c r="F29" s="211"/>
      <c r="G29" s="211"/>
      <c r="H29" s="211"/>
      <c r="I29" s="211"/>
      <c r="J29" s="211"/>
      <c r="K29" s="211"/>
      <c r="L29" s="211"/>
      <c r="M29" s="211"/>
      <c r="N29" s="211"/>
    </row>
    <row r="30" spans="1:19">
      <c r="E30" s="63"/>
      <c r="F30" s="212"/>
      <c r="G30" s="63"/>
      <c r="H30" s="212"/>
      <c r="I30" s="63"/>
      <c r="J30" s="212"/>
      <c r="K30" s="63"/>
      <c r="L30" s="212"/>
      <c r="M30" s="212"/>
      <c r="N30" s="212"/>
      <c r="O30" s="212"/>
    </row>
  </sheetData>
  <mergeCells count="5">
    <mergeCell ref="A1:P1"/>
    <mergeCell ref="B5:C6"/>
    <mergeCell ref="D5:G5"/>
    <mergeCell ref="H5:K5"/>
    <mergeCell ref="L5:O5"/>
  </mergeCells>
  <phoneticPr fontId="2"/>
  <dataValidations count="1">
    <dataValidation imeMode="off" allowBlank="1" showInputMessage="1" showErrorMessage="1" sqref="O27:O28 M27:M28 E27:E28 G27:G28 I27:I28 K27:K28 E12:E13 E8:E10 G12:G13 G8:G10 I12:I13 I8:I10 K12:K13 K8:K10 M12:M13 M8:M10 O12:O13 O8:O10 D8:D28 F8:F28 H8:H28 J8:J28 L8:L28 N8:N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Normal="90" zoomScaleSheetLayoutView="100" workbookViewId="0">
      <selection sqref="A1:L1"/>
    </sheetView>
  </sheetViews>
  <sheetFormatPr defaultColWidth="9" defaultRowHeight="14"/>
  <cols>
    <col min="1" max="1" width="2.08984375" style="213" customWidth="1"/>
    <col min="2" max="2" width="13.90625" style="213" customWidth="1"/>
    <col min="3" max="3" width="2.08984375" style="213" customWidth="1"/>
    <col min="4" max="11" width="13.36328125" style="213" customWidth="1"/>
    <col min="12" max="12" width="13.08984375" style="213" customWidth="1"/>
    <col min="13" max="16384" width="9" style="213"/>
  </cols>
  <sheetData>
    <row r="1" spans="1:12" ht="30" customHeight="1">
      <c r="A1" s="1174" t="s">
        <v>137</v>
      </c>
      <c r="B1" s="1174"/>
      <c r="C1" s="1174"/>
      <c r="D1" s="1174"/>
      <c r="E1" s="1174"/>
      <c r="F1" s="1174"/>
      <c r="G1" s="1174"/>
      <c r="H1" s="1174"/>
      <c r="I1" s="1174"/>
      <c r="J1" s="1174"/>
      <c r="K1" s="1174"/>
      <c r="L1" s="1174"/>
    </row>
    <row r="2" spans="1:12" ht="10.5" customHeight="1">
      <c r="B2" s="20"/>
      <c r="C2" s="20"/>
      <c r="D2" s="20"/>
      <c r="E2" s="19"/>
      <c r="F2" s="19"/>
      <c r="G2" s="19"/>
      <c r="H2" s="19"/>
      <c r="I2" s="19"/>
      <c r="J2" s="20"/>
      <c r="K2" s="20"/>
    </row>
    <row r="3" spans="1:12" ht="15" customHeight="1">
      <c r="B3" s="26"/>
      <c r="C3" s="26"/>
      <c r="D3" s="26"/>
      <c r="E3" s="26"/>
      <c r="F3" s="26"/>
      <c r="G3" s="26"/>
      <c r="H3" s="26"/>
      <c r="I3" s="26"/>
      <c r="J3" s="26"/>
      <c r="L3" s="446" t="s">
        <v>391</v>
      </c>
    </row>
    <row r="4" spans="1:12" ht="3" customHeight="1" thickBot="1">
      <c r="B4" s="26"/>
      <c r="C4" s="26"/>
      <c r="D4" s="26"/>
      <c r="E4" s="26"/>
      <c r="F4" s="26"/>
      <c r="G4" s="26"/>
      <c r="H4" s="26"/>
      <c r="I4" s="26"/>
      <c r="J4" s="26"/>
      <c r="K4" s="116"/>
      <c r="L4" s="116"/>
    </row>
    <row r="5" spans="1:12" ht="16.5" customHeight="1">
      <c r="A5" s="214"/>
      <c r="B5" s="1142" t="s">
        <v>306</v>
      </c>
      <c r="C5" s="1134"/>
      <c r="D5" s="1130" t="s">
        <v>314</v>
      </c>
      <c r="E5" s="1132"/>
      <c r="F5" s="1131"/>
      <c r="G5" s="1130" t="s">
        <v>315</v>
      </c>
      <c r="H5" s="1132"/>
      <c r="I5" s="1131"/>
      <c r="J5" s="1130" t="s">
        <v>316</v>
      </c>
      <c r="K5" s="1132"/>
      <c r="L5" s="1175"/>
    </row>
    <row r="6" spans="1:12" ht="16.5" customHeight="1">
      <c r="A6" s="215"/>
      <c r="B6" s="1143"/>
      <c r="C6" s="1136"/>
      <c r="D6" s="99" t="s">
        <v>138</v>
      </c>
      <c r="E6" s="99" t="s">
        <v>139</v>
      </c>
      <c r="F6" s="99" t="s">
        <v>140</v>
      </c>
      <c r="G6" s="99" t="s">
        <v>141</v>
      </c>
      <c r="H6" s="99" t="s">
        <v>139</v>
      </c>
      <c r="I6" s="99" t="s">
        <v>140</v>
      </c>
      <c r="J6" s="99" t="s">
        <v>141</v>
      </c>
      <c r="K6" s="99" t="s">
        <v>139</v>
      </c>
      <c r="L6" s="752" t="s">
        <v>140</v>
      </c>
    </row>
    <row r="7" spans="1:12" ht="5.15" customHeight="1">
      <c r="A7" s="216"/>
      <c r="B7" s="160"/>
      <c r="C7" s="156"/>
      <c r="D7" s="160"/>
      <c r="E7" s="160"/>
      <c r="F7" s="160"/>
      <c r="G7" s="160"/>
      <c r="H7" s="160"/>
      <c r="I7" s="160"/>
      <c r="J7" s="160"/>
      <c r="K7" s="160"/>
      <c r="L7" s="171"/>
    </row>
    <row r="8" spans="1:12" ht="15" hidden="1" customHeight="1">
      <c r="A8" s="216"/>
      <c r="B8" s="115" t="s">
        <v>142</v>
      </c>
      <c r="C8" s="217"/>
      <c r="D8" s="218">
        <v>7936300</v>
      </c>
      <c r="E8" s="218">
        <v>6266000</v>
      </c>
      <c r="F8" s="218">
        <v>1670300</v>
      </c>
      <c r="G8" s="218">
        <v>7389800</v>
      </c>
      <c r="H8" s="218">
        <v>6226300</v>
      </c>
      <c r="I8" s="218">
        <v>1163500</v>
      </c>
      <c r="J8" s="218">
        <v>546500</v>
      </c>
      <c r="K8" s="218">
        <v>39700</v>
      </c>
      <c r="L8" s="753">
        <v>506800</v>
      </c>
    </row>
    <row r="9" spans="1:12" ht="15" hidden="1" customHeight="1">
      <c r="A9" s="216"/>
      <c r="B9" s="115" t="s">
        <v>143</v>
      </c>
      <c r="C9" s="217"/>
      <c r="D9" s="218">
        <v>8769200</v>
      </c>
      <c r="E9" s="218">
        <v>6640100</v>
      </c>
      <c r="F9" s="218">
        <v>2129100</v>
      </c>
      <c r="G9" s="218">
        <v>8026500</v>
      </c>
      <c r="H9" s="218">
        <v>6595700</v>
      </c>
      <c r="I9" s="218">
        <v>1430800</v>
      </c>
      <c r="J9" s="218">
        <v>742700</v>
      </c>
      <c r="K9" s="218">
        <v>44400</v>
      </c>
      <c r="L9" s="753">
        <v>698300</v>
      </c>
    </row>
    <row r="10" spans="1:12" ht="15" customHeight="1">
      <c r="A10" s="216"/>
      <c r="B10" s="577" t="s">
        <v>461</v>
      </c>
      <c r="C10" s="217"/>
      <c r="D10" s="218">
        <v>3274300</v>
      </c>
      <c r="E10" s="218">
        <v>3274300</v>
      </c>
      <c r="F10" s="218" t="s">
        <v>362</v>
      </c>
      <c r="G10" s="218">
        <v>3263600</v>
      </c>
      <c r="H10" s="218">
        <v>3263600</v>
      </c>
      <c r="I10" s="218" t="s">
        <v>362</v>
      </c>
      <c r="J10" s="218">
        <v>10700</v>
      </c>
      <c r="K10" s="218">
        <v>10700</v>
      </c>
      <c r="L10" s="753" t="s">
        <v>362</v>
      </c>
    </row>
    <row r="11" spans="1:12" ht="15" customHeight="1">
      <c r="A11" s="216"/>
      <c r="B11" s="577" t="s">
        <v>460</v>
      </c>
      <c r="C11" s="217"/>
      <c r="D11" s="218">
        <v>6774600</v>
      </c>
      <c r="E11" s="218">
        <v>6574500</v>
      </c>
      <c r="F11" s="218">
        <v>200100</v>
      </c>
      <c r="G11" s="218">
        <v>6742600</v>
      </c>
      <c r="H11" s="218">
        <v>6555600</v>
      </c>
      <c r="I11" s="218">
        <v>187000</v>
      </c>
      <c r="J11" s="218">
        <v>32000</v>
      </c>
      <c r="K11" s="218">
        <v>18900</v>
      </c>
      <c r="L11" s="753">
        <v>13100</v>
      </c>
    </row>
    <row r="12" spans="1:12" ht="15" customHeight="1">
      <c r="A12" s="216"/>
      <c r="B12" s="577" t="s">
        <v>459</v>
      </c>
      <c r="C12" s="217"/>
      <c r="D12" s="218">
        <v>8532200</v>
      </c>
      <c r="E12" s="218">
        <v>7269100</v>
      </c>
      <c r="F12" s="218">
        <v>1263100</v>
      </c>
      <c r="G12" s="218">
        <v>8163800</v>
      </c>
      <c r="H12" s="218">
        <v>7211700</v>
      </c>
      <c r="I12" s="218">
        <v>952100</v>
      </c>
      <c r="J12" s="218">
        <v>368400</v>
      </c>
      <c r="K12" s="218">
        <v>57400</v>
      </c>
      <c r="L12" s="753">
        <v>311000</v>
      </c>
    </row>
    <row r="13" spans="1:12" ht="10" customHeight="1">
      <c r="A13" s="216"/>
      <c r="B13" s="219"/>
      <c r="C13" s="217"/>
      <c r="D13" s="220"/>
      <c r="E13" s="221"/>
      <c r="F13" s="221"/>
      <c r="G13" s="221"/>
      <c r="H13" s="221"/>
      <c r="I13" s="221"/>
      <c r="J13" s="221"/>
      <c r="K13" s="221"/>
      <c r="L13" s="754"/>
    </row>
    <row r="14" spans="1:12" ht="15" customHeight="1">
      <c r="A14" s="216"/>
      <c r="B14" s="667" t="s">
        <v>565</v>
      </c>
      <c r="C14" s="574"/>
      <c r="D14" s="460">
        <v>719200</v>
      </c>
      <c r="E14" s="460">
        <v>574400</v>
      </c>
      <c r="F14" s="218">
        <v>144800</v>
      </c>
      <c r="G14" s="460">
        <v>667200</v>
      </c>
      <c r="H14" s="460">
        <v>572800</v>
      </c>
      <c r="I14" s="218">
        <v>94400</v>
      </c>
      <c r="J14" s="460">
        <v>52000</v>
      </c>
      <c r="K14" s="460">
        <v>1600</v>
      </c>
      <c r="L14" s="753">
        <v>50400</v>
      </c>
    </row>
    <row r="15" spans="1:12" ht="15" customHeight="1">
      <c r="A15" s="216"/>
      <c r="B15" s="667">
        <v>3</v>
      </c>
      <c r="C15" s="574"/>
      <c r="D15" s="460">
        <v>845100</v>
      </c>
      <c r="E15" s="460">
        <v>681000</v>
      </c>
      <c r="F15" s="218">
        <v>164100</v>
      </c>
      <c r="G15" s="460">
        <v>774800</v>
      </c>
      <c r="H15" s="460">
        <v>678100</v>
      </c>
      <c r="I15" s="218">
        <v>96700</v>
      </c>
      <c r="J15" s="460">
        <v>70300</v>
      </c>
      <c r="K15" s="460">
        <v>2900</v>
      </c>
      <c r="L15" s="753">
        <v>67400</v>
      </c>
    </row>
    <row r="16" spans="1:12" ht="15" customHeight="1">
      <c r="A16" s="216"/>
      <c r="B16" s="667">
        <v>4</v>
      </c>
      <c r="C16" s="574"/>
      <c r="D16" s="460">
        <v>749300</v>
      </c>
      <c r="E16" s="460">
        <v>590400</v>
      </c>
      <c r="F16" s="218">
        <v>158900</v>
      </c>
      <c r="G16" s="460">
        <v>692600</v>
      </c>
      <c r="H16" s="460">
        <v>585100</v>
      </c>
      <c r="I16" s="218">
        <v>107500</v>
      </c>
      <c r="J16" s="460">
        <v>56700</v>
      </c>
      <c r="K16" s="460">
        <v>5300</v>
      </c>
      <c r="L16" s="753">
        <v>51400</v>
      </c>
    </row>
    <row r="17" spans="1:12" ht="15" customHeight="1">
      <c r="A17" s="216"/>
      <c r="B17" s="667">
        <v>5</v>
      </c>
      <c r="C17" s="574"/>
      <c r="D17" s="460">
        <v>707500</v>
      </c>
      <c r="E17" s="460">
        <v>559000</v>
      </c>
      <c r="F17" s="218">
        <v>148500</v>
      </c>
      <c r="G17" s="460">
        <v>668100</v>
      </c>
      <c r="H17" s="460">
        <v>557000</v>
      </c>
      <c r="I17" s="218">
        <v>111100</v>
      </c>
      <c r="J17" s="460">
        <v>39400</v>
      </c>
      <c r="K17" s="460">
        <v>2000</v>
      </c>
      <c r="L17" s="753">
        <v>37400</v>
      </c>
    </row>
    <row r="18" spans="1:12" ht="15" customHeight="1">
      <c r="A18" s="216"/>
      <c r="B18" s="667">
        <v>6</v>
      </c>
      <c r="C18" s="574"/>
      <c r="D18" s="460">
        <v>744500</v>
      </c>
      <c r="E18" s="460">
        <v>577600</v>
      </c>
      <c r="F18" s="218">
        <v>166900</v>
      </c>
      <c r="G18" s="460">
        <v>689700</v>
      </c>
      <c r="H18" s="460">
        <v>572300</v>
      </c>
      <c r="I18" s="218">
        <v>117400</v>
      </c>
      <c r="J18" s="460">
        <v>54800</v>
      </c>
      <c r="K18" s="460">
        <v>5300</v>
      </c>
      <c r="L18" s="753">
        <v>49500</v>
      </c>
    </row>
    <row r="19" spans="1:12" ht="15" customHeight="1">
      <c r="A19" s="216"/>
      <c r="B19" s="667">
        <v>7</v>
      </c>
      <c r="C19" s="574"/>
      <c r="D19" s="460">
        <v>912000</v>
      </c>
      <c r="E19" s="460">
        <v>692300</v>
      </c>
      <c r="F19" s="218">
        <v>219700</v>
      </c>
      <c r="G19" s="460">
        <v>820400</v>
      </c>
      <c r="H19" s="460">
        <v>689700</v>
      </c>
      <c r="I19" s="218">
        <v>130700</v>
      </c>
      <c r="J19" s="460">
        <v>91600</v>
      </c>
      <c r="K19" s="460">
        <v>2600</v>
      </c>
      <c r="L19" s="753">
        <v>89000</v>
      </c>
    </row>
    <row r="20" spans="1:12" ht="15" customHeight="1">
      <c r="A20" s="216"/>
      <c r="B20" s="667">
        <v>8</v>
      </c>
      <c r="C20" s="574"/>
      <c r="D20" s="460">
        <v>1000000</v>
      </c>
      <c r="E20" s="460">
        <v>768500</v>
      </c>
      <c r="F20" s="218">
        <v>231500</v>
      </c>
      <c r="G20" s="460">
        <v>896900</v>
      </c>
      <c r="H20" s="460">
        <v>766100</v>
      </c>
      <c r="I20" s="218">
        <v>130800</v>
      </c>
      <c r="J20" s="460">
        <v>103100</v>
      </c>
      <c r="K20" s="460">
        <v>2400</v>
      </c>
      <c r="L20" s="753">
        <v>100700</v>
      </c>
    </row>
    <row r="21" spans="1:12" ht="15" customHeight="1">
      <c r="A21" s="216"/>
      <c r="B21" s="667">
        <v>9</v>
      </c>
      <c r="C21" s="574"/>
      <c r="D21" s="460">
        <v>831000</v>
      </c>
      <c r="E21" s="460">
        <v>634800</v>
      </c>
      <c r="F21" s="218">
        <v>196200</v>
      </c>
      <c r="G21" s="460">
        <v>758500</v>
      </c>
      <c r="H21" s="460">
        <v>633000</v>
      </c>
      <c r="I21" s="218">
        <v>125500</v>
      </c>
      <c r="J21" s="460">
        <v>72500</v>
      </c>
      <c r="K21" s="460">
        <v>1800</v>
      </c>
      <c r="L21" s="753">
        <v>70700</v>
      </c>
    </row>
    <row r="22" spans="1:12" ht="15" customHeight="1">
      <c r="A22" s="216"/>
      <c r="B22" s="667">
        <v>10</v>
      </c>
      <c r="C22" s="574"/>
      <c r="D22" s="460">
        <v>886700</v>
      </c>
      <c r="E22" s="460">
        <v>694400</v>
      </c>
      <c r="F22" s="218">
        <v>192300</v>
      </c>
      <c r="G22" s="460">
        <v>812600</v>
      </c>
      <c r="H22" s="460">
        <v>688600</v>
      </c>
      <c r="I22" s="218">
        <v>124000</v>
      </c>
      <c r="J22" s="460">
        <v>74100</v>
      </c>
      <c r="K22" s="460">
        <v>5800</v>
      </c>
      <c r="L22" s="753">
        <v>68300</v>
      </c>
    </row>
    <row r="23" spans="1:12" ht="15" customHeight="1">
      <c r="A23" s="216"/>
      <c r="B23" s="667">
        <v>11</v>
      </c>
      <c r="C23" s="574"/>
      <c r="D23" s="460">
        <v>810800</v>
      </c>
      <c r="E23" s="460">
        <v>636800</v>
      </c>
      <c r="F23" s="218">
        <v>174000</v>
      </c>
      <c r="G23" s="460">
        <v>750300</v>
      </c>
      <c r="H23" s="460">
        <v>632400</v>
      </c>
      <c r="I23" s="218">
        <v>117900</v>
      </c>
      <c r="J23" s="460">
        <v>60500</v>
      </c>
      <c r="K23" s="460">
        <v>4400</v>
      </c>
      <c r="L23" s="753">
        <v>56100</v>
      </c>
    </row>
    <row r="24" spans="1:12" ht="15" customHeight="1">
      <c r="A24" s="216"/>
      <c r="B24" s="667">
        <v>12</v>
      </c>
      <c r="C24" s="574"/>
      <c r="D24" s="460">
        <v>809500</v>
      </c>
      <c r="E24" s="460">
        <v>612300</v>
      </c>
      <c r="F24" s="218">
        <v>197200</v>
      </c>
      <c r="G24" s="460">
        <v>741400</v>
      </c>
      <c r="H24" s="460">
        <v>610500</v>
      </c>
      <c r="I24" s="218">
        <v>130900</v>
      </c>
      <c r="J24" s="460">
        <v>68100</v>
      </c>
      <c r="K24" s="460">
        <v>1800</v>
      </c>
      <c r="L24" s="753">
        <v>66300</v>
      </c>
    </row>
    <row r="25" spans="1:12" ht="15" customHeight="1">
      <c r="A25" s="216"/>
      <c r="B25" s="667" t="s">
        <v>547</v>
      </c>
      <c r="C25" s="574"/>
      <c r="D25" s="460">
        <v>783400</v>
      </c>
      <c r="E25" s="460">
        <v>566800</v>
      </c>
      <c r="F25" s="218">
        <v>216600</v>
      </c>
      <c r="G25" s="460">
        <v>713500</v>
      </c>
      <c r="H25" s="460">
        <v>565100</v>
      </c>
      <c r="I25" s="218">
        <v>148400</v>
      </c>
      <c r="J25" s="460">
        <v>69900</v>
      </c>
      <c r="K25" s="460">
        <v>1700</v>
      </c>
      <c r="L25" s="753">
        <v>68200</v>
      </c>
    </row>
    <row r="26" spans="1:12" ht="15" customHeight="1">
      <c r="A26" s="216"/>
      <c r="B26" s="667" t="s">
        <v>466</v>
      </c>
      <c r="C26" s="574"/>
      <c r="D26" s="460">
        <v>781300</v>
      </c>
      <c r="E26" s="460">
        <v>606200</v>
      </c>
      <c r="F26" s="218">
        <v>175100</v>
      </c>
      <c r="G26" s="460">
        <v>734800</v>
      </c>
      <c r="H26" s="460">
        <v>604400</v>
      </c>
      <c r="I26" s="218">
        <v>130400</v>
      </c>
      <c r="J26" s="460">
        <v>46500</v>
      </c>
      <c r="K26" s="460">
        <v>1800</v>
      </c>
      <c r="L26" s="753">
        <v>44700</v>
      </c>
    </row>
    <row r="27" spans="1:12" ht="8.25" customHeight="1" thickBot="1">
      <c r="A27" s="223"/>
      <c r="B27" s="164"/>
      <c r="C27" s="224"/>
      <c r="D27" s="225"/>
      <c r="E27" s="225"/>
      <c r="F27" s="225"/>
      <c r="G27" s="225"/>
      <c r="H27" s="225"/>
      <c r="I27" s="225"/>
      <c r="J27" s="225"/>
      <c r="K27" s="225"/>
      <c r="L27" s="755"/>
    </row>
    <row r="28" spans="1:12" ht="3" customHeight="1">
      <c r="B28" s="61"/>
      <c r="C28" s="61"/>
      <c r="D28" s="226"/>
      <c r="E28" s="226"/>
      <c r="F28" s="226"/>
      <c r="G28" s="226"/>
      <c r="H28" s="226"/>
      <c r="I28" s="226"/>
      <c r="J28" s="226"/>
      <c r="K28" s="226"/>
      <c r="L28" s="756"/>
    </row>
    <row r="29" spans="1:12">
      <c r="A29" s="445" t="s">
        <v>317</v>
      </c>
      <c r="C29" s="61"/>
      <c r="D29" s="63"/>
      <c r="E29" s="63"/>
      <c r="F29" s="61"/>
      <c r="G29" s="177"/>
      <c r="H29" s="177"/>
      <c r="I29" s="63"/>
      <c r="J29" s="177"/>
      <c r="K29" s="177"/>
      <c r="L29" s="63"/>
    </row>
    <row r="30" spans="1:12">
      <c r="A30" s="211" t="s">
        <v>144</v>
      </c>
      <c r="C30" s="63"/>
      <c r="D30" s="61"/>
      <c r="E30" s="61"/>
      <c r="F30" s="61"/>
      <c r="G30" s="61"/>
      <c r="H30" s="61"/>
      <c r="I30" s="61"/>
      <c r="J30" s="61"/>
      <c r="K30" s="61"/>
      <c r="L30" s="61"/>
    </row>
    <row r="31" spans="1:12">
      <c r="D31" s="227"/>
      <c r="E31" s="228"/>
      <c r="F31" s="227"/>
      <c r="G31" s="228"/>
      <c r="H31" s="228"/>
      <c r="J31" s="222"/>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28"/>
      <c r="C74" s="228"/>
    </row>
  </sheetData>
  <mergeCells count="5">
    <mergeCell ref="A1:L1"/>
    <mergeCell ref="B5:C6"/>
    <mergeCell ref="D5:F5"/>
    <mergeCell ref="G5:I5"/>
    <mergeCell ref="J5:L5"/>
  </mergeCells>
  <phoneticPr fontId="2"/>
  <dataValidations count="1">
    <dataValidation imeMode="off" allowBlank="1" showInputMessage="1" showErrorMessage="1" sqref="L10:L11 I10:I11 D14:L28" xr:uid="{00000000-0002-0000-0B00-000000000000}"/>
  </dataValidations>
  <printOptions horizontalCentered="1"/>
  <pageMargins left="0.59055118110236227" right="0.59055118110236227" top="0.59055118110236227" bottom="0.39370078740157483" header="0" footer="0"/>
  <pageSetup paperSize="9" scale="99"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heetViews>
  <sheetFormatPr defaultRowHeight="13"/>
  <cols>
    <col min="7" max="7" width="10.08984375" customWidth="1"/>
    <col min="10" max="10" width="11" customWidth="1"/>
    <col min="12" max="12" width="13.08984375" customWidth="1"/>
  </cols>
  <sheetData>
    <row r="1" spans="1:11" ht="16.5" customHeight="1" thickBot="1">
      <c r="F1" s="229"/>
      <c r="G1" s="450"/>
      <c r="I1" s="1176" t="s">
        <v>587</v>
      </c>
      <c r="J1" s="1177"/>
      <c r="K1" s="1178"/>
    </row>
    <row r="2" spans="1:11" ht="16.5" customHeight="1">
      <c r="G2" s="230"/>
      <c r="J2" s="694"/>
      <c r="K2" s="694"/>
    </row>
    <row r="3" spans="1:11" ht="14.25" customHeight="1" thickBot="1">
      <c r="B3" s="231"/>
      <c r="C3" s="231"/>
      <c r="D3" s="231"/>
      <c r="E3" s="231"/>
      <c r="F3" s="231"/>
      <c r="G3" s="231"/>
      <c r="H3" s="231"/>
      <c r="I3" s="231"/>
      <c r="J3" s="231"/>
      <c r="K3" s="231"/>
    </row>
    <row r="4" spans="1:11" ht="12.75" customHeight="1" thickTop="1"/>
    <row r="5" spans="1:11" ht="27" customHeight="1">
      <c r="B5" s="1179" t="s">
        <v>428</v>
      </c>
      <c r="C5" s="1179"/>
      <c r="D5" s="1179"/>
      <c r="E5" s="1179"/>
      <c r="F5" s="1179"/>
      <c r="G5" s="1179"/>
      <c r="H5" s="1179"/>
      <c r="I5" s="1179"/>
      <c r="J5" s="1179"/>
      <c r="K5" s="1179"/>
    </row>
    <row r="6" spans="1:11" ht="19">
      <c r="B6" s="1180" t="s">
        <v>569</v>
      </c>
      <c r="C6" s="1180"/>
      <c r="D6" s="1180"/>
      <c r="E6" s="1180"/>
      <c r="F6" s="1180"/>
      <c r="G6" s="1180"/>
      <c r="H6" s="1180"/>
      <c r="I6" s="1180"/>
      <c r="J6" s="1180"/>
      <c r="K6" s="1180"/>
    </row>
    <row r="7" spans="1:11" ht="13.5" customHeight="1" thickBot="1">
      <c r="A7" s="274"/>
      <c r="B7" s="232"/>
      <c r="C7" s="232"/>
      <c r="D7" s="232"/>
      <c r="E7" s="232"/>
      <c r="F7" s="232"/>
      <c r="G7" s="232"/>
      <c r="H7" s="232"/>
      <c r="I7" s="232"/>
      <c r="J7" s="232"/>
      <c r="K7" s="233"/>
    </row>
    <row r="8" spans="1:11" ht="18.75" customHeight="1" thickTop="1">
      <c r="B8" s="1181"/>
      <c r="C8" s="1181"/>
      <c r="D8" s="1181"/>
      <c r="E8" s="1181"/>
      <c r="F8" s="1181"/>
      <c r="G8" s="1181"/>
      <c r="H8" s="1181"/>
      <c r="I8" s="1181"/>
      <c r="J8" s="1181"/>
      <c r="K8" s="1181"/>
    </row>
    <row r="9" spans="1:11" ht="16.5" customHeight="1">
      <c r="C9" s="1182" t="s">
        <v>145</v>
      </c>
      <c r="D9" s="1182"/>
      <c r="E9" s="1182"/>
      <c r="F9" s="1182"/>
      <c r="G9" s="1182"/>
      <c r="H9" s="1182"/>
      <c r="I9" s="1182"/>
      <c r="J9" s="1182"/>
    </row>
    <row r="10" spans="1:11" ht="13.5" thickBot="1">
      <c r="J10" s="234" t="s">
        <v>570</v>
      </c>
    </row>
    <row r="11" spans="1:11" ht="18" customHeight="1">
      <c r="C11" s="235"/>
      <c r="D11" s="236"/>
      <c r="E11" s="1183" t="s">
        <v>494</v>
      </c>
      <c r="F11" s="1184"/>
      <c r="G11" s="1185"/>
      <c r="H11" s="1183" t="s">
        <v>495</v>
      </c>
      <c r="I11" s="1184"/>
      <c r="J11" s="1185"/>
    </row>
    <row r="12" spans="1:11" ht="16.5" customHeight="1">
      <c r="C12" s="237" t="s">
        <v>520</v>
      </c>
      <c r="D12" s="238"/>
      <c r="E12" s="239" t="s">
        <v>571</v>
      </c>
      <c r="F12" s="240" t="s">
        <v>443</v>
      </c>
      <c r="G12" s="241" t="s">
        <v>572</v>
      </c>
      <c r="H12" s="242" t="s">
        <v>573</v>
      </c>
      <c r="I12" s="240" t="s">
        <v>574</v>
      </c>
      <c r="J12" s="243" t="s">
        <v>575</v>
      </c>
    </row>
    <row r="13" spans="1:11" ht="16.5" customHeight="1" thickBot="1">
      <c r="C13" s="244"/>
      <c r="D13" s="245"/>
      <c r="E13" s="246" t="s">
        <v>576</v>
      </c>
      <c r="F13" s="247" t="s">
        <v>549</v>
      </c>
      <c r="G13" s="248" t="s">
        <v>146</v>
      </c>
      <c r="H13" s="249" t="s">
        <v>576</v>
      </c>
      <c r="I13" s="247" t="s">
        <v>576</v>
      </c>
      <c r="J13" s="250" t="s">
        <v>147</v>
      </c>
    </row>
    <row r="14" spans="1:11" ht="24.75" customHeight="1">
      <c r="C14" s="251" t="s">
        <v>496</v>
      </c>
      <c r="D14" s="252" t="s">
        <v>497</v>
      </c>
      <c r="E14" s="253">
        <v>92.7</v>
      </c>
      <c r="F14" s="254">
        <v>92.8</v>
      </c>
      <c r="G14" s="255">
        <v>-0.1</v>
      </c>
      <c r="H14" s="256">
        <v>104.3</v>
      </c>
      <c r="I14" s="254">
        <v>119.5</v>
      </c>
      <c r="J14" s="257">
        <v>-12.7</v>
      </c>
    </row>
    <row r="15" spans="1:11" ht="24.75" customHeight="1">
      <c r="C15" s="251" t="s">
        <v>498</v>
      </c>
      <c r="D15" s="258" t="s">
        <v>499</v>
      </c>
      <c r="E15" s="259">
        <v>92.5</v>
      </c>
      <c r="F15" s="260">
        <v>88.5</v>
      </c>
      <c r="G15" s="261">
        <v>4.5</v>
      </c>
      <c r="H15" s="262">
        <v>88.4</v>
      </c>
      <c r="I15" s="260">
        <v>96.2</v>
      </c>
      <c r="J15" s="263">
        <v>-8.1</v>
      </c>
    </row>
    <row r="16" spans="1:11" ht="24.75" customHeight="1" thickBot="1">
      <c r="C16" s="264" t="s">
        <v>500</v>
      </c>
      <c r="D16" s="265" t="s">
        <v>501</v>
      </c>
      <c r="E16" s="266">
        <v>95.8</v>
      </c>
      <c r="F16" s="267">
        <v>95.9</v>
      </c>
      <c r="G16" s="268">
        <v>-0.1</v>
      </c>
      <c r="H16" s="269">
        <v>96.3</v>
      </c>
      <c r="I16" s="267">
        <v>97.8</v>
      </c>
      <c r="J16" s="270">
        <v>-1.5</v>
      </c>
    </row>
    <row r="17" spans="1:10" ht="24.75" customHeight="1">
      <c r="C17" s="271" t="s">
        <v>502</v>
      </c>
      <c r="D17" s="252" t="s">
        <v>503</v>
      </c>
      <c r="E17" s="253">
        <v>99.9</v>
      </c>
      <c r="F17" s="254">
        <v>101</v>
      </c>
      <c r="G17" s="255">
        <v>-1.1000000000000001</v>
      </c>
      <c r="H17" s="256">
        <v>94.4</v>
      </c>
      <c r="I17" s="254">
        <v>92.4</v>
      </c>
      <c r="J17" s="257">
        <v>2.2000000000000002</v>
      </c>
    </row>
    <row r="18" spans="1:10" ht="24.75" customHeight="1">
      <c r="C18" s="251"/>
      <c r="D18" s="258" t="s">
        <v>504</v>
      </c>
      <c r="E18" s="259">
        <v>98.5</v>
      </c>
      <c r="F18" s="260">
        <v>99.5</v>
      </c>
      <c r="G18" s="261">
        <v>-1</v>
      </c>
      <c r="H18" s="262">
        <v>92.3</v>
      </c>
      <c r="I18" s="260">
        <v>90.4</v>
      </c>
      <c r="J18" s="263">
        <v>2.1</v>
      </c>
    </row>
    <row r="19" spans="1:10" ht="24.75" customHeight="1" thickBot="1">
      <c r="C19" s="264" t="s">
        <v>505</v>
      </c>
      <c r="D19" s="265" t="s">
        <v>506</v>
      </c>
      <c r="E19" s="266">
        <v>102.6</v>
      </c>
      <c r="F19" s="267">
        <v>101.1</v>
      </c>
      <c r="G19" s="268">
        <v>1.5</v>
      </c>
      <c r="H19" s="269">
        <v>102.8</v>
      </c>
      <c r="I19" s="267">
        <v>102.2</v>
      </c>
      <c r="J19" s="270">
        <v>0.6</v>
      </c>
    </row>
    <row r="20" spans="1:10" ht="14.25" customHeight="1">
      <c r="C20" s="272" t="s">
        <v>550</v>
      </c>
      <c r="G20" s="272"/>
      <c r="H20" s="272"/>
    </row>
    <row r="21" spans="1:10" ht="13.5" customHeight="1">
      <c r="C21" s="272"/>
    </row>
    <row r="22" spans="1:10" ht="19.5" customHeight="1">
      <c r="B22" s="273" t="s">
        <v>530</v>
      </c>
    </row>
    <row r="23" spans="1:10">
      <c r="B23" s="274"/>
    </row>
    <row r="24" spans="1:10" ht="18" customHeight="1">
      <c r="B24" s="275"/>
    </row>
    <row r="25" spans="1:10" ht="18" customHeight="1">
      <c r="B25" s="275" t="s">
        <v>531</v>
      </c>
    </row>
    <row r="26" spans="1:10" ht="8.25" customHeight="1">
      <c r="B26" s="274"/>
      <c r="D26" s="1"/>
      <c r="E26" s="1"/>
      <c r="F26" s="1"/>
      <c r="G26" s="1"/>
      <c r="H26" s="1"/>
      <c r="I26" s="1"/>
      <c r="J26" s="1"/>
    </row>
    <row r="27" spans="1:10" ht="14">
      <c r="B27" s="695" t="s">
        <v>577</v>
      </c>
      <c r="D27" s="1"/>
      <c r="E27" s="1"/>
      <c r="F27" s="1"/>
      <c r="G27" s="1"/>
      <c r="H27" s="1"/>
      <c r="I27" s="1"/>
      <c r="J27" s="1"/>
    </row>
    <row r="28" spans="1:10" ht="14">
      <c r="A28" t="s">
        <v>451</v>
      </c>
      <c r="B28" s="695" t="s">
        <v>578</v>
      </c>
      <c r="D28" s="1"/>
      <c r="E28" s="1"/>
      <c r="F28" s="1"/>
      <c r="G28" s="1"/>
      <c r="H28" s="1"/>
      <c r="I28" s="1"/>
      <c r="J28" s="1"/>
    </row>
    <row r="29" spans="1:10" ht="16.5" customHeight="1">
      <c r="B29" s="695" t="s">
        <v>579</v>
      </c>
      <c r="D29" s="1"/>
      <c r="E29" s="1"/>
      <c r="F29" s="1"/>
      <c r="G29" s="1"/>
      <c r="H29" s="1"/>
      <c r="I29" s="1"/>
      <c r="J29" s="1"/>
    </row>
    <row r="30" spans="1:10" ht="16.5" customHeight="1">
      <c r="B30" s="1"/>
      <c r="C30" s="1"/>
    </row>
    <row r="31" spans="1:10" ht="8.25" customHeight="1"/>
    <row r="32" spans="1:10" ht="16.5" customHeight="1">
      <c r="B32" s="274"/>
    </row>
    <row r="33" spans="2:11" ht="16.5" customHeight="1">
      <c r="C33" s="276"/>
    </row>
    <row r="34" spans="2:11" ht="18" customHeight="1">
      <c r="B34" s="277" t="s">
        <v>532</v>
      </c>
    </row>
    <row r="35" spans="2:11" ht="8.25" customHeight="1"/>
    <row r="36" spans="2:11" ht="16.5" customHeight="1">
      <c r="B36" s="695" t="s">
        <v>580</v>
      </c>
    </row>
    <row r="37" spans="2:11" ht="16.5" customHeight="1">
      <c r="B37" s="695" t="s">
        <v>581</v>
      </c>
    </row>
    <row r="38" spans="2:11" ht="16.5" customHeight="1">
      <c r="B38" s="695" t="s">
        <v>582</v>
      </c>
    </row>
    <row r="39" spans="2:11" ht="16.5" customHeight="1">
      <c r="B39" s="2" t="s">
        <v>583</v>
      </c>
    </row>
    <row r="40" spans="2:11" ht="16.5" customHeight="1">
      <c r="B40" s="1"/>
    </row>
    <row r="41" spans="2:11" ht="16.5" customHeight="1">
      <c r="C41" s="278"/>
    </row>
    <row r="42" spans="2:11" ht="18" customHeight="1">
      <c r="B42" s="277" t="s">
        <v>533</v>
      </c>
      <c r="C42" s="274"/>
    </row>
    <row r="43" spans="2:11" ht="8.25" customHeight="1">
      <c r="C43" s="1"/>
    </row>
    <row r="44" spans="2:11" ht="16.5" customHeight="1">
      <c r="B44" s="1" t="s">
        <v>584</v>
      </c>
      <c r="C44" s="1"/>
    </row>
    <row r="45" spans="2:11" ht="16.5" customHeight="1">
      <c r="B45" s="2" t="s">
        <v>585</v>
      </c>
      <c r="D45" s="274"/>
      <c r="E45" s="274"/>
      <c r="F45" s="274"/>
      <c r="G45" s="274"/>
      <c r="H45" s="274"/>
      <c r="I45" s="274"/>
      <c r="J45" s="274"/>
      <c r="K45" s="274"/>
    </row>
    <row r="46" spans="2:11" ht="16.5" customHeight="1">
      <c r="B46" s="2" t="s">
        <v>586</v>
      </c>
      <c r="C46" s="274"/>
    </row>
    <row r="47" spans="2:11" ht="16.5" customHeight="1">
      <c r="B47" s="2"/>
    </row>
    <row r="48" spans="2:11" ht="16.5" customHeight="1">
      <c r="B48" s="1"/>
    </row>
    <row r="49" spans="2:12" ht="14.25" customHeight="1">
      <c r="B49" s="1"/>
    </row>
    <row r="50" spans="2:12" ht="14.25" customHeight="1" thickBot="1">
      <c r="B50" s="1"/>
    </row>
    <row r="51" spans="2:12" ht="14.25" customHeight="1" thickTop="1">
      <c r="B51" s="1189"/>
      <c r="C51" s="1189"/>
      <c r="D51" s="1189"/>
      <c r="E51" s="1189"/>
      <c r="F51" s="1189"/>
      <c r="G51" s="1189"/>
      <c r="H51" s="1189"/>
      <c r="I51" s="1189"/>
      <c r="J51" s="1189"/>
      <c r="K51" s="522"/>
    </row>
    <row r="52" spans="2:12" ht="16.5">
      <c r="B52" s="1187" t="s">
        <v>318</v>
      </c>
      <c r="C52" s="1187"/>
      <c r="D52" s="1187"/>
      <c r="E52" s="1187"/>
      <c r="F52" s="1187"/>
      <c r="G52" s="1187"/>
      <c r="H52" s="1187"/>
      <c r="I52" s="1187"/>
      <c r="J52" s="1187"/>
      <c r="K52" s="1187"/>
    </row>
    <row r="53" spans="2:12" ht="16.5">
      <c r="B53" s="1187" t="s">
        <v>148</v>
      </c>
      <c r="C53" s="1187"/>
      <c r="D53" s="1187"/>
      <c r="E53" s="1187"/>
      <c r="F53" s="1187"/>
      <c r="G53" s="1187"/>
      <c r="H53" s="1187"/>
      <c r="I53" s="1187"/>
      <c r="J53" s="1187"/>
      <c r="K53" s="1187"/>
    </row>
    <row r="56" spans="2:12" ht="14.25" customHeight="1">
      <c r="B56" s="1188" t="s">
        <v>149</v>
      </c>
      <c r="C56" s="1188"/>
      <c r="D56" s="1188"/>
      <c r="E56" s="1188"/>
      <c r="F56" s="1188"/>
      <c r="G56" s="1188"/>
      <c r="H56" s="1188"/>
      <c r="I56" s="1188"/>
      <c r="J56" s="1188"/>
      <c r="K56" s="1188"/>
    </row>
    <row r="57" spans="2:12">
      <c r="B57" s="1188" t="s">
        <v>150</v>
      </c>
      <c r="C57" s="1188"/>
      <c r="D57" s="1188"/>
      <c r="E57" s="1188"/>
      <c r="F57" s="1188"/>
      <c r="G57" s="1188"/>
      <c r="H57" s="1188"/>
      <c r="I57" s="1188"/>
      <c r="J57" s="1188"/>
      <c r="K57" s="1188"/>
    </row>
    <row r="59" spans="2:12">
      <c r="B59" s="1186" t="s">
        <v>151</v>
      </c>
      <c r="C59" s="1186"/>
      <c r="D59" s="1186"/>
      <c r="E59" s="1186"/>
      <c r="F59" s="1186"/>
      <c r="G59" s="1186"/>
      <c r="H59" s="1186"/>
      <c r="I59" s="1186"/>
      <c r="J59" s="1186"/>
      <c r="K59" s="1186"/>
      <c r="L59" s="279"/>
    </row>
  </sheetData>
  <mergeCells count="13">
    <mergeCell ref="E11:G11"/>
    <mergeCell ref="H11:J11"/>
    <mergeCell ref="B59:K59"/>
    <mergeCell ref="B52:K52"/>
    <mergeCell ref="B56:K56"/>
    <mergeCell ref="B51:J51"/>
    <mergeCell ref="B53:K53"/>
    <mergeCell ref="B57:K57"/>
    <mergeCell ref="I1:K1"/>
    <mergeCell ref="B5:K5"/>
    <mergeCell ref="B6:K6"/>
    <mergeCell ref="B8:K8"/>
    <mergeCell ref="C9:J9"/>
  </mergeCells>
  <phoneticPr fontId="2"/>
  <hyperlinks>
    <hyperlink ref="B58" r:id="rId1" display="https://www.pref.okinawa.jp/toukeika/iip/iip_index.html" xr:uid="{00000000-0004-0000-0C00-000000000000}"/>
  </hyperlinks>
  <pageMargins left="0.7" right="0.7" top="0.75" bottom="0.75" header="0.3" footer="0.3"/>
  <pageSetup paperSize="9" scale="7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120" zoomScaleNormal="120" zoomScaleSheetLayoutView="120" workbookViewId="0">
      <selection activeCell="B1" sqref="B1:F1"/>
    </sheetView>
  </sheetViews>
  <sheetFormatPr defaultColWidth="9" defaultRowHeight="13"/>
  <cols>
    <col min="1" max="1" width="2.08984375" style="294" customWidth="1"/>
    <col min="2" max="2" width="13.36328125" style="294" customWidth="1"/>
    <col min="3" max="3" width="2.08984375" style="294" customWidth="1"/>
    <col min="4" max="6" width="12.08984375" style="294" customWidth="1"/>
    <col min="7" max="16384" width="9" style="294"/>
  </cols>
  <sheetData>
    <row r="1" spans="1:12" ht="30" customHeight="1">
      <c r="A1" s="292"/>
      <c r="B1" s="1190" t="s">
        <v>244</v>
      </c>
      <c r="C1" s="1190"/>
      <c r="D1" s="1190"/>
      <c r="E1" s="1190"/>
      <c r="F1" s="1190"/>
      <c r="G1" s="20"/>
      <c r="H1" s="20"/>
      <c r="I1" s="293"/>
      <c r="J1" s="293"/>
      <c r="K1" s="293"/>
      <c r="L1" s="293"/>
    </row>
    <row r="2" spans="1:12" ht="10.5" customHeight="1">
      <c r="B2" s="20"/>
      <c r="C2" s="20"/>
      <c r="D2" s="20"/>
      <c r="E2" s="20"/>
      <c r="F2" s="20"/>
      <c r="G2" s="20"/>
      <c r="H2" s="20"/>
      <c r="I2" s="293"/>
      <c r="J2" s="293"/>
      <c r="K2" s="293"/>
      <c r="L2" s="293"/>
    </row>
    <row r="3" spans="1:12" ht="15" customHeight="1">
      <c r="B3" s="295"/>
      <c r="C3" s="295"/>
      <c r="D3" s="295"/>
      <c r="F3" s="453" t="s">
        <v>321</v>
      </c>
    </row>
    <row r="4" spans="1:12" ht="3" customHeight="1">
      <c r="B4" s="295"/>
      <c r="C4" s="295"/>
      <c r="D4" s="295"/>
      <c r="E4" s="296"/>
      <c r="F4" s="296"/>
    </row>
    <row r="5" spans="1:12" ht="31.5" customHeight="1">
      <c r="A5" s="451"/>
      <c r="B5" s="1191" t="s">
        <v>319</v>
      </c>
      <c r="C5" s="1192"/>
      <c r="D5" s="297" t="s">
        <v>245</v>
      </c>
      <c r="E5" s="298" t="s">
        <v>246</v>
      </c>
      <c r="F5" s="299" t="s">
        <v>247</v>
      </c>
    </row>
    <row r="6" spans="1:12" ht="24.75" hidden="1" customHeight="1">
      <c r="A6" s="295"/>
      <c r="B6" s="300" t="s">
        <v>248</v>
      </c>
      <c r="C6" s="301"/>
      <c r="D6" s="523">
        <v>7497788</v>
      </c>
      <c r="E6" s="302" t="s">
        <v>249</v>
      </c>
      <c r="F6" s="524">
        <v>31905</v>
      </c>
    </row>
    <row r="7" spans="1:12" ht="24.75" hidden="1" customHeight="1">
      <c r="A7" s="295"/>
      <c r="B7" s="300" t="s">
        <v>250</v>
      </c>
      <c r="C7" s="301"/>
      <c r="D7" s="525">
        <v>11633606</v>
      </c>
      <c r="E7" s="303" t="s">
        <v>249</v>
      </c>
      <c r="F7" s="526">
        <v>32049</v>
      </c>
    </row>
    <row r="8" spans="1:12" ht="24.75" hidden="1" customHeight="1">
      <c r="A8" s="295"/>
      <c r="B8" s="300" t="s">
        <v>251</v>
      </c>
      <c r="C8" s="301"/>
      <c r="D8" s="525">
        <v>13118262</v>
      </c>
      <c r="E8" s="304">
        <f t="shared" ref="E8:E13" si="0">D8/D7*100</f>
        <v>112.76178684407914</v>
      </c>
      <c r="F8" s="526">
        <v>35940</v>
      </c>
    </row>
    <row r="9" spans="1:12" ht="24.75" hidden="1" customHeight="1">
      <c r="A9" s="295"/>
      <c r="B9" s="305" t="s">
        <v>252</v>
      </c>
      <c r="C9" s="306"/>
      <c r="D9" s="525">
        <v>13648474</v>
      </c>
      <c r="E9" s="304">
        <f t="shared" si="0"/>
        <v>104.0417854133421</v>
      </c>
      <c r="F9" s="526">
        <v>37393</v>
      </c>
    </row>
    <row r="10" spans="1:12" ht="24.75" hidden="1" customHeight="1">
      <c r="A10" s="295"/>
      <c r="B10" s="305" t="s">
        <v>253</v>
      </c>
      <c r="C10" s="306"/>
      <c r="D10" s="525">
        <v>13765342</v>
      </c>
      <c r="E10" s="304">
        <f t="shared" si="0"/>
        <v>100.85627155094407</v>
      </c>
      <c r="F10" s="526">
        <v>37713</v>
      </c>
    </row>
    <row r="11" spans="1:12" ht="24.75" hidden="1" customHeight="1">
      <c r="A11" s="295"/>
      <c r="B11" s="305" t="s">
        <v>254</v>
      </c>
      <c r="C11" s="306"/>
      <c r="D11" s="525">
        <v>13703904</v>
      </c>
      <c r="E11" s="304">
        <f t="shared" si="0"/>
        <v>99.553676181819526</v>
      </c>
      <c r="F11" s="526">
        <v>37545</v>
      </c>
    </row>
    <row r="12" spans="1:12" ht="19.5" hidden="1" customHeight="1">
      <c r="A12" s="295"/>
      <c r="B12" s="305" t="s">
        <v>255</v>
      </c>
      <c r="C12" s="306"/>
      <c r="D12" s="525">
        <v>12874161</v>
      </c>
      <c r="E12" s="304">
        <f t="shared" si="0"/>
        <v>93.945207146810134</v>
      </c>
      <c r="F12" s="526">
        <v>35272</v>
      </c>
    </row>
    <row r="13" spans="1:12" ht="19.5" hidden="1" customHeight="1">
      <c r="A13" s="295"/>
      <c r="B13" s="305" t="s">
        <v>256</v>
      </c>
      <c r="C13" s="306"/>
      <c r="D13" s="525">
        <v>12976129</v>
      </c>
      <c r="E13" s="304">
        <f t="shared" si="0"/>
        <v>100.79203607908896</v>
      </c>
      <c r="F13" s="526">
        <v>35551</v>
      </c>
    </row>
    <row r="14" spans="1:12" ht="19.5" hidden="1" customHeight="1">
      <c r="A14" s="295"/>
      <c r="B14" s="305" t="s">
        <v>257</v>
      </c>
      <c r="C14" s="306"/>
      <c r="D14" s="525">
        <v>13391576</v>
      </c>
      <c r="E14" s="304">
        <f>D14/D13*100</f>
        <v>103.20162507632284</v>
      </c>
      <c r="F14" s="526">
        <v>36689</v>
      </c>
    </row>
    <row r="15" spans="1:12" ht="19.5" hidden="1" customHeight="1">
      <c r="A15" s="295"/>
      <c r="B15" s="307" t="s">
        <v>258</v>
      </c>
      <c r="C15" s="308"/>
      <c r="D15" s="527">
        <v>14229789</v>
      </c>
      <c r="E15" s="309">
        <v>106.25925581873261</v>
      </c>
      <c r="F15" s="528">
        <v>39093</v>
      </c>
    </row>
    <row r="16" spans="1:12" ht="19.5" hidden="1" customHeight="1">
      <c r="A16" s="295"/>
      <c r="B16" s="307" t="s">
        <v>259</v>
      </c>
      <c r="C16" s="308"/>
      <c r="D16" s="527">
        <v>14903196</v>
      </c>
      <c r="E16" s="309">
        <v>104.73237516030632</v>
      </c>
      <c r="F16" s="528">
        <v>40831</v>
      </c>
    </row>
    <row r="17" spans="1:9" ht="19.5" customHeight="1">
      <c r="A17" s="310"/>
      <c r="B17" s="727" t="s">
        <v>481</v>
      </c>
      <c r="C17" s="308"/>
      <c r="D17" s="527">
        <v>11775824</v>
      </c>
      <c r="E17" s="309">
        <v>107.51</v>
      </c>
      <c r="F17" s="529">
        <v>32213</v>
      </c>
    </row>
    <row r="18" spans="1:9" ht="19.5" customHeight="1">
      <c r="A18" s="310"/>
      <c r="B18" s="727" t="s">
        <v>482</v>
      </c>
      <c r="C18" s="308"/>
      <c r="D18" s="530">
        <v>16908907</v>
      </c>
      <c r="E18" s="309">
        <v>143.5900111958195</v>
      </c>
      <c r="F18" s="529">
        <v>46326</v>
      </c>
    </row>
    <row r="19" spans="1:9" ht="19.5" customHeight="1">
      <c r="A19" s="310"/>
      <c r="B19" s="727" t="s">
        <v>483</v>
      </c>
      <c r="C19" s="308"/>
      <c r="D19" s="530">
        <v>19948279</v>
      </c>
      <c r="E19" s="531">
        <f>D19 / D18 * 100</f>
        <v>117.97497614718679</v>
      </c>
      <c r="F19" s="529">
        <v>54803</v>
      </c>
    </row>
    <row r="20" spans="1:9" ht="5.25" customHeight="1">
      <c r="A20" s="312"/>
      <c r="B20" s="312"/>
      <c r="C20" s="313"/>
      <c r="D20" s="314"/>
      <c r="E20" s="315"/>
      <c r="F20" s="316"/>
    </row>
    <row r="21" spans="1:9" ht="6.75" customHeight="1">
      <c r="A21" s="317"/>
      <c r="B21" s="728"/>
      <c r="C21" s="318"/>
      <c r="D21" s="527"/>
      <c r="E21" s="309"/>
      <c r="F21" s="528"/>
    </row>
    <row r="22" spans="1:9" ht="18" customHeight="1">
      <c r="A22" s="310"/>
      <c r="B22" s="729" t="s">
        <v>588</v>
      </c>
      <c r="C22" s="306"/>
      <c r="D22" s="454">
        <v>1738335</v>
      </c>
      <c r="E22" s="531">
        <v>113.58563477429043</v>
      </c>
      <c r="F22" s="532">
        <v>59943</v>
      </c>
      <c r="H22" s="591"/>
      <c r="I22" s="592"/>
    </row>
    <row r="23" spans="1:9" ht="18" customHeight="1">
      <c r="A23" s="310"/>
      <c r="B23" s="729">
        <v>3</v>
      </c>
      <c r="C23" s="306"/>
      <c r="D23" s="454">
        <v>1803145</v>
      </c>
      <c r="E23" s="531">
        <v>107.93856317370127</v>
      </c>
      <c r="F23" s="532">
        <v>58166</v>
      </c>
      <c r="H23" s="591"/>
      <c r="I23" s="592"/>
    </row>
    <row r="24" spans="1:9" ht="18" customHeight="1">
      <c r="A24" s="310"/>
      <c r="B24" s="729">
        <v>4</v>
      </c>
      <c r="C24" s="306"/>
      <c r="D24" s="454">
        <v>1777392</v>
      </c>
      <c r="E24" s="531">
        <v>111.78791019693479</v>
      </c>
      <c r="F24" s="532">
        <v>59246</v>
      </c>
      <c r="H24" s="591"/>
      <c r="I24" s="592"/>
    </row>
    <row r="25" spans="1:9" ht="18" customHeight="1">
      <c r="A25" s="310"/>
      <c r="B25" s="729">
        <v>5</v>
      </c>
      <c r="C25" s="306"/>
      <c r="D25" s="454">
        <v>1793639</v>
      </c>
      <c r="E25" s="531">
        <v>111.76950408969282</v>
      </c>
      <c r="F25" s="532">
        <v>57859</v>
      </c>
      <c r="H25" s="591"/>
      <c r="I25" s="592"/>
    </row>
    <row r="26" spans="1:9" ht="18" customHeight="1">
      <c r="A26" s="310"/>
      <c r="B26" s="729">
        <v>6</v>
      </c>
      <c r="C26" s="306"/>
      <c r="D26" s="454">
        <v>1672181</v>
      </c>
      <c r="E26" s="531">
        <v>110.21108542873206</v>
      </c>
      <c r="F26" s="532">
        <v>55739</v>
      </c>
      <c r="H26" s="591"/>
      <c r="I26" s="592"/>
    </row>
    <row r="27" spans="1:9" ht="18" customHeight="1">
      <c r="A27" s="310"/>
      <c r="B27" s="729">
        <v>7</v>
      </c>
      <c r="C27" s="306"/>
      <c r="D27" s="454">
        <v>1832467</v>
      </c>
      <c r="E27" s="531">
        <v>114.18634300512711</v>
      </c>
      <c r="F27" s="532">
        <v>59112</v>
      </c>
      <c r="H27" s="591"/>
      <c r="I27" s="592"/>
    </row>
    <row r="28" spans="1:9" ht="18" customHeight="1">
      <c r="A28" s="310"/>
      <c r="B28" s="729">
        <v>8</v>
      </c>
      <c r="C28" s="306"/>
      <c r="D28" s="454">
        <v>1848050</v>
      </c>
      <c r="E28" s="531">
        <v>121.66107642123349</v>
      </c>
      <c r="F28" s="532">
        <v>59615</v>
      </c>
      <c r="H28" s="591"/>
      <c r="I28" s="592"/>
    </row>
    <row r="29" spans="1:9" ht="18" customHeight="1">
      <c r="A29" s="310"/>
      <c r="B29" s="729">
        <v>9</v>
      </c>
      <c r="C29" s="306"/>
      <c r="D29" s="454">
        <v>1733839</v>
      </c>
      <c r="E29" s="531">
        <v>109.79668628921131</v>
      </c>
      <c r="F29" s="532">
        <v>57795</v>
      </c>
      <c r="H29" s="591"/>
      <c r="I29" s="592"/>
    </row>
    <row r="30" spans="1:9" ht="18" customHeight="1">
      <c r="A30" s="310"/>
      <c r="B30" s="729">
        <v>10</v>
      </c>
      <c r="C30" s="306"/>
      <c r="D30" s="454">
        <v>1978823</v>
      </c>
      <c r="E30" s="531">
        <v>110.95527637007538</v>
      </c>
      <c r="F30" s="532">
        <v>63833</v>
      </c>
      <c r="H30" s="591"/>
      <c r="I30" s="592"/>
    </row>
    <row r="31" spans="1:9" ht="18" customHeight="1">
      <c r="A31" s="310"/>
      <c r="B31" s="729">
        <v>11</v>
      </c>
      <c r="C31" s="306"/>
      <c r="D31" s="454">
        <v>1925260</v>
      </c>
      <c r="E31" s="531">
        <v>111.87173618338211</v>
      </c>
      <c r="F31" s="532">
        <v>64175</v>
      </c>
      <c r="H31" s="591"/>
      <c r="I31" s="592"/>
    </row>
    <row r="32" spans="1:9" ht="18" customHeight="1">
      <c r="A32" s="310"/>
      <c r="B32" s="729">
        <v>12</v>
      </c>
      <c r="C32" s="306"/>
      <c r="D32" s="454">
        <v>1943971</v>
      </c>
      <c r="E32" s="531">
        <v>110.89313085527604</v>
      </c>
      <c r="F32" s="532">
        <v>62709</v>
      </c>
      <c r="H32" s="591"/>
      <c r="I32" s="592"/>
    </row>
    <row r="33" spans="1:11" ht="18" customHeight="1">
      <c r="A33" s="310"/>
      <c r="B33" s="729" t="s">
        <v>551</v>
      </c>
      <c r="C33" s="306"/>
      <c r="D33" s="454">
        <v>1925729</v>
      </c>
      <c r="E33" s="531">
        <v>111.02828621654486</v>
      </c>
      <c r="F33" s="532">
        <v>62120</v>
      </c>
      <c r="H33" s="591"/>
      <c r="I33" s="592"/>
    </row>
    <row r="34" spans="1:11" ht="18" customHeight="1">
      <c r="A34" s="310"/>
      <c r="B34" s="729">
        <v>2</v>
      </c>
      <c r="C34" s="306"/>
      <c r="D34" s="454">
        <v>1853219</v>
      </c>
      <c r="E34" s="531">
        <f>D34 /D22 * 100</f>
        <v>106.60885272401464</v>
      </c>
      <c r="F34" s="532">
        <v>66186</v>
      </c>
      <c r="H34" s="591"/>
      <c r="I34" s="592"/>
    </row>
    <row r="35" spans="1:11" ht="5.15" customHeight="1">
      <c r="A35" s="312"/>
      <c r="B35" s="730"/>
      <c r="C35" s="319"/>
      <c r="D35" s="586"/>
      <c r="E35" s="587"/>
      <c r="F35" s="588"/>
    </row>
    <row r="36" spans="1:11" ht="3" customHeight="1">
      <c r="A36" s="295"/>
      <c r="B36" s="311"/>
      <c r="C36" s="311"/>
      <c r="D36" s="320"/>
      <c r="E36" s="321"/>
      <c r="F36" s="320"/>
    </row>
    <row r="37" spans="1:11">
      <c r="A37" s="295"/>
      <c r="B37" s="452" t="s">
        <v>322</v>
      </c>
      <c r="C37" s="295"/>
      <c r="D37" s="320"/>
      <c r="E37" s="321"/>
      <c r="F37" s="320"/>
    </row>
    <row r="38" spans="1:11">
      <c r="A38" s="295"/>
      <c r="B38" s="452" t="s">
        <v>320</v>
      </c>
      <c r="C38" s="295"/>
      <c r="D38" s="320"/>
      <c r="E38" s="321"/>
      <c r="F38" s="320"/>
    </row>
    <row r="39" spans="1:11" ht="15" customHeight="1">
      <c r="A39" s="295"/>
      <c r="C39" s="295"/>
      <c r="D39" s="322"/>
      <c r="E39" s="322"/>
      <c r="F39" s="322"/>
    </row>
    <row r="40" spans="1:11" ht="27.75" customHeight="1">
      <c r="D40" s="323"/>
      <c r="E40" s="324"/>
      <c r="F40" s="324"/>
    </row>
    <row r="41" spans="1:11" ht="27.75" customHeight="1">
      <c r="G41" s="533"/>
      <c r="H41" s="533"/>
      <c r="I41" s="533"/>
      <c r="J41" s="533"/>
      <c r="K41" s="533"/>
    </row>
    <row r="42" spans="1:11" ht="27.75" customHeight="1">
      <c r="B42" s="533"/>
      <c r="C42" s="534"/>
      <c r="F42" s="533"/>
      <c r="G42" s="533"/>
      <c r="H42" s="533"/>
      <c r="I42" s="533"/>
      <c r="J42" s="533"/>
      <c r="K42" s="533"/>
    </row>
    <row r="43" spans="1:11" ht="27.75" customHeight="1">
      <c r="B43" s="533"/>
      <c r="C43" s="534"/>
      <c r="F43" s="533"/>
      <c r="G43" s="533"/>
      <c r="H43" s="533"/>
      <c r="I43" s="533"/>
      <c r="J43" s="533"/>
      <c r="K43" s="533"/>
    </row>
    <row r="44" spans="1:11" ht="27.75" customHeight="1">
      <c r="B44" s="533"/>
      <c r="C44" s="534"/>
      <c r="F44" s="533"/>
      <c r="G44" s="533"/>
      <c r="H44" s="533"/>
      <c r="I44" s="533"/>
      <c r="J44" s="533"/>
      <c r="K44" s="533"/>
    </row>
    <row r="45" spans="1:11" ht="27.75" customHeight="1">
      <c r="B45" s="533"/>
      <c r="C45" s="534"/>
      <c r="F45" s="533"/>
      <c r="G45" s="533"/>
      <c r="H45" s="533"/>
      <c r="I45" s="533"/>
      <c r="J45" s="533"/>
      <c r="K45" s="533"/>
    </row>
    <row r="46" spans="1:11" ht="27.75" customHeight="1">
      <c r="B46" s="533"/>
      <c r="C46" s="534"/>
      <c r="F46" s="533"/>
      <c r="G46" s="533"/>
      <c r="H46" s="533"/>
      <c r="I46" s="533"/>
      <c r="J46" s="533"/>
      <c r="K46" s="533"/>
    </row>
    <row r="47" spans="1:11" ht="27.75" customHeight="1">
      <c r="B47" s="533"/>
      <c r="C47" s="534"/>
      <c r="F47" s="533"/>
      <c r="G47" s="533"/>
      <c r="H47" s="533"/>
      <c r="I47" s="533"/>
      <c r="J47" s="533"/>
      <c r="K47" s="533"/>
    </row>
    <row r="48" spans="1:11" ht="27.75" customHeight="1">
      <c r="B48" s="533"/>
      <c r="C48" s="534"/>
      <c r="F48" s="533"/>
      <c r="G48" s="533"/>
      <c r="H48" s="533"/>
      <c r="I48" s="533"/>
      <c r="J48" s="533"/>
      <c r="K48" s="533"/>
    </row>
    <row r="49" spans="2:11" ht="27.75" customHeight="1">
      <c r="B49" s="533"/>
      <c r="C49" s="534"/>
      <c r="F49" s="533"/>
      <c r="G49" s="533"/>
      <c r="H49" s="533"/>
      <c r="I49" s="533"/>
      <c r="J49" s="533"/>
      <c r="K49" s="533"/>
    </row>
    <row r="50" spans="2:11" ht="27.75" customHeight="1">
      <c r="B50" s="533"/>
      <c r="C50" s="534"/>
      <c r="F50" s="533"/>
      <c r="G50" s="533"/>
      <c r="H50" s="533"/>
      <c r="I50" s="533"/>
      <c r="J50" s="533"/>
      <c r="K50" s="533"/>
    </row>
    <row r="51" spans="2:11" ht="27.75" customHeight="1">
      <c r="B51" s="533"/>
      <c r="C51" s="534"/>
      <c r="F51" s="533"/>
      <c r="G51" s="533"/>
      <c r="H51" s="533"/>
      <c r="I51" s="533"/>
      <c r="J51" s="533"/>
      <c r="K51" s="533"/>
    </row>
    <row r="52" spans="2:11" ht="27.75" customHeight="1">
      <c r="B52" s="533"/>
      <c r="C52" s="534"/>
      <c r="F52" s="533"/>
      <c r="G52" s="533"/>
      <c r="H52" s="533"/>
      <c r="I52" s="533"/>
      <c r="J52" s="533"/>
      <c r="K52" s="533"/>
    </row>
    <row r="53" spans="2:11" ht="27.75" customHeight="1">
      <c r="B53" s="533"/>
      <c r="C53" s="534"/>
      <c r="F53" s="533"/>
      <c r="G53" s="533"/>
      <c r="H53" s="533"/>
      <c r="I53" s="533"/>
      <c r="J53" s="533"/>
      <c r="K53" s="533"/>
    </row>
    <row r="54" spans="2:11">
      <c r="B54" s="533"/>
      <c r="C54" s="534"/>
      <c r="F54" s="533"/>
    </row>
  </sheetData>
  <mergeCells count="2">
    <mergeCell ref="B1:F1"/>
    <mergeCell ref="B5:C5"/>
  </mergeCells>
  <phoneticPr fontId="2"/>
  <dataValidations count="1">
    <dataValidation imeMode="off" allowBlank="1" showInputMessage="1" showErrorMessage="1" sqref="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sqref="A1:G1"/>
    </sheetView>
  </sheetViews>
  <sheetFormatPr defaultColWidth="9" defaultRowHeight="16.5"/>
  <cols>
    <col min="1" max="1" width="2.08984375" style="20" customWidth="1"/>
    <col min="2" max="2" width="15.36328125" style="20" customWidth="1"/>
    <col min="3" max="3" width="2.08984375" style="20" customWidth="1"/>
    <col min="4" max="7" width="22.7265625" style="20" customWidth="1"/>
    <col min="8" max="8" width="9" style="20"/>
    <col min="9" max="11" width="9.08984375" style="20" bestFit="1" customWidth="1"/>
    <col min="12" max="12" width="9.36328125" style="20" bestFit="1" customWidth="1"/>
    <col min="13" max="16384" width="9" style="20"/>
  </cols>
  <sheetData>
    <row r="1" spans="1:7" ht="30" customHeight="1">
      <c r="A1" s="1018" t="s">
        <v>260</v>
      </c>
      <c r="B1" s="1018"/>
      <c r="C1" s="1018"/>
      <c r="D1" s="1018"/>
      <c r="E1" s="1018"/>
      <c r="F1" s="1018"/>
      <c r="G1" s="1018"/>
    </row>
    <row r="2" spans="1:7" ht="10.5" customHeight="1">
      <c r="B2" s="325"/>
      <c r="C2" s="325"/>
      <c r="D2" s="325"/>
      <c r="E2" s="325"/>
      <c r="F2" s="325"/>
      <c r="G2" s="325"/>
    </row>
    <row r="3" spans="1:7" ht="15" customHeight="1">
      <c r="E3" s="19"/>
      <c r="F3" s="19"/>
      <c r="G3" s="326" t="s">
        <v>329</v>
      </c>
    </row>
    <row r="4" spans="1:7" ht="3" customHeight="1" thickBot="1">
      <c r="E4" s="19"/>
      <c r="F4" s="19"/>
      <c r="G4" s="326"/>
    </row>
    <row r="5" spans="1:7" s="22" customFormat="1" ht="27" customHeight="1">
      <c r="A5" s="1193" t="s">
        <v>324</v>
      </c>
      <c r="B5" s="1023"/>
      <c r="C5" s="1024"/>
      <c r="D5" s="1195" t="s">
        <v>325</v>
      </c>
      <c r="E5" s="1196" t="s">
        <v>326</v>
      </c>
      <c r="F5" s="1197"/>
      <c r="G5" s="1198"/>
    </row>
    <row r="6" spans="1:7" s="22" customFormat="1" ht="25" customHeight="1">
      <c r="A6" s="1194"/>
      <c r="B6" s="1029"/>
      <c r="C6" s="1030"/>
      <c r="D6" s="1069"/>
      <c r="E6" s="327" t="s">
        <v>261</v>
      </c>
      <c r="F6" s="327" t="s">
        <v>327</v>
      </c>
      <c r="G6" s="328" t="s">
        <v>328</v>
      </c>
    </row>
    <row r="7" spans="1:7" s="22" customFormat="1" ht="9" customHeight="1">
      <c r="A7" s="103"/>
      <c r="B7" s="26"/>
      <c r="C7" s="329"/>
      <c r="D7" s="330"/>
      <c r="G7" s="120"/>
    </row>
    <row r="8" spans="1:7" s="22" customFormat="1" ht="21" hidden="1" customHeight="1">
      <c r="A8" s="103"/>
      <c r="B8" s="331" t="s">
        <v>262</v>
      </c>
      <c r="C8" s="332"/>
      <c r="D8" s="535">
        <v>7648673</v>
      </c>
      <c r="E8" s="43" t="s">
        <v>263</v>
      </c>
      <c r="F8" s="43" t="s">
        <v>263</v>
      </c>
      <c r="G8" s="536" t="s">
        <v>264</v>
      </c>
    </row>
    <row r="9" spans="1:7" s="22" customFormat="1" ht="21" customHeight="1">
      <c r="A9" s="103"/>
      <c r="B9" s="673" t="s">
        <v>462</v>
      </c>
      <c r="C9" s="332"/>
      <c r="D9" s="535">
        <v>7782261</v>
      </c>
      <c r="E9" s="43">
        <v>1307251</v>
      </c>
      <c r="F9" s="43">
        <v>2005036</v>
      </c>
      <c r="G9" s="536">
        <v>4469974</v>
      </c>
    </row>
    <row r="10" spans="1:7" s="22" customFormat="1" ht="21" customHeight="1">
      <c r="A10" s="103"/>
      <c r="B10" s="673" t="s">
        <v>463</v>
      </c>
      <c r="C10" s="332"/>
      <c r="D10" s="535">
        <v>7932978</v>
      </c>
      <c r="E10" s="43">
        <v>1313581</v>
      </c>
      <c r="F10" s="43">
        <v>2212853</v>
      </c>
      <c r="G10" s="536">
        <v>4406544</v>
      </c>
    </row>
    <row r="11" spans="1:7" s="22" customFormat="1" ht="21" customHeight="1">
      <c r="A11" s="103"/>
      <c r="B11" s="673" t="s">
        <v>464</v>
      </c>
      <c r="C11" s="332"/>
      <c r="D11" s="535">
        <v>7712051.9879999999</v>
      </c>
      <c r="E11" s="537">
        <v>1310048</v>
      </c>
      <c r="F11" s="537">
        <v>1954444.9879999999</v>
      </c>
      <c r="G11" s="536">
        <v>4447559</v>
      </c>
    </row>
    <row r="12" spans="1:7" s="22" customFormat="1" ht="9" customHeight="1">
      <c r="A12" s="103"/>
      <c r="B12" s="86"/>
      <c r="C12" s="333"/>
      <c r="D12" s="535"/>
      <c r="E12" s="537"/>
      <c r="F12" s="537"/>
      <c r="G12" s="536"/>
    </row>
    <row r="13" spans="1:7" s="22" customFormat="1" ht="19.5" customHeight="1">
      <c r="A13" s="103"/>
      <c r="B13" s="670" t="s">
        <v>591</v>
      </c>
      <c r="C13" s="333"/>
      <c r="D13" s="538">
        <v>622172.60100000002</v>
      </c>
      <c r="E13" s="539">
        <v>105665</v>
      </c>
      <c r="F13" s="539">
        <v>175091.601</v>
      </c>
      <c r="G13" s="540">
        <v>341416</v>
      </c>
    </row>
    <row r="14" spans="1:7" s="22" customFormat="1" ht="19.5" customHeight="1">
      <c r="A14" s="103"/>
      <c r="B14" s="670">
        <v>12</v>
      </c>
      <c r="C14" s="333"/>
      <c r="D14" s="538">
        <v>542652.97399999993</v>
      </c>
      <c r="E14" s="539">
        <v>96693</v>
      </c>
      <c r="F14" s="539">
        <v>148777.97399999999</v>
      </c>
      <c r="G14" s="540">
        <v>297182</v>
      </c>
    </row>
    <row r="15" spans="1:7" s="22" customFormat="1" ht="19.5" customHeight="1">
      <c r="A15" s="103"/>
      <c r="B15" s="670" t="s">
        <v>450</v>
      </c>
      <c r="C15" s="333"/>
      <c r="D15" s="538">
        <v>575464.29399999999</v>
      </c>
      <c r="E15" s="539">
        <v>89804</v>
      </c>
      <c r="F15" s="539">
        <v>141359.29399999999</v>
      </c>
      <c r="G15" s="540">
        <v>344301</v>
      </c>
    </row>
    <row r="16" spans="1:7" s="22" customFormat="1" ht="19.5" customHeight="1">
      <c r="A16" s="103"/>
      <c r="B16" s="670">
        <v>2</v>
      </c>
      <c r="C16" s="333"/>
      <c r="D16" s="538">
        <v>489749.41499999998</v>
      </c>
      <c r="E16" s="539">
        <v>91353</v>
      </c>
      <c r="F16" s="539">
        <v>127768.41499999999</v>
      </c>
      <c r="G16" s="540">
        <v>270628</v>
      </c>
    </row>
    <row r="17" spans="1:12" s="22" customFormat="1" ht="19.5" customHeight="1">
      <c r="A17" s="103"/>
      <c r="B17" s="670">
        <v>3</v>
      </c>
      <c r="C17" s="333"/>
      <c r="D17" s="538">
        <v>527886.12800000003</v>
      </c>
      <c r="E17" s="539">
        <v>98530</v>
      </c>
      <c r="F17" s="539">
        <v>135122.128</v>
      </c>
      <c r="G17" s="540">
        <v>294234</v>
      </c>
    </row>
    <row r="18" spans="1:12" s="22" customFormat="1" ht="19.5" customHeight="1">
      <c r="A18" s="103"/>
      <c r="B18" s="670">
        <v>4</v>
      </c>
      <c r="C18" s="333"/>
      <c r="D18" s="538">
        <v>545303.52399999998</v>
      </c>
      <c r="E18" s="539">
        <v>107213</v>
      </c>
      <c r="F18" s="539">
        <v>143629.524</v>
      </c>
      <c r="G18" s="540">
        <v>294461</v>
      </c>
    </row>
    <row r="19" spans="1:12" s="22" customFormat="1" ht="19.5" customHeight="1">
      <c r="A19" s="103"/>
      <c r="B19" s="670">
        <v>5</v>
      </c>
      <c r="C19" s="333"/>
      <c r="D19" s="538">
        <v>624455.35699999996</v>
      </c>
      <c r="E19" s="539">
        <v>113278</v>
      </c>
      <c r="F19" s="539">
        <v>165929.35699999999</v>
      </c>
      <c r="G19" s="540">
        <v>345248</v>
      </c>
    </row>
    <row r="20" spans="1:12" s="22" customFormat="1" ht="19.5" customHeight="1">
      <c r="A20" s="103"/>
      <c r="B20" s="670">
        <v>6</v>
      </c>
      <c r="C20" s="333"/>
      <c r="D20" s="538">
        <v>668216.745</v>
      </c>
      <c r="E20" s="539">
        <v>122279</v>
      </c>
      <c r="F20" s="539">
        <v>177201.745</v>
      </c>
      <c r="G20" s="540">
        <v>368736</v>
      </c>
    </row>
    <row r="21" spans="1:12" s="22" customFormat="1" ht="19.5" customHeight="1">
      <c r="A21" s="103"/>
      <c r="B21" s="670">
        <v>7</v>
      </c>
      <c r="C21" s="333"/>
      <c r="D21" s="538">
        <v>797011.701</v>
      </c>
      <c r="E21" s="539">
        <v>129899</v>
      </c>
      <c r="F21" s="539">
        <v>199939.701</v>
      </c>
      <c r="G21" s="540">
        <v>467173</v>
      </c>
    </row>
    <row r="22" spans="1:12" s="22" customFormat="1" ht="19.5" customHeight="1">
      <c r="A22" s="103"/>
      <c r="B22" s="670">
        <v>8</v>
      </c>
      <c r="C22" s="333"/>
      <c r="D22" s="538">
        <v>936944.42099999997</v>
      </c>
      <c r="E22" s="539">
        <v>140702</v>
      </c>
      <c r="F22" s="539">
        <v>230272.421</v>
      </c>
      <c r="G22" s="540">
        <v>565970</v>
      </c>
    </row>
    <row r="23" spans="1:12" s="22" customFormat="1" ht="19.5" customHeight="1">
      <c r="A23" s="103"/>
      <c r="B23" s="670">
        <v>9</v>
      </c>
      <c r="C23" s="333"/>
      <c r="D23" s="538">
        <v>885998.05300000007</v>
      </c>
      <c r="E23" s="539">
        <v>131577</v>
      </c>
      <c r="F23" s="539">
        <v>220833.05300000001</v>
      </c>
      <c r="G23" s="540">
        <v>533588</v>
      </c>
    </row>
    <row r="24" spans="1:12" s="22" customFormat="1" ht="19.5" customHeight="1">
      <c r="A24" s="103"/>
      <c r="B24" s="670">
        <v>10</v>
      </c>
      <c r="C24" s="333"/>
      <c r="D24" s="538">
        <v>773640.4</v>
      </c>
      <c r="E24" s="539">
        <v>122897</v>
      </c>
      <c r="F24" s="539">
        <v>204870.39999999999</v>
      </c>
      <c r="G24" s="540">
        <v>445873</v>
      </c>
    </row>
    <row r="25" spans="1:12" s="22" customFormat="1" ht="19.5" customHeight="1">
      <c r="A25" s="103"/>
      <c r="B25" s="670">
        <v>11</v>
      </c>
      <c r="C25" s="333"/>
      <c r="D25" s="538">
        <v>727291</v>
      </c>
      <c r="E25" s="539">
        <v>113404</v>
      </c>
      <c r="F25" s="539">
        <v>193845</v>
      </c>
      <c r="G25" s="540">
        <v>420042</v>
      </c>
    </row>
    <row r="26" spans="1:12" s="22" customFormat="1" ht="10" customHeight="1">
      <c r="A26" s="97"/>
      <c r="B26" s="334"/>
      <c r="C26" s="333"/>
      <c r="D26" s="535"/>
      <c r="E26" s="541"/>
      <c r="F26" s="541"/>
      <c r="G26" s="542"/>
    </row>
    <row r="27" spans="1:12" s="22" customFormat="1" ht="25" customHeight="1">
      <c r="A27" s="575"/>
      <c r="B27" s="335" t="s">
        <v>323</v>
      </c>
      <c r="C27" s="336"/>
      <c r="D27" s="734">
        <f>(D25 / D24 -1) * 100</f>
        <v>-5.9910780253978446</v>
      </c>
      <c r="E27" s="734">
        <f>(E25 / E24 -1) * 100</f>
        <v>-7.7243545407943204</v>
      </c>
      <c r="F27" s="734">
        <f>(F25 / F24 -1) * 100</f>
        <v>-5.3816461528849446</v>
      </c>
      <c r="G27" s="751">
        <f>(G25 / G24 -1) * 100</f>
        <v>-5.7933537128285417</v>
      </c>
      <c r="I27" s="576"/>
      <c r="J27" s="576"/>
      <c r="K27" s="576"/>
      <c r="L27" s="576"/>
    </row>
    <row r="28" spans="1:12" s="22" customFormat="1" ht="25" customHeight="1" thickBot="1">
      <c r="A28" s="121"/>
      <c r="B28" s="337" t="s">
        <v>265</v>
      </c>
      <c r="C28" s="338"/>
      <c r="D28" s="596">
        <f>(D25 /D13 -1) * 100</f>
        <v>16.895375789780243</v>
      </c>
      <c r="E28" s="596">
        <f>(E25 /E13 -1) * 100</f>
        <v>7.3240902853357381</v>
      </c>
      <c r="F28" s="596">
        <f>(F25 /F13 -1) * 100</f>
        <v>10.71062169338437</v>
      </c>
      <c r="G28" s="686">
        <f>(G25 /G13 -1) * 100</f>
        <v>23.029383508681491</v>
      </c>
      <c r="I28" s="576"/>
      <c r="J28" s="576"/>
      <c r="K28" s="576"/>
      <c r="L28" s="576"/>
    </row>
    <row r="29" spans="1:12" s="63" customFormat="1" ht="5.15" customHeight="1">
      <c r="B29" s="26" t="s">
        <v>125</v>
      </c>
      <c r="C29" s="26"/>
      <c r="D29" s="26"/>
      <c r="E29" s="26"/>
      <c r="F29" s="26"/>
      <c r="G29" s="26"/>
    </row>
    <row r="30" spans="1:12">
      <c r="A30" s="57" t="s">
        <v>266</v>
      </c>
      <c r="C30" s="61"/>
      <c r="D30" s="61"/>
      <c r="E30" s="61"/>
      <c r="F30" s="63"/>
      <c r="G30" s="339"/>
    </row>
  </sheetData>
  <mergeCells count="4">
    <mergeCell ref="A1:G1"/>
    <mergeCell ref="A5:C6"/>
    <mergeCell ref="D5:D6"/>
    <mergeCell ref="E5:G5"/>
  </mergeCells>
  <phoneticPr fontId="2"/>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99" zoomScaleNormal="100" zoomScaleSheetLayoutView="99" workbookViewId="0">
      <selection sqref="A1:P1"/>
    </sheetView>
  </sheetViews>
  <sheetFormatPr defaultColWidth="9" defaultRowHeight="14"/>
  <cols>
    <col min="1" max="1" width="2.08984375" style="22" customWidth="1"/>
    <col min="2" max="2" width="14" style="22" customWidth="1"/>
    <col min="3" max="3" width="2.08984375" style="22" customWidth="1"/>
    <col min="4" max="14" width="8.08984375" style="22" customWidth="1"/>
    <col min="15" max="15" width="7.90625" style="22" customWidth="1"/>
    <col min="16" max="16" width="0.36328125" style="22" customWidth="1"/>
    <col min="17" max="16384" width="9" style="22"/>
  </cols>
  <sheetData>
    <row r="1" spans="1:16" ht="30" customHeight="1">
      <c r="A1" s="1018" t="s">
        <v>519</v>
      </c>
      <c r="B1" s="1018"/>
      <c r="C1" s="1018"/>
      <c r="D1" s="1018"/>
      <c r="E1" s="1018"/>
      <c r="F1" s="1018"/>
      <c r="G1" s="1018"/>
      <c r="H1" s="1018"/>
      <c r="I1" s="1018"/>
      <c r="J1" s="1018"/>
      <c r="K1" s="1018"/>
      <c r="L1" s="1018"/>
      <c r="M1" s="1018"/>
      <c r="N1" s="1018"/>
      <c r="O1" s="1018"/>
      <c r="P1" s="1018"/>
    </row>
    <row r="2" spans="1:16" ht="12.75" customHeight="1"/>
    <row r="3" spans="1:16">
      <c r="B3" s="61"/>
      <c r="C3" s="61"/>
      <c r="D3" s="61"/>
      <c r="E3" s="61"/>
      <c r="F3" s="61"/>
      <c r="G3" s="61"/>
      <c r="H3" s="61"/>
      <c r="I3" s="61"/>
      <c r="J3" s="61"/>
      <c r="K3" s="61"/>
      <c r="L3" s="61"/>
      <c r="M3" s="61"/>
      <c r="O3" s="455" t="s">
        <v>330</v>
      </c>
    </row>
    <row r="4" spans="1:16" ht="3" customHeight="1" thickBot="1">
      <c r="B4" s="61"/>
      <c r="C4" s="61"/>
      <c r="D4" s="61"/>
      <c r="E4" s="61"/>
      <c r="F4" s="61"/>
      <c r="G4" s="61"/>
      <c r="H4" s="61"/>
      <c r="I4" s="61"/>
      <c r="J4" s="61"/>
      <c r="K4" s="61"/>
      <c r="L4" s="61"/>
      <c r="M4" s="61"/>
      <c r="O4" s="93"/>
    </row>
    <row r="5" spans="1:16" ht="25" customHeight="1">
      <c r="A5" s="94"/>
      <c r="B5" s="1142" t="s">
        <v>331</v>
      </c>
      <c r="C5" s="340"/>
      <c r="D5" s="1130" t="s">
        <v>267</v>
      </c>
      <c r="E5" s="1132"/>
      <c r="F5" s="1132"/>
      <c r="G5" s="1131"/>
      <c r="H5" s="1130" t="s">
        <v>332</v>
      </c>
      <c r="I5" s="1132"/>
      <c r="J5" s="1132"/>
      <c r="K5" s="1131"/>
      <c r="L5" s="1130" t="s">
        <v>333</v>
      </c>
      <c r="M5" s="1132"/>
      <c r="N5" s="1132"/>
      <c r="O5" s="1132"/>
      <c r="P5" s="341"/>
    </row>
    <row r="6" spans="1:16" ht="18" customHeight="1">
      <c r="A6" s="103"/>
      <c r="B6" s="1158"/>
      <c r="C6" s="157"/>
      <c r="D6" s="1200" t="s">
        <v>339</v>
      </c>
      <c r="E6" s="1199" t="s">
        <v>334</v>
      </c>
      <c r="F6" s="1199" t="s">
        <v>335</v>
      </c>
      <c r="G6" s="1199" t="s">
        <v>336</v>
      </c>
      <c r="H6" s="1200" t="s">
        <v>339</v>
      </c>
      <c r="I6" s="1199" t="s">
        <v>334</v>
      </c>
      <c r="J6" s="1199" t="s">
        <v>335</v>
      </c>
      <c r="K6" s="1199" t="s">
        <v>336</v>
      </c>
      <c r="L6" s="1200" t="s">
        <v>339</v>
      </c>
      <c r="M6" s="1199" t="s">
        <v>334</v>
      </c>
      <c r="N6" s="1199" t="s">
        <v>335</v>
      </c>
      <c r="O6" s="1199" t="s">
        <v>336</v>
      </c>
      <c r="P6" s="342"/>
    </row>
    <row r="7" spans="1:16" ht="18" customHeight="1">
      <c r="A7" s="103"/>
      <c r="B7" s="1158"/>
      <c r="C7" s="157"/>
      <c r="D7" s="1164"/>
      <c r="E7" s="1165"/>
      <c r="F7" s="1165"/>
      <c r="G7" s="1165"/>
      <c r="H7" s="1164"/>
      <c r="I7" s="1165"/>
      <c r="J7" s="1165"/>
      <c r="K7" s="1165"/>
      <c r="L7" s="1164"/>
      <c r="M7" s="1165"/>
      <c r="N7" s="1165"/>
      <c r="O7" s="1165"/>
      <c r="P7" s="120"/>
    </row>
    <row r="8" spans="1:16" ht="18" customHeight="1">
      <c r="A8" s="97"/>
      <c r="B8" s="1143"/>
      <c r="C8" s="344"/>
      <c r="D8" s="1146"/>
      <c r="E8" s="1145"/>
      <c r="F8" s="1145"/>
      <c r="G8" s="1145"/>
      <c r="H8" s="1146"/>
      <c r="I8" s="1145"/>
      <c r="J8" s="1145"/>
      <c r="K8" s="1145"/>
      <c r="L8" s="1146"/>
      <c r="M8" s="1145"/>
      <c r="N8" s="1145"/>
      <c r="O8" s="1145"/>
      <c r="P8" s="158"/>
    </row>
    <row r="9" spans="1:16" ht="15" customHeight="1">
      <c r="A9" s="103"/>
      <c r="B9" s="160"/>
      <c r="C9" s="160"/>
      <c r="D9" s="139"/>
      <c r="E9" s="160"/>
      <c r="F9" s="160"/>
      <c r="G9" s="160"/>
      <c r="H9" s="160"/>
      <c r="I9" s="160"/>
      <c r="J9" s="160"/>
      <c r="K9" s="160"/>
      <c r="L9" s="160"/>
      <c r="M9" s="160"/>
      <c r="N9" s="160"/>
      <c r="O9" s="160"/>
      <c r="P9" s="120"/>
    </row>
    <row r="10" spans="1:16" ht="16" customHeight="1">
      <c r="A10" s="103"/>
      <c r="B10" s="577" t="s">
        <v>534</v>
      </c>
      <c r="C10" s="113"/>
      <c r="D10" s="589">
        <v>2778</v>
      </c>
      <c r="E10" s="176">
        <v>650</v>
      </c>
      <c r="F10" s="176">
        <v>322</v>
      </c>
      <c r="G10" s="176">
        <v>360</v>
      </c>
      <c r="H10" s="176">
        <v>34</v>
      </c>
      <c r="I10" s="176">
        <v>2</v>
      </c>
      <c r="J10" s="176">
        <v>1</v>
      </c>
      <c r="K10" s="176">
        <v>7</v>
      </c>
      <c r="L10" s="590">
        <v>3311</v>
      </c>
      <c r="M10" s="590">
        <v>729</v>
      </c>
      <c r="N10" s="590">
        <v>380</v>
      </c>
      <c r="O10" s="590">
        <v>428</v>
      </c>
      <c r="P10" s="120"/>
    </row>
    <row r="11" spans="1:16" ht="16" customHeight="1">
      <c r="A11" s="103"/>
      <c r="B11" s="577" t="s">
        <v>484</v>
      </c>
      <c r="C11" s="113"/>
      <c r="D11" s="589">
        <v>2966</v>
      </c>
      <c r="E11" s="176">
        <v>609</v>
      </c>
      <c r="F11" s="176">
        <v>363</v>
      </c>
      <c r="G11" s="176">
        <v>470</v>
      </c>
      <c r="H11" s="176">
        <v>38</v>
      </c>
      <c r="I11" s="176">
        <v>6</v>
      </c>
      <c r="J11" s="176">
        <v>3</v>
      </c>
      <c r="K11" s="176">
        <v>10</v>
      </c>
      <c r="L11" s="590">
        <v>3574</v>
      </c>
      <c r="M11" s="590">
        <v>691</v>
      </c>
      <c r="N11" s="590">
        <v>418</v>
      </c>
      <c r="O11" s="590">
        <v>569</v>
      </c>
      <c r="P11" s="120"/>
    </row>
    <row r="12" spans="1:16" ht="16" customHeight="1">
      <c r="A12" s="103"/>
      <c r="B12" s="577" t="s">
        <v>535</v>
      </c>
      <c r="C12" s="113"/>
      <c r="D12" s="589">
        <v>2875</v>
      </c>
      <c r="E12" s="176">
        <v>484</v>
      </c>
      <c r="F12" s="176">
        <v>327</v>
      </c>
      <c r="G12" s="176">
        <v>467</v>
      </c>
      <c r="H12" s="176">
        <v>44</v>
      </c>
      <c r="I12" s="176">
        <v>5</v>
      </c>
      <c r="J12" s="176">
        <v>3</v>
      </c>
      <c r="K12" s="176">
        <v>7</v>
      </c>
      <c r="L12" s="590">
        <v>3387</v>
      </c>
      <c r="M12" s="590">
        <v>545</v>
      </c>
      <c r="N12" s="590">
        <v>384</v>
      </c>
      <c r="O12" s="590">
        <v>560</v>
      </c>
      <c r="P12" s="120"/>
    </row>
    <row r="13" spans="1:16" ht="2.25" customHeight="1">
      <c r="A13" s="103"/>
      <c r="B13" s="61"/>
      <c r="C13" s="61"/>
      <c r="D13" s="345"/>
      <c r="E13" s="126"/>
      <c r="F13" s="126"/>
      <c r="G13" s="126"/>
      <c r="H13" s="126"/>
      <c r="I13" s="126"/>
      <c r="J13" s="126"/>
      <c r="K13" s="126"/>
      <c r="L13" s="126"/>
      <c r="M13" s="126"/>
      <c r="N13" s="126"/>
      <c r="O13" s="126"/>
      <c r="P13" s="120"/>
    </row>
    <row r="14" spans="1:16" ht="15" customHeight="1">
      <c r="A14" s="103"/>
      <c r="B14" s="61"/>
      <c r="C14" s="61"/>
      <c r="D14" s="345"/>
      <c r="E14" s="126"/>
      <c r="F14" s="126"/>
      <c r="G14" s="126"/>
      <c r="H14" s="126"/>
      <c r="I14" s="126"/>
      <c r="J14" s="126"/>
      <c r="K14" s="126"/>
      <c r="L14" s="126"/>
      <c r="M14" s="126"/>
      <c r="N14" s="126"/>
      <c r="O14" s="126"/>
      <c r="P14" s="120"/>
    </row>
    <row r="15" spans="1:16" ht="16" customHeight="1">
      <c r="A15" s="103"/>
      <c r="B15" s="667" t="s">
        <v>593</v>
      </c>
      <c r="C15" s="157"/>
      <c r="D15" s="346">
        <v>206</v>
      </c>
      <c r="E15" s="346">
        <v>39</v>
      </c>
      <c r="F15" s="346">
        <v>23</v>
      </c>
      <c r="G15" s="346">
        <v>25</v>
      </c>
      <c r="H15" s="346">
        <v>5</v>
      </c>
      <c r="I15" s="346">
        <v>0</v>
      </c>
      <c r="J15" s="346">
        <v>0</v>
      </c>
      <c r="K15" s="346">
        <v>2</v>
      </c>
      <c r="L15" s="346">
        <v>232</v>
      </c>
      <c r="M15" s="346">
        <v>43</v>
      </c>
      <c r="N15" s="346">
        <v>24</v>
      </c>
      <c r="O15" s="346">
        <v>29</v>
      </c>
      <c r="P15" s="120"/>
    </row>
    <row r="16" spans="1:16" ht="16" customHeight="1">
      <c r="A16" s="103"/>
      <c r="B16" s="667">
        <v>3</v>
      </c>
      <c r="C16" s="157"/>
      <c r="D16" s="346">
        <v>253</v>
      </c>
      <c r="E16" s="346">
        <v>60</v>
      </c>
      <c r="F16" s="346">
        <v>31</v>
      </c>
      <c r="G16" s="346">
        <v>34</v>
      </c>
      <c r="H16" s="346">
        <v>3</v>
      </c>
      <c r="I16" s="346">
        <v>0</v>
      </c>
      <c r="J16" s="346">
        <v>0</v>
      </c>
      <c r="K16" s="346">
        <v>0</v>
      </c>
      <c r="L16" s="346">
        <v>280</v>
      </c>
      <c r="M16" s="346">
        <v>67</v>
      </c>
      <c r="N16" s="346">
        <v>35</v>
      </c>
      <c r="O16" s="346">
        <v>38</v>
      </c>
      <c r="P16" s="120"/>
    </row>
    <row r="17" spans="1:16" ht="16" customHeight="1">
      <c r="A17" s="103"/>
      <c r="B17" s="667">
        <v>4</v>
      </c>
      <c r="C17" s="157"/>
      <c r="D17" s="346">
        <v>207</v>
      </c>
      <c r="E17" s="346">
        <v>38</v>
      </c>
      <c r="F17" s="346">
        <v>23</v>
      </c>
      <c r="G17" s="346">
        <v>31</v>
      </c>
      <c r="H17" s="346">
        <v>2</v>
      </c>
      <c r="I17" s="346">
        <v>0</v>
      </c>
      <c r="J17" s="346">
        <v>0</v>
      </c>
      <c r="K17" s="346">
        <v>0</v>
      </c>
      <c r="L17" s="346">
        <v>247</v>
      </c>
      <c r="M17" s="346">
        <v>43</v>
      </c>
      <c r="N17" s="346">
        <v>31</v>
      </c>
      <c r="O17" s="346">
        <v>36</v>
      </c>
      <c r="P17" s="120"/>
    </row>
    <row r="18" spans="1:16" ht="16" customHeight="1">
      <c r="A18" s="103"/>
      <c r="B18" s="667">
        <v>5</v>
      </c>
      <c r="C18" s="157"/>
      <c r="D18" s="346">
        <v>222</v>
      </c>
      <c r="E18" s="346">
        <v>34</v>
      </c>
      <c r="F18" s="346">
        <v>33</v>
      </c>
      <c r="G18" s="346">
        <v>36</v>
      </c>
      <c r="H18" s="346">
        <v>0</v>
      </c>
      <c r="I18" s="346">
        <v>0</v>
      </c>
      <c r="J18" s="346">
        <v>0</v>
      </c>
      <c r="K18" s="346">
        <v>0</v>
      </c>
      <c r="L18" s="346">
        <v>263</v>
      </c>
      <c r="M18" s="346">
        <v>38</v>
      </c>
      <c r="N18" s="346">
        <v>40</v>
      </c>
      <c r="O18" s="346">
        <v>44</v>
      </c>
      <c r="P18" s="120"/>
    </row>
    <row r="19" spans="1:16" ht="16" customHeight="1">
      <c r="A19" s="103"/>
      <c r="B19" s="667">
        <v>6</v>
      </c>
      <c r="C19" s="157"/>
      <c r="D19" s="346">
        <v>206</v>
      </c>
      <c r="E19" s="346">
        <v>31</v>
      </c>
      <c r="F19" s="346">
        <v>25</v>
      </c>
      <c r="G19" s="346">
        <v>30</v>
      </c>
      <c r="H19" s="346">
        <v>8</v>
      </c>
      <c r="I19" s="346">
        <v>1</v>
      </c>
      <c r="J19" s="346">
        <v>1</v>
      </c>
      <c r="K19" s="346">
        <v>1</v>
      </c>
      <c r="L19" s="346">
        <v>254</v>
      </c>
      <c r="M19" s="346">
        <v>35</v>
      </c>
      <c r="N19" s="346">
        <v>25</v>
      </c>
      <c r="O19" s="346">
        <v>35</v>
      </c>
      <c r="P19" s="120"/>
    </row>
    <row r="20" spans="1:16" ht="16" customHeight="1">
      <c r="A20" s="103"/>
      <c r="B20" s="667">
        <v>7</v>
      </c>
      <c r="C20" s="157"/>
      <c r="D20" s="346">
        <v>255</v>
      </c>
      <c r="E20" s="346">
        <v>30</v>
      </c>
      <c r="F20" s="346">
        <v>29</v>
      </c>
      <c r="G20" s="346">
        <v>37</v>
      </c>
      <c r="H20" s="346">
        <v>2</v>
      </c>
      <c r="I20" s="346">
        <v>2</v>
      </c>
      <c r="J20" s="346">
        <v>0</v>
      </c>
      <c r="K20" s="346">
        <v>0</v>
      </c>
      <c r="L20" s="346">
        <v>293</v>
      </c>
      <c r="M20" s="346">
        <v>34</v>
      </c>
      <c r="N20" s="346">
        <v>32</v>
      </c>
      <c r="O20" s="346">
        <v>41</v>
      </c>
      <c r="P20" s="120"/>
    </row>
    <row r="21" spans="1:16" ht="16" customHeight="1">
      <c r="A21" s="103"/>
      <c r="B21" s="667">
        <v>8</v>
      </c>
      <c r="C21" s="157"/>
      <c r="D21" s="346">
        <v>218</v>
      </c>
      <c r="E21" s="346">
        <v>35</v>
      </c>
      <c r="F21" s="346">
        <v>22</v>
      </c>
      <c r="G21" s="346">
        <v>32</v>
      </c>
      <c r="H21" s="346">
        <v>4</v>
      </c>
      <c r="I21" s="346">
        <v>0</v>
      </c>
      <c r="J21" s="346">
        <v>0</v>
      </c>
      <c r="K21" s="346">
        <v>0</v>
      </c>
      <c r="L21" s="346">
        <v>259</v>
      </c>
      <c r="M21" s="346">
        <v>36</v>
      </c>
      <c r="N21" s="346">
        <v>25</v>
      </c>
      <c r="O21" s="346">
        <v>41</v>
      </c>
      <c r="P21" s="120"/>
    </row>
    <row r="22" spans="1:16" ht="15.5" customHeight="1">
      <c r="A22" s="103"/>
      <c r="B22" s="667">
        <v>9</v>
      </c>
      <c r="C22" s="157"/>
      <c r="D22" s="346">
        <v>259</v>
      </c>
      <c r="E22" s="346">
        <v>37</v>
      </c>
      <c r="F22" s="346">
        <v>40</v>
      </c>
      <c r="G22" s="346">
        <v>48</v>
      </c>
      <c r="H22" s="346">
        <v>6</v>
      </c>
      <c r="I22" s="346">
        <v>0</v>
      </c>
      <c r="J22" s="346">
        <v>0</v>
      </c>
      <c r="K22" s="346">
        <v>1</v>
      </c>
      <c r="L22" s="346">
        <v>296</v>
      </c>
      <c r="M22" s="346">
        <v>42</v>
      </c>
      <c r="N22" s="346">
        <v>45</v>
      </c>
      <c r="O22" s="346">
        <v>58</v>
      </c>
      <c r="P22" s="120"/>
    </row>
    <row r="23" spans="1:16" ht="16" customHeight="1">
      <c r="A23" s="103"/>
      <c r="B23" s="667">
        <v>10</v>
      </c>
      <c r="C23" s="157"/>
      <c r="D23" s="346">
        <v>257</v>
      </c>
      <c r="E23" s="346">
        <v>50</v>
      </c>
      <c r="F23" s="346">
        <v>24</v>
      </c>
      <c r="G23" s="346">
        <v>33</v>
      </c>
      <c r="H23" s="346">
        <v>5</v>
      </c>
      <c r="I23" s="346">
        <v>1</v>
      </c>
      <c r="J23" s="346">
        <v>0</v>
      </c>
      <c r="K23" s="346">
        <v>1</v>
      </c>
      <c r="L23" s="346">
        <v>322</v>
      </c>
      <c r="M23" s="346">
        <v>54</v>
      </c>
      <c r="N23" s="346">
        <v>33</v>
      </c>
      <c r="O23" s="346">
        <v>47</v>
      </c>
      <c r="P23" s="120"/>
    </row>
    <row r="24" spans="1:16" ht="16" customHeight="1">
      <c r="A24" s="103"/>
      <c r="B24" s="667">
        <v>11</v>
      </c>
      <c r="C24" s="157"/>
      <c r="D24" s="346">
        <v>263</v>
      </c>
      <c r="E24" s="346">
        <v>38</v>
      </c>
      <c r="F24" s="346">
        <v>23</v>
      </c>
      <c r="G24" s="346">
        <v>60</v>
      </c>
      <c r="H24" s="346">
        <v>2</v>
      </c>
      <c r="I24" s="346">
        <v>0</v>
      </c>
      <c r="J24" s="346">
        <v>0</v>
      </c>
      <c r="K24" s="346">
        <v>0</v>
      </c>
      <c r="L24" s="346">
        <v>308</v>
      </c>
      <c r="M24" s="346">
        <v>44</v>
      </c>
      <c r="N24" s="346">
        <v>32</v>
      </c>
      <c r="O24" s="346">
        <v>70</v>
      </c>
      <c r="P24" s="120"/>
    </row>
    <row r="25" spans="1:16" ht="16" customHeight="1">
      <c r="A25" s="103"/>
      <c r="B25" s="667">
        <v>12</v>
      </c>
      <c r="C25" s="157"/>
      <c r="D25" s="346">
        <v>367</v>
      </c>
      <c r="E25" s="346">
        <v>62</v>
      </c>
      <c r="F25" s="346">
        <v>30</v>
      </c>
      <c r="G25" s="346">
        <v>78</v>
      </c>
      <c r="H25" s="346">
        <v>3</v>
      </c>
      <c r="I25" s="346">
        <v>1</v>
      </c>
      <c r="J25" s="346">
        <v>0</v>
      </c>
      <c r="K25" s="346">
        <v>1</v>
      </c>
      <c r="L25" s="346">
        <v>437</v>
      </c>
      <c r="M25" s="346">
        <v>76</v>
      </c>
      <c r="N25" s="346">
        <v>33</v>
      </c>
      <c r="O25" s="346">
        <v>95</v>
      </c>
      <c r="P25" s="120"/>
    </row>
    <row r="26" spans="1:16" ht="16" customHeight="1">
      <c r="A26" s="103"/>
      <c r="B26" s="667" t="s">
        <v>552</v>
      </c>
      <c r="C26" s="157"/>
      <c r="D26" s="346">
        <v>131</v>
      </c>
      <c r="E26" s="346">
        <v>19</v>
      </c>
      <c r="F26" s="346">
        <v>16</v>
      </c>
      <c r="G26" s="346">
        <v>19</v>
      </c>
      <c r="H26" s="346">
        <v>6</v>
      </c>
      <c r="I26" s="346">
        <v>0</v>
      </c>
      <c r="J26" s="346">
        <v>1</v>
      </c>
      <c r="K26" s="346">
        <v>0</v>
      </c>
      <c r="L26" s="346">
        <v>145</v>
      </c>
      <c r="M26" s="346">
        <v>26</v>
      </c>
      <c r="N26" s="346">
        <v>15</v>
      </c>
      <c r="O26" s="346">
        <v>19</v>
      </c>
      <c r="P26" s="120"/>
    </row>
    <row r="27" spans="1:16" ht="16" customHeight="1">
      <c r="A27" s="103"/>
      <c r="B27" s="667" t="s">
        <v>592</v>
      </c>
      <c r="C27" s="157"/>
      <c r="D27" s="346">
        <v>181</v>
      </c>
      <c r="E27" s="346">
        <v>31</v>
      </c>
      <c r="F27" s="346">
        <v>16</v>
      </c>
      <c r="G27" s="346">
        <v>29</v>
      </c>
      <c r="H27" s="346">
        <v>0</v>
      </c>
      <c r="I27" s="346">
        <v>0</v>
      </c>
      <c r="J27" s="346">
        <v>0</v>
      </c>
      <c r="K27" s="346">
        <v>0</v>
      </c>
      <c r="L27" s="346">
        <v>223</v>
      </c>
      <c r="M27" s="346">
        <v>35</v>
      </c>
      <c r="N27" s="346">
        <v>19</v>
      </c>
      <c r="O27" s="346">
        <v>33</v>
      </c>
      <c r="P27" s="120"/>
    </row>
    <row r="28" spans="1:16" ht="8.15" customHeight="1">
      <c r="A28" s="103"/>
      <c r="B28" s="116"/>
      <c r="C28" s="157"/>
      <c r="D28" s="346"/>
      <c r="E28" s="346"/>
      <c r="F28" s="346"/>
      <c r="G28" s="346"/>
      <c r="H28" s="346"/>
      <c r="I28" s="346"/>
      <c r="J28" s="346"/>
      <c r="K28" s="346"/>
      <c r="L28" s="346"/>
      <c r="M28" s="346"/>
      <c r="N28" s="346"/>
      <c r="O28" s="346"/>
      <c r="P28" s="120"/>
    </row>
    <row r="29" spans="1:16" ht="16" customHeight="1">
      <c r="A29" s="103"/>
      <c r="B29" s="577" t="s">
        <v>553</v>
      </c>
      <c r="C29" s="578"/>
      <c r="D29" s="461">
        <f>SUM(D26:D27)</f>
        <v>312</v>
      </c>
      <c r="E29" s="461">
        <f>SUM(E26:E27)</f>
        <v>50</v>
      </c>
      <c r="F29" s="461">
        <f t="shared" ref="F29:O29" si="0">SUM(F26:F27)</f>
        <v>32</v>
      </c>
      <c r="G29" s="461">
        <f t="shared" si="0"/>
        <v>48</v>
      </c>
      <c r="H29" s="461">
        <f t="shared" si="0"/>
        <v>6</v>
      </c>
      <c r="I29" s="461">
        <f t="shared" si="0"/>
        <v>0</v>
      </c>
      <c r="J29" s="461">
        <f t="shared" si="0"/>
        <v>1</v>
      </c>
      <c r="K29" s="461">
        <f t="shared" si="0"/>
        <v>0</v>
      </c>
      <c r="L29" s="461">
        <f t="shared" si="0"/>
        <v>368</v>
      </c>
      <c r="M29" s="461">
        <f t="shared" si="0"/>
        <v>61</v>
      </c>
      <c r="N29" s="461">
        <f>SUM(N26:N27)</f>
        <v>34</v>
      </c>
      <c r="O29" s="461">
        <f t="shared" si="0"/>
        <v>52</v>
      </c>
      <c r="P29" s="731">
        <f>SUM(P16:P27)</f>
        <v>0</v>
      </c>
    </row>
    <row r="30" spans="1:16" ht="1" customHeight="1" thickBot="1">
      <c r="A30" s="121"/>
      <c r="B30" s="347"/>
      <c r="C30" s="122"/>
      <c r="D30" s="744"/>
      <c r="E30" s="745"/>
      <c r="F30" s="745"/>
      <c r="G30" s="745"/>
      <c r="H30" s="745"/>
      <c r="I30" s="745"/>
      <c r="J30" s="745"/>
      <c r="K30" s="745"/>
      <c r="L30" s="745"/>
      <c r="M30" s="745"/>
      <c r="N30" s="745"/>
      <c r="O30" s="745"/>
      <c r="P30" s="348"/>
    </row>
    <row r="31" spans="1:16" ht="3" customHeight="1">
      <c r="B31" s="219"/>
      <c r="C31" s="113"/>
      <c r="D31" s="760"/>
      <c r="E31" s="346"/>
      <c r="F31" s="346"/>
      <c r="G31" s="346"/>
      <c r="H31" s="346"/>
      <c r="I31" s="346"/>
      <c r="J31" s="346"/>
      <c r="K31" s="346"/>
      <c r="L31" s="346"/>
      <c r="M31" s="346"/>
      <c r="N31" s="346"/>
      <c r="O31" s="346"/>
    </row>
    <row r="32" spans="1:16" ht="14.5" customHeight="1">
      <c r="A32" s="211" t="s">
        <v>337</v>
      </c>
      <c r="B32" s="115"/>
      <c r="C32" s="113"/>
      <c r="D32" s="346"/>
      <c r="E32" s="346"/>
      <c r="F32" s="346"/>
      <c r="G32" s="346"/>
      <c r="H32" s="346"/>
      <c r="I32" s="346"/>
      <c r="J32" s="346"/>
      <c r="K32" s="346"/>
      <c r="L32" s="346"/>
      <c r="M32" s="346"/>
      <c r="N32" s="346"/>
      <c r="O32" s="346"/>
    </row>
    <row r="33" spans="1:15" ht="15" customHeight="1">
      <c r="A33" s="445" t="s">
        <v>338</v>
      </c>
      <c r="C33" s="63"/>
      <c r="D33" s="63"/>
      <c r="E33" s="63"/>
      <c r="F33" s="63"/>
      <c r="G33" s="63"/>
      <c r="H33" s="63"/>
      <c r="I33" s="63"/>
      <c r="J33" s="63"/>
      <c r="K33" s="63"/>
      <c r="L33" s="63"/>
      <c r="M33" s="63"/>
      <c r="N33" s="63"/>
      <c r="O33" s="63"/>
    </row>
    <row r="34" spans="1:15">
      <c r="B34" s="61"/>
      <c r="C34" s="63"/>
      <c r="D34" s="63"/>
      <c r="E34" s="63"/>
      <c r="F34" s="63"/>
      <c r="G34" s="63"/>
      <c r="H34" s="63"/>
      <c r="I34" s="63"/>
      <c r="J34" s="63"/>
      <c r="K34" s="63"/>
      <c r="L34" s="63"/>
      <c r="M34" s="63"/>
      <c r="N34" s="63"/>
      <c r="O34" s="63"/>
    </row>
  </sheetData>
  <mergeCells count="17">
    <mergeCell ref="L6:L8"/>
    <mergeCell ref="M6:M8"/>
    <mergeCell ref="N6:N8"/>
    <mergeCell ref="A1:P1"/>
    <mergeCell ref="B5:B8"/>
    <mergeCell ref="D5:G5"/>
    <mergeCell ref="H5:K5"/>
    <mergeCell ref="L5:O5"/>
    <mergeCell ref="D6:D8"/>
    <mergeCell ref="E6:E8"/>
    <mergeCell ref="F6:F8"/>
    <mergeCell ref="G6:G8"/>
    <mergeCell ref="H6:H8"/>
    <mergeCell ref="O6:O8"/>
    <mergeCell ref="I6:I8"/>
    <mergeCell ref="J6:J8"/>
    <mergeCell ref="K6:K8"/>
  </mergeCells>
  <phoneticPr fontId="2"/>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sqref="A1:S1"/>
    </sheetView>
  </sheetViews>
  <sheetFormatPr defaultColWidth="9" defaultRowHeight="16.5"/>
  <cols>
    <col min="1" max="1" width="2.08984375" style="20" customWidth="1"/>
    <col min="2" max="2" width="14.7265625" style="20" customWidth="1"/>
    <col min="3" max="3" width="2.08984375" style="20" customWidth="1"/>
    <col min="4" max="7" width="7.6328125" style="20" customWidth="1"/>
    <col min="8" max="8" width="8.6328125" style="20" customWidth="1"/>
    <col min="9" max="14" width="7.6328125" style="20" customWidth="1"/>
    <col min="15" max="15" width="8.90625" style="20" customWidth="1"/>
    <col min="16" max="16" width="9.08984375" style="20" customWidth="1"/>
    <col min="17" max="17" width="8.36328125" style="20" customWidth="1"/>
    <col min="18" max="18" width="8.08984375" style="20" customWidth="1"/>
    <col min="19" max="19" width="0.36328125" style="20" customWidth="1"/>
    <col min="20" max="16384" width="9" style="20"/>
  </cols>
  <sheetData>
    <row r="1" spans="1:24" ht="30" customHeight="1">
      <c r="A1" s="1018" t="s">
        <v>268</v>
      </c>
      <c r="B1" s="1018"/>
      <c r="C1" s="1018"/>
      <c r="D1" s="1018"/>
      <c r="E1" s="1018"/>
      <c r="F1" s="1018"/>
      <c r="G1" s="1018"/>
      <c r="H1" s="1018"/>
      <c r="I1" s="1018"/>
      <c r="J1" s="1018"/>
      <c r="K1" s="1018"/>
      <c r="L1" s="1018"/>
      <c r="M1" s="1018"/>
      <c r="N1" s="1018"/>
      <c r="O1" s="1018"/>
      <c r="P1" s="1018"/>
      <c r="Q1" s="1018"/>
      <c r="R1" s="1018"/>
      <c r="S1" s="1018"/>
    </row>
    <row r="2" spans="1:24" ht="25" customHeight="1" thickBot="1">
      <c r="B2" s="26"/>
      <c r="C2" s="26"/>
      <c r="D2" s="26"/>
      <c r="E2" s="26"/>
      <c r="F2" s="26"/>
      <c r="G2" s="26"/>
      <c r="H2" s="26"/>
      <c r="I2" s="26"/>
      <c r="J2" s="26"/>
      <c r="K2" s="26"/>
      <c r="L2" s="26"/>
      <c r="M2" s="26"/>
      <c r="N2" s="26"/>
      <c r="O2" s="26"/>
      <c r="P2" s="26"/>
      <c r="Q2" s="26"/>
      <c r="R2" s="129" t="s">
        <v>340</v>
      </c>
    </row>
    <row r="3" spans="1:24" ht="21" customHeight="1">
      <c r="A3" s="1133" t="s">
        <v>306</v>
      </c>
      <c r="B3" s="1142"/>
      <c r="C3" s="1134"/>
      <c r="D3" s="1130" t="s">
        <v>343</v>
      </c>
      <c r="E3" s="1132"/>
      <c r="F3" s="1132"/>
      <c r="G3" s="1132"/>
      <c r="H3" s="1132"/>
      <c r="I3" s="1132"/>
      <c r="J3" s="1132"/>
      <c r="K3" s="1131"/>
      <c r="L3" s="1144" t="s">
        <v>344</v>
      </c>
      <c r="M3" s="1163" t="s">
        <v>272</v>
      </c>
      <c r="N3" s="1144" t="s">
        <v>346</v>
      </c>
      <c r="O3" s="1132" t="s">
        <v>342</v>
      </c>
      <c r="P3" s="1132"/>
      <c r="Q3" s="1132"/>
      <c r="R3" s="1132"/>
      <c r="S3" s="349"/>
    </row>
    <row r="4" spans="1:24" ht="21" customHeight="1">
      <c r="A4" s="1204"/>
      <c r="B4" s="1158"/>
      <c r="C4" s="1205"/>
      <c r="D4" s="350"/>
      <c r="E4" s="99"/>
      <c r="F4" s="1199" t="s">
        <v>269</v>
      </c>
      <c r="G4" s="1199" t="s">
        <v>270</v>
      </c>
      <c r="H4" s="99"/>
      <c r="I4" s="1201" t="s">
        <v>271</v>
      </c>
      <c r="J4" s="99"/>
      <c r="K4" s="1199" t="s">
        <v>345</v>
      </c>
      <c r="L4" s="1165"/>
      <c r="M4" s="1164"/>
      <c r="N4" s="1164"/>
      <c r="O4" s="351"/>
      <c r="P4" s="352"/>
      <c r="Q4" s="99"/>
      <c r="R4" s="139"/>
      <c r="S4" s="353"/>
    </row>
    <row r="5" spans="1:24" ht="21" customHeight="1">
      <c r="A5" s="1204"/>
      <c r="B5" s="1158"/>
      <c r="C5" s="1205"/>
      <c r="D5" s="117" t="s">
        <v>273</v>
      </c>
      <c r="E5" s="100" t="s">
        <v>274</v>
      </c>
      <c r="F5" s="1165"/>
      <c r="G5" s="1165"/>
      <c r="H5" s="100" t="s">
        <v>275</v>
      </c>
      <c r="I5" s="1202"/>
      <c r="J5" s="100" t="s">
        <v>276</v>
      </c>
      <c r="K5" s="1164"/>
      <c r="L5" s="1165"/>
      <c r="M5" s="1164"/>
      <c r="N5" s="1164"/>
      <c r="O5" s="354" t="s">
        <v>277</v>
      </c>
      <c r="P5" s="343" t="s">
        <v>278</v>
      </c>
      <c r="Q5" s="100" t="s">
        <v>275</v>
      </c>
      <c r="R5" s="100" t="s">
        <v>279</v>
      </c>
      <c r="S5" s="201"/>
    </row>
    <row r="6" spans="1:24" ht="21" customHeight="1">
      <c r="A6" s="1135"/>
      <c r="B6" s="1143"/>
      <c r="C6" s="1136"/>
      <c r="D6" s="117"/>
      <c r="E6" s="100"/>
      <c r="F6" s="1145"/>
      <c r="G6" s="1145"/>
      <c r="H6" s="100"/>
      <c r="I6" s="1203"/>
      <c r="J6" s="100"/>
      <c r="K6" s="1146"/>
      <c r="L6" s="1145"/>
      <c r="M6" s="1146"/>
      <c r="N6" s="1146"/>
      <c r="O6" s="355"/>
      <c r="P6" s="356"/>
      <c r="Q6" s="100"/>
      <c r="R6" s="154"/>
      <c r="S6" s="357"/>
    </row>
    <row r="7" spans="1:24" ht="5.15" customHeight="1">
      <c r="A7" s="198"/>
      <c r="B7" s="358"/>
      <c r="C7" s="359"/>
      <c r="D7" s="358"/>
      <c r="E7" s="358"/>
      <c r="F7" s="358"/>
      <c r="G7" s="358"/>
      <c r="H7" s="358"/>
      <c r="I7" s="358"/>
      <c r="J7" s="358"/>
      <c r="K7" s="358"/>
      <c r="L7" s="358"/>
      <c r="M7" s="358"/>
      <c r="N7" s="359"/>
      <c r="O7" s="358"/>
      <c r="P7" s="358"/>
      <c r="Q7" s="358"/>
      <c r="R7" s="358"/>
      <c r="S7" s="201"/>
    </row>
    <row r="8" spans="1:24" ht="19.5" customHeight="1">
      <c r="A8" s="198"/>
      <c r="B8" s="49" t="s">
        <v>485</v>
      </c>
      <c r="C8" s="333"/>
      <c r="D8" s="360">
        <v>28.9</v>
      </c>
      <c r="E8" s="360">
        <v>17.899999999999999</v>
      </c>
      <c r="F8" s="360">
        <v>12.7</v>
      </c>
      <c r="G8" s="360">
        <v>19.7</v>
      </c>
      <c r="H8" s="360">
        <v>358.1</v>
      </c>
      <c r="I8" s="463">
        <v>2</v>
      </c>
      <c r="J8" s="360">
        <v>4.9000000000000004</v>
      </c>
      <c r="K8" s="360">
        <v>444.1</v>
      </c>
      <c r="L8" s="360">
        <v>418.8</v>
      </c>
      <c r="M8" s="360">
        <v>418.8</v>
      </c>
      <c r="N8" s="361">
        <v>17.5</v>
      </c>
      <c r="O8" s="360">
        <v>79.2</v>
      </c>
      <c r="P8" s="360">
        <v>40.4</v>
      </c>
      <c r="Q8" s="360">
        <v>90.2</v>
      </c>
      <c r="R8" s="360">
        <v>87.4</v>
      </c>
      <c r="S8" s="201"/>
    </row>
    <row r="9" spans="1:24" ht="19.5" customHeight="1">
      <c r="A9" s="198"/>
      <c r="B9" s="49" t="s">
        <v>486</v>
      </c>
      <c r="C9" s="333"/>
      <c r="D9" s="543">
        <v>17.8</v>
      </c>
      <c r="E9" s="544">
        <v>14.9</v>
      </c>
      <c r="F9" s="544">
        <v>15.8</v>
      </c>
      <c r="G9" s="545">
        <v>24</v>
      </c>
      <c r="H9" s="545">
        <v>364.9</v>
      </c>
      <c r="I9" s="544">
        <v>1.8</v>
      </c>
      <c r="J9" s="544">
        <v>11.2</v>
      </c>
      <c r="K9" s="544">
        <v>448.3</v>
      </c>
      <c r="L9" s="544">
        <v>421.9</v>
      </c>
      <c r="M9" s="544">
        <v>421.9</v>
      </c>
      <c r="N9" s="546">
        <v>18.100000000000001</v>
      </c>
      <c r="O9" s="544">
        <v>74.2</v>
      </c>
      <c r="P9" s="544">
        <v>73.099999999999994</v>
      </c>
      <c r="Q9" s="544">
        <v>95.4</v>
      </c>
      <c r="R9" s="544">
        <v>94</v>
      </c>
      <c r="S9" s="201"/>
      <c r="U9" s="547"/>
      <c r="V9" s="547"/>
      <c r="W9" s="547"/>
      <c r="X9" s="547"/>
    </row>
    <row r="10" spans="1:24" ht="19.5" customHeight="1">
      <c r="A10" s="198"/>
      <c r="B10" s="49" t="s">
        <v>487</v>
      </c>
      <c r="C10" s="333"/>
      <c r="D10" s="544">
        <v>16.7</v>
      </c>
      <c r="E10" s="544">
        <v>8.4</v>
      </c>
      <c r="F10" s="544">
        <v>10.199999999999999</v>
      </c>
      <c r="G10" s="544">
        <v>20.3</v>
      </c>
      <c r="H10" s="544">
        <v>385.4</v>
      </c>
      <c r="I10" s="544">
        <v>0.8</v>
      </c>
      <c r="J10" s="544">
        <v>9.6</v>
      </c>
      <c r="K10" s="544">
        <v>449.7</v>
      </c>
      <c r="L10" s="544">
        <v>426.2</v>
      </c>
      <c r="M10" s="544">
        <v>426.2</v>
      </c>
      <c r="N10" s="546">
        <v>16.399999999999999</v>
      </c>
      <c r="O10" s="544">
        <v>44.5</v>
      </c>
      <c r="P10" s="544">
        <v>40.4</v>
      </c>
      <c r="Q10" s="544">
        <v>46.2</v>
      </c>
      <c r="R10" s="544">
        <v>45.9</v>
      </c>
      <c r="S10" s="201"/>
      <c r="U10" s="548"/>
    </row>
    <row r="11" spans="1:24" ht="20.149999999999999" customHeight="1">
      <c r="A11" s="198"/>
      <c r="B11" s="26"/>
      <c r="C11" s="329"/>
      <c r="D11" s="362"/>
      <c r="E11" s="362"/>
      <c r="F11" s="362"/>
      <c r="G11" s="362"/>
      <c r="H11" s="362"/>
      <c r="I11" s="362"/>
      <c r="J11" s="362"/>
      <c r="K11" s="362"/>
      <c r="L11" s="362"/>
      <c r="M11" s="362"/>
      <c r="N11" s="363"/>
      <c r="O11" s="362"/>
      <c r="P11" s="362"/>
      <c r="Q11" s="362"/>
      <c r="R11" s="362"/>
      <c r="S11" s="201"/>
    </row>
    <row r="12" spans="1:24" ht="20.25" customHeight="1">
      <c r="A12" s="198"/>
      <c r="B12" s="670" t="s">
        <v>565</v>
      </c>
      <c r="C12" s="583"/>
      <c r="D12" s="559">
        <v>15.389655172413793</v>
      </c>
      <c r="E12" s="559">
        <v>6.296551724137931</v>
      </c>
      <c r="F12" s="559">
        <v>8.6620689655172409</v>
      </c>
      <c r="G12" s="559">
        <v>19.279310344827582</v>
      </c>
      <c r="H12" s="559">
        <v>364.57586206896559</v>
      </c>
      <c r="I12" s="560">
        <v>4.8275862068965517E-2</v>
      </c>
      <c r="J12" s="560">
        <v>37.182758620689661</v>
      </c>
      <c r="K12" s="600">
        <v>451.33793103448284</v>
      </c>
      <c r="L12" s="561">
        <v>424.69310344827596</v>
      </c>
      <c r="M12" s="559">
        <v>424.45862068965522</v>
      </c>
      <c r="N12" s="562">
        <v>18.120689655172413</v>
      </c>
      <c r="O12" s="559">
        <v>44.9</v>
      </c>
      <c r="P12" s="559">
        <v>42.3</v>
      </c>
      <c r="Q12" s="559">
        <v>43.7</v>
      </c>
      <c r="R12" s="559">
        <v>43.6</v>
      </c>
      <c r="S12" s="201"/>
    </row>
    <row r="13" spans="1:24" ht="20.25" customHeight="1">
      <c r="A13" s="198"/>
      <c r="B13" s="670">
        <v>3</v>
      </c>
      <c r="C13" s="583"/>
      <c r="D13" s="559">
        <v>53.6</v>
      </c>
      <c r="E13" s="559">
        <v>15.867741935483867</v>
      </c>
      <c r="F13" s="559">
        <v>11.63225806451613</v>
      </c>
      <c r="G13" s="559">
        <v>14.577419354838707</v>
      </c>
      <c r="H13" s="559">
        <v>308.73225806451615</v>
      </c>
      <c r="I13" s="560">
        <v>2.2193548387096773</v>
      </c>
      <c r="J13" s="560">
        <v>37.158064516129031</v>
      </c>
      <c r="K13" s="600">
        <v>439.34838709677422</v>
      </c>
      <c r="L13" s="561">
        <v>415.92903225806452</v>
      </c>
      <c r="M13" s="559">
        <v>415.71290322580654</v>
      </c>
      <c r="N13" s="562">
        <v>17.63548387096774</v>
      </c>
      <c r="O13" s="559">
        <v>44.5</v>
      </c>
      <c r="P13" s="559">
        <v>40.4</v>
      </c>
      <c r="Q13" s="559">
        <v>46.2</v>
      </c>
      <c r="R13" s="559">
        <v>45.9</v>
      </c>
      <c r="S13" s="201"/>
    </row>
    <row r="14" spans="1:24" ht="20.25" customHeight="1">
      <c r="A14" s="198"/>
      <c r="B14" s="670">
        <v>4</v>
      </c>
      <c r="C14" s="583"/>
      <c r="D14" s="559">
        <v>81.349999999999994</v>
      </c>
      <c r="E14" s="559">
        <v>16.653333333333332</v>
      </c>
      <c r="F14" s="559">
        <v>9.3533333333333335</v>
      </c>
      <c r="G14" s="559">
        <v>3.9600000000000004</v>
      </c>
      <c r="H14" s="559">
        <v>285.63333333333327</v>
      </c>
      <c r="I14" s="560">
        <v>4.8633333333333333</v>
      </c>
      <c r="J14" s="560">
        <v>37.143333333333331</v>
      </c>
      <c r="K14" s="600">
        <v>429.22999999999996</v>
      </c>
      <c r="L14" s="561">
        <v>410.31333333333333</v>
      </c>
      <c r="M14" s="559">
        <v>410.60000000000008</v>
      </c>
      <c r="N14" s="562">
        <v>16.40666666666667</v>
      </c>
      <c r="O14" s="559">
        <v>74.099999999999994</v>
      </c>
      <c r="P14" s="559">
        <v>60.9</v>
      </c>
      <c r="Q14" s="559">
        <v>67.099999999999994</v>
      </c>
      <c r="R14" s="559">
        <v>66.8</v>
      </c>
      <c r="S14" s="201"/>
    </row>
    <row r="15" spans="1:24" ht="20.25" customHeight="1">
      <c r="A15" s="198"/>
      <c r="B15" s="670">
        <v>5</v>
      </c>
      <c r="C15" s="583"/>
      <c r="D15" s="559">
        <v>46.764516129032252</v>
      </c>
      <c r="E15" s="559">
        <v>9.8548387096774199</v>
      </c>
      <c r="F15" s="559">
        <v>19.3935483870968</v>
      </c>
      <c r="G15" s="559">
        <v>5.5451612903225795</v>
      </c>
      <c r="H15" s="559">
        <v>327.64516129032262</v>
      </c>
      <c r="I15" s="560">
        <v>0.55483870967741933</v>
      </c>
      <c r="J15" s="560">
        <v>25.745161290322581</v>
      </c>
      <c r="K15" s="600">
        <v>434.39354838709681</v>
      </c>
      <c r="L15" s="561">
        <v>411.45161290322579</v>
      </c>
      <c r="M15" s="559">
        <v>411.17419354838705</v>
      </c>
      <c r="N15" s="562">
        <v>18.112903225806448</v>
      </c>
      <c r="O15" s="559">
        <v>85.5</v>
      </c>
      <c r="P15" s="559">
        <v>87.7</v>
      </c>
      <c r="Q15" s="559">
        <v>80.3</v>
      </c>
      <c r="R15" s="559">
        <v>80.8</v>
      </c>
      <c r="S15" s="201"/>
    </row>
    <row r="16" spans="1:24" ht="20.25" customHeight="1">
      <c r="A16" s="198"/>
      <c r="B16" s="670">
        <v>6</v>
      </c>
      <c r="C16" s="583"/>
      <c r="D16" s="559">
        <v>26.54</v>
      </c>
      <c r="E16" s="559">
        <v>15.583333333333334</v>
      </c>
      <c r="F16" s="559">
        <v>21.61</v>
      </c>
      <c r="G16" s="559">
        <v>15.363333333333335</v>
      </c>
      <c r="H16" s="559">
        <v>363.67</v>
      </c>
      <c r="I16" s="560">
        <v>0</v>
      </c>
      <c r="J16" s="560">
        <v>1.2066666666666666</v>
      </c>
      <c r="K16" s="600">
        <v>443.97333333333324</v>
      </c>
      <c r="L16" s="561">
        <v>419.30666666666656</v>
      </c>
      <c r="M16" s="559">
        <v>419.48999999999995</v>
      </c>
      <c r="N16" s="562">
        <v>18.486666666666668</v>
      </c>
      <c r="O16" s="559">
        <v>97.8</v>
      </c>
      <c r="P16" s="559">
        <v>99.5</v>
      </c>
      <c r="Q16" s="559">
        <v>99.7</v>
      </c>
      <c r="R16" s="559">
        <v>99.7</v>
      </c>
      <c r="S16" s="201"/>
    </row>
    <row r="17" spans="1:19" ht="20.25" customHeight="1">
      <c r="A17" s="198"/>
      <c r="B17" s="670">
        <v>7</v>
      </c>
      <c r="C17" s="583"/>
      <c r="D17" s="559">
        <v>34.970967741935482</v>
      </c>
      <c r="E17" s="559">
        <v>14.183870967741935</v>
      </c>
      <c r="F17" s="559">
        <v>8.7451612903225797</v>
      </c>
      <c r="G17" s="559">
        <v>16.335483870967742</v>
      </c>
      <c r="H17" s="559">
        <v>382.81612903225812</v>
      </c>
      <c r="I17" s="560">
        <v>0</v>
      </c>
      <c r="J17" s="560">
        <v>1.138709677419355</v>
      </c>
      <c r="K17" s="600">
        <v>458.19032258064522</v>
      </c>
      <c r="L17" s="561">
        <v>434.14516129032256</v>
      </c>
      <c r="M17" s="559">
        <v>434.36451612903232</v>
      </c>
      <c r="N17" s="562">
        <v>19.296774193548387</v>
      </c>
      <c r="O17" s="559">
        <v>96.7</v>
      </c>
      <c r="P17" s="559">
        <v>96.2</v>
      </c>
      <c r="Q17" s="559">
        <v>95.6</v>
      </c>
      <c r="R17" s="559">
        <v>95.7</v>
      </c>
      <c r="S17" s="201"/>
    </row>
    <row r="18" spans="1:19" ht="20.25" customHeight="1">
      <c r="A18" s="198"/>
      <c r="B18" s="670">
        <v>8</v>
      </c>
      <c r="C18" s="583"/>
      <c r="D18" s="559">
        <v>33.41612903225807</v>
      </c>
      <c r="E18" s="559">
        <v>12.825806451612904</v>
      </c>
      <c r="F18" s="559">
        <v>12.751612903225807</v>
      </c>
      <c r="G18" s="559">
        <v>20.57096774193549</v>
      </c>
      <c r="H18" s="559">
        <v>375.86451612903215</v>
      </c>
      <c r="I18" s="560">
        <v>0.1</v>
      </c>
      <c r="J18" s="560">
        <v>1.1096774193548387</v>
      </c>
      <c r="K18" s="600">
        <v>456.43870967741941</v>
      </c>
      <c r="L18" s="561">
        <v>432.22903225806448</v>
      </c>
      <c r="M18" s="559">
        <v>432.17741935483866</v>
      </c>
      <c r="N18" s="562">
        <v>19.538709677419355</v>
      </c>
      <c r="O18" s="559">
        <v>84.3</v>
      </c>
      <c r="P18" s="559">
        <v>89.2</v>
      </c>
      <c r="Q18" s="559">
        <v>94.3</v>
      </c>
      <c r="R18" s="559">
        <v>93.9</v>
      </c>
      <c r="S18" s="201"/>
    </row>
    <row r="19" spans="1:19" ht="20.25" customHeight="1">
      <c r="A19" s="198"/>
      <c r="B19" s="670">
        <v>9</v>
      </c>
      <c r="C19" s="583"/>
      <c r="D19" s="559">
        <v>41.620000000000012</v>
      </c>
      <c r="E19" s="559">
        <v>13.856666666666666</v>
      </c>
      <c r="F19" s="559">
        <v>5.3033333333333328</v>
      </c>
      <c r="G19" s="559">
        <v>20.79</v>
      </c>
      <c r="H19" s="559">
        <v>364.52333333333337</v>
      </c>
      <c r="I19" s="560">
        <v>0.17333333333333334</v>
      </c>
      <c r="J19" s="560">
        <v>0</v>
      </c>
      <c r="K19" s="600">
        <v>445.9199999999999</v>
      </c>
      <c r="L19" s="561">
        <v>421.68666666666661</v>
      </c>
      <c r="M19" s="559">
        <v>421.65</v>
      </c>
      <c r="N19" s="562">
        <v>19.106666666666666</v>
      </c>
      <c r="O19" s="559">
        <v>100</v>
      </c>
      <c r="P19" s="559">
        <v>97.7</v>
      </c>
      <c r="Q19" s="559">
        <v>100</v>
      </c>
      <c r="R19" s="559">
        <v>99.9</v>
      </c>
      <c r="S19" s="201"/>
    </row>
    <row r="20" spans="1:19" ht="20.25" customHeight="1">
      <c r="A20" s="198"/>
      <c r="B20" s="670">
        <v>10</v>
      </c>
      <c r="C20" s="583"/>
      <c r="D20" s="559">
        <v>46.312903225806444</v>
      </c>
      <c r="E20" s="559">
        <v>14.964516129032255</v>
      </c>
      <c r="F20" s="559">
        <v>11.31935483870968</v>
      </c>
      <c r="G20" s="559">
        <v>20.541935483870962</v>
      </c>
      <c r="H20" s="559">
        <v>357.80322580645168</v>
      </c>
      <c r="I20" s="560">
        <v>0</v>
      </c>
      <c r="J20" s="560">
        <v>1.1967741935483871</v>
      </c>
      <c r="K20" s="600">
        <v>452.13870967741934</v>
      </c>
      <c r="L20" s="561">
        <v>428.15806451612906</v>
      </c>
      <c r="M20" s="559">
        <v>428.21935483870976</v>
      </c>
      <c r="N20" s="562">
        <v>19.083870967741937</v>
      </c>
      <c r="O20" s="559">
        <v>100</v>
      </c>
      <c r="P20" s="559">
        <v>100</v>
      </c>
      <c r="Q20" s="559">
        <v>99.6</v>
      </c>
      <c r="R20" s="559">
        <v>99.6</v>
      </c>
      <c r="S20" s="201"/>
    </row>
    <row r="21" spans="1:19" ht="20.25" customHeight="1">
      <c r="A21" s="198"/>
      <c r="B21" s="670">
        <v>11</v>
      </c>
      <c r="C21" s="583"/>
      <c r="D21" s="559">
        <v>47.573333333333338</v>
      </c>
      <c r="E21" s="559">
        <v>17.940000000000001</v>
      </c>
      <c r="F21" s="559">
        <v>12.493333333333331</v>
      </c>
      <c r="G21" s="559">
        <v>40.27000000000001</v>
      </c>
      <c r="H21" s="559">
        <v>302.38666666666671</v>
      </c>
      <c r="I21" s="560">
        <v>0</v>
      </c>
      <c r="J21" s="560">
        <v>26.793333333333333</v>
      </c>
      <c r="K21" s="600">
        <v>450.14333333333337</v>
      </c>
      <c r="L21" s="561">
        <v>423.09666666666664</v>
      </c>
      <c r="M21" s="559">
        <v>423.02666666666676</v>
      </c>
      <c r="N21" s="562">
        <v>19.663333333333338</v>
      </c>
      <c r="O21" s="559">
        <v>96.6</v>
      </c>
      <c r="P21" s="559">
        <v>94.7</v>
      </c>
      <c r="Q21" s="559">
        <v>99.5</v>
      </c>
      <c r="R21" s="559">
        <v>99.2</v>
      </c>
      <c r="S21" s="201"/>
    </row>
    <row r="22" spans="1:19" ht="20.25" customHeight="1">
      <c r="A22" s="198"/>
      <c r="B22" s="670">
        <v>12</v>
      </c>
      <c r="C22" s="583"/>
      <c r="D22" s="559">
        <v>40.103225806451604</v>
      </c>
      <c r="E22" s="559">
        <v>17.006451612903227</v>
      </c>
      <c r="F22" s="559">
        <v>23.148387096774194</v>
      </c>
      <c r="G22" s="559">
        <v>49.167741935483861</v>
      </c>
      <c r="H22" s="559">
        <v>304.91935483870975</v>
      </c>
      <c r="I22" s="560">
        <v>0</v>
      </c>
      <c r="J22" s="560">
        <v>26.551612903225809</v>
      </c>
      <c r="K22" s="600">
        <v>460.89677419354837</v>
      </c>
      <c r="L22" s="561">
        <v>433.22903225806448</v>
      </c>
      <c r="M22" s="559">
        <v>433.66774193548383</v>
      </c>
      <c r="N22" s="562">
        <v>19.016129032258064</v>
      </c>
      <c r="O22" s="559">
        <v>63.8</v>
      </c>
      <c r="P22" s="559">
        <v>75.7</v>
      </c>
      <c r="Q22" s="559">
        <v>95.2</v>
      </c>
      <c r="R22" s="559">
        <v>93.8</v>
      </c>
      <c r="S22" s="201"/>
    </row>
    <row r="23" spans="1:19" ht="20.25" customHeight="1">
      <c r="A23" s="198"/>
      <c r="B23" s="670" t="s">
        <v>547</v>
      </c>
      <c r="C23" s="583"/>
      <c r="D23" s="559">
        <v>31.70967741935484</v>
      </c>
      <c r="E23" s="559">
        <v>17.909677419354839</v>
      </c>
      <c r="F23" s="559">
        <v>16.91935483870968</v>
      </c>
      <c r="G23" s="559">
        <v>52.861290322580651</v>
      </c>
      <c r="H23" s="559">
        <v>303.33870967741927</v>
      </c>
      <c r="I23" s="560">
        <v>0.50000000000000011</v>
      </c>
      <c r="J23" s="560">
        <v>32.522580645161291</v>
      </c>
      <c r="K23" s="600">
        <v>454.76129032258058</v>
      </c>
      <c r="L23" s="561">
        <v>425.68387096774188</v>
      </c>
      <c r="M23" s="559">
        <v>425.38709677419359</v>
      </c>
      <c r="N23" s="562">
        <v>18.135483870967743</v>
      </c>
      <c r="O23" s="559">
        <v>44.2</v>
      </c>
      <c r="P23" s="559">
        <v>57.3</v>
      </c>
      <c r="Q23" s="559">
        <v>91.7</v>
      </c>
      <c r="R23" s="559">
        <v>89.4</v>
      </c>
      <c r="S23" s="201"/>
    </row>
    <row r="24" spans="1:19" ht="20.25" customHeight="1">
      <c r="A24" s="198"/>
      <c r="B24" s="670" t="s">
        <v>466</v>
      </c>
      <c r="C24" s="583"/>
      <c r="D24" s="559">
        <v>21.875000000000004</v>
      </c>
      <c r="E24" s="559">
        <v>15.092857142857143</v>
      </c>
      <c r="F24" s="559">
        <v>12.960714285714287</v>
      </c>
      <c r="G24" s="559">
        <v>26.892857142857142</v>
      </c>
      <c r="H24" s="559">
        <v>375.98214285714278</v>
      </c>
      <c r="I24" s="560">
        <v>1.8071428571428572</v>
      </c>
      <c r="J24" s="560">
        <v>5.4428571428571439</v>
      </c>
      <c r="K24" s="600">
        <v>453.5607142857142</v>
      </c>
      <c r="L24" s="561">
        <v>429.38214285714281</v>
      </c>
      <c r="M24" s="559">
        <v>429.30357142857156</v>
      </c>
      <c r="N24" s="562">
        <v>18.185714285714287</v>
      </c>
      <c r="O24" s="559">
        <v>38.299999999999997</v>
      </c>
      <c r="P24" s="559">
        <v>51.4</v>
      </c>
      <c r="Q24" s="559">
        <v>85.4</v>
      </c>
      <c r="R24" s="559">
        <v>83.1</v>
      </c>
      <c r="S24" s="201"/>
    </row>
    <row r="25" spans="1:19" ht="5.15" customHeight="1" thickBot="1">
      <c r="A25" s="206"/>
      <c r="B25" s="364"/>
      <c r="C25" s="85"/>
      <c r="D25" s="365"/>
      <c r="E25" s="365"/>
      <c r="F25" s="365"/>
      <c r="G25" s="365"/>
      <c r="H25" s="365"/>
      <c r="I25" s="365"/>
      <c r="J25" s="365"/>
      <c r="K25" s="365"/>
      <c r="L25" s="365"/>
      <c r="M25" s="365"/>
      <c r="N25" s="366"/>
      <c r="O25" s="365"/>
      <c r="P25" s="365"/>
      <c r="Q25" s="365"/>
      <c r="R25" s="365"/>
      <c r="S25" s="209"/>
    </row>
    <row r="26" spans="1:19" ht="3" customHeight="1">
      <c r="B26" s="86"/>
      <c r="C26" s="86"/>
      <c r="D26" s="367"/>
      <c r="E26" s="367"/>
      <c r="F26" s="367"/>
      <c r="G26" s="367"/>
      <c r="H26" s="367"/>
      <c r="I26" s="367"/>
      <c r="J26" s="367"/>
      <c r="K26" s="367"/>
      <c r="L26" s="367"/>
      <c r="M26" s="367"/>
      <c r="N26" s="367"/>
      <c r="O26" s="367"/>
      <c r="P26" s="367"/>
      <c r="Q26" s="367"/>
      <c r="R26" s="367"/>
    </row>
    <row r="27" spans="1:19">
      <c r="A27" s="456" t="s">
        <v>392</v>
      </c>
      <c r="C27" s="368"/>
    </row>
    <row r="28" spans="1:19">
      <c r="A28" s="456" t="s">
        <v>393</v>
      </c>
      <c r="C28" s="368"/>
    </row>
    <row r="29" spans="1:19">
      <c r="A29" s="445" t="s">
        <v>341</v>
      </c>
      <c r="C29" s="57"/>
      <c r="D29" s="26"/>
      <c r="E29" s="26"/>
      <c r="F29" s="26"/>
      <c r="G29" s="22"/>
      <c r="H29" s="22"/>
      <c r="I29" s="22"/>
      <c r="J29" s="22"/>
      <c r="K29" s="22"/>
      <c r="L29" s="22"/>
      <c r="M29" s="22"/>
      <c r="N29" s="22"/>
      <c r="O29" s="22"/>
      <c r="P29" s="22"/>
      <c r="Q29" s="22"/>
      <c r="R29" s="22"/>
    </row>
    <row r="30" spans="1:19">
      <c r="B30" s="61"/>
      <c r="C30" s="61"/>
    </row>
    <row r="31" spans="1:19">
      <c r="D31" s="462"/>
      <c r="E31" s="462"/>
      <c r="F31" s="462"/>
      <c r="G31" s="462"/>
      <c r="H31" s="462"/>
      <c r="I31" s="462"/>
      <c r="J31" s="462"/>
      <c r="K31" s="462"/>
      <c r="L31" s="462"/>
      <c r="M31" s="462"/>
      <c r="N31" s="462"/>
      <c r="O31" s="63"/>
      <c r="P31" s="63"/>
      <c r="Q31" s="63"/>
      <c r="R31" s="63"/>
    </row>
  </sheetData>
  <mergeCells count="11">
    <mergeCell ref="G4:G6"/>
    <mergeCell ref="I4:I6"/>
    <mergeCell ref="K4:K6"/>
    <mergeCell ref="A1:S1"/>
    <mergeCell ref="A3:C6"/>
    <mergeCell ref="D3:K3"/>
    <mergeCell ref="L3:L6"/>
    <mergeCell ref="M3:M6"/>
    <mergeCell ref="N3:N6"/>
    <mergeCell ref="O3:R3"/>
    <mergeCell ref="F4:F6"/>
  </mergeCells>
  <phoneticPr fontId="2"/>
  <dataValidations count="1">
    <dataValidation imeMode="off" allowBlank="1" showInputMessage="1" showErrorMessage="1" sqref="D8:R11 U10 M12:R24 D12:K24"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70" zoomScaleNormal="100" zoomScaleSheetLayoutView="70" workbookViewId="0">
      <selection sqref="A1:Q1"/>
    </sheetView>
  </sheetViews>
  <sheetFormatPr defaultColWidth="9" defaultRowHeight="13"/>
  <cols>
    <col min="1" max="1" width="12.7265625" style="63" customWidth="1"/>
    <col min="2" max="2" width="5.90625" style="63" customWidth="1"/>
    <col min="3" max="3" width="3.36328125" style="63" customWidth="1"/>
    <col min="4" max="4" width="12.36328125" style="63" customWidth="1"/>
    <col min="5" max="5" width="11.453125" style="63" customWidth="1"/>
    <col min="6" max="12" width="10.90625" style="63" customWidth="1"/>
    <col min="13" max="13" width="10" style="63" customWidth="1"/>
    <col min="14" max="14" width="11.6328125" style="396" customWidth="1"/>
    <col min="15" max="16" width="9" style="396" customWidth="1"/>
    <col min="17" max="17" width="0.6328125" style="63" customWidth="1"/>
    <col min="18" max="16384" width="9" style="63"/>
  </cols>
  <sheetData>
    <row r="1" spans="1:17" ht="30" customHeight="1">
      <c r="A1" s="1166" t="s">
        <v>280</v>
      </c>
      <c r="B1" s="1166"/>
      <c r="C1" s="1166"/>
      <c r="D1" s="1166"/>
      <c r="E1" s="1166"/>
      <c r="F1" s="1166"/>
      <c r="G1" s="1166"/>
      <c r="H1" s="1166"/>
      <c r="I1" s="1166"/>
      <c r="J1" s="1166"/>
      <c r="K1" s="1166"/>
      <c r="L1" s="1166"/>
      <c r="M1" s="1166"/>
      <c r="N1" s="1166"/>
      <c r="O1" s="1166"/>
      <c r="P1" s="1166"/>
      <c r="Q1" s="1166"/>
    </row>
    <row r="2" spans="1:17" ht="9" customHeight="1">
      <c r="A2" s="280"/>
      <c r="B2" s="280"/>
      <c r="C2" s="280"/>
      <c r="D2" s="280"/>
      <c r="E2" s="280"/>
      <c r="F2" s="280"/>
      <c r="G2" s="280"/>
      <c r="H2" s="280"/>
      <c r="I2" s="280"/>
      <c r="J2" s="280"/>
      <c r="K2" s="280"/>
      <c r="L2" s="280"/>
      <c r="M2" s="280"/>
      <c r="N2" s="280"/>
      <c r="O2" s="280"/>
    </row>
    <row r="3" spans="1:17" s="37" customFormat="1" ht="15" customHeight="1">
      <c r="L3" s="369"/>
      <c r="M3" s="369"/>
      <c r="N3" s="369"/>
      <c r="O3" s="369"/>
      <c r="P3" s="326" t="s">
        <v>349</v>
      </c>
    </row>
    <row r="4" spans="1:17" s="37" customFormat="1" ht="3" customHeight="1" thickBot="1">
      <c r="L4" s="369"/>
      <c r="M4" s="369"/>
      <c r="N4" s="369"/>
      <c r="O4" s="369"/>
      <c r="P4" s="369"/>
      <c r="Q4" s="370"/>
    </row>
    <row r="5" spans="1:17" ht="14.25" customHeight="1">
      <c r="A5" s="1212" t="s">
        <v>348</v>
      </c>
      <c r="B5" s="1213"/>
      <c r="C5" s="1214"/>
      <c r="D5" s="371"/>
      <c r="E5" s="372"/>
      <c r="F5" s="372"/>
      <c r="G5" s="372"/>
      <c r="H5" s="372"/>
      <c r="I5" s="372"/>
      <c r="J5" s="372"/>
      <c r="K5" s="372"/>
      <c r="L5" s="372"/>
      <c r="M5" s="1221" t="s">
        <v>394</v>
      </c>
      <c r="N5" s="1224" t="s">
        <v>281</v>
      </c>
      <c r="O5" s="1224" t="s">
        <v>282</v>
      </c>
      <c r="P5" s="1227" t="s">
        <v>395</v>
      </c>
      <c r="Q5" s="373"/>
    </row>
    <row r="6" spans="1:17" ht="14.25" customHeight="1">
      <c r="A6" s="1215"/>
      <c r="B6" s="1216"/>
      <c r="C6" s="1217"/>
      <c r="D6" s="1238" t="s">
        <v>347</v>
      </c>
      <c r="E6" s="1230" t="s">
        <v>283</v>
      </c>
      <c r="F6" s="1230" t="s">
        <v>284</v>
      </c>
      <c r="G6" s="1230" t="s">
        <v>285</v>
      </c>
      <c r="H6" s="1230" t="s">
        <v>286</v>
      </c>
      <c r="I6" s="1230" t="s">
        <v>287</v>
      </c>
      <c r="J6" s="1206" t="s">
        <v>288</v>
      </c>
      <c r="K6" s="376"/>
      <c r="L6" s="376"/>
      <c r="M6" s="1222"/>
      <c r="N6" s="1225"/>
      <c r="O6" s="1225"/>
      <c r="P6" s="1228"/>
      <c r="Q6" s="152"/>
    </row>
    <row r="7" spans="1:17" ht="29.15" customHeight="1">
      <c r="A7" s="1218"/>
      <c r="B7" s="1219"/>
      <c r="C7" s="1220"/>
      <c r="D7" s="1239"/>
      <c r="E7" s="1231"/>
      <c r="F7" s="1231"/>
      <c r="G7" s="1231"/>
      <c r="H7" s="1231"/>
      <c r="I7" s="1231"/>
      <c r="J7" s="1207"/>
      <c r="K7" s="377" t="s">
        <v>289</v>
      </c>
      <c r="L7" s="377" t="s">
        <v>396</v>
      </c>
      <c r="M7" s="1223"/>
      <c r="N7" s="1226"/>
      <c r="O7" s="1226"/>
      <c r="P7" s="1229"/>
      <c r="Q7" s="378"/>
    </row>
    <row r="8" spans="1:17" ht="5.15" customHeight="1">
      <c r="A8" s="379"/>
      <c r="B8" s="380"/>
      <c r="C8" s="381"/>
      <c r="D8" s="382"/>
      <c r="E8" s="383"/>
      <c r="F8" s="383"/>
      <c r="G8" s="383"/>
      <c r="H8" s="383"/>
      <c r="I8" s="383"/>
      <c r="J8" s="383"/>
      <c r="K8" s="384"/>
      <c r="L8" s="384"/>
      <c r="M8" s="383"/>
      <c r="N8" s="385"/>
      <c r="O8" s="386"/>
      <c r="P8" s="387"/>
      <c r="Q8" s="388"/>
    </row>
    <row r="9" spans="1:17" ht="20.149999999999999" hidden="1" customHeight="1">
      <c r="A9" s="1208" t="s">
        <v>290</v>
      </c>
      <c r="B9" s="1209"/>
      <c r="C9" s="389"/>
      <c r="D9" s="390">
        <v>1992846</v>
      </c>
      <c r="E9" s="390">
        <v>593628</v>
      </c>
      <c r="F9" s="391">
        <v>0</v>
      </c>
      <c r="G9" s="390">
        <v>522500</v>
      </c>
      <c r="H9" s="390">
        <v>50622</v>
      </c>
      <c r="I9" s="390">
        <v>244784</v>
      </c>
      <c r="J9" s="390">
        <v>581312</v>
      </c>
      <c r="K9" s="390">
        <v>243159</v>
      </c>
      <c r="L9" s="390">
        <v>338153</v>
      </c>
      <c r="M9" s="390">
        <v>7092</v>
      </c>
      <c r="N9" s="392">
        <v>2502</v>
      </c>
      <c r="O9" s="392">
        <v>121</v>
      </c>
      <c r="P9" s="393">
        <v>2</v>
      </c>
      <c r="Q9" s="394"/>
    </row>
    <row r="10" spans="1:17" ht="20.149999999999999" customHeight="1">
      <c r="A10" s="1210" t="s">
        <v>513</v>
      </c>
      <c r="B10" s="1211"/>
      <c r="C10" s="389"/>
      <c r="D10" s="549">
        <v>2014262</v>
      </c>
      <c r="E10" s="550">
        <v>671464</v>
      </c>
      <c r="F10" s="391">
        <v>0</v>
      </c>
      <c r="G10" s="550">
        <v>463834</v>
      </c>
      <c r="H10" s="550">
        <v>57091</v>
      </c>
      <c r="I10" s="550">
        <v>269925</v>
      </c>
      <c r="J10" s="550">
        <v>551948</v>
      </c>
      <c r="K10" s="550">
        <v>230021</v>
      </c>
      <c r="L10" s="550">
        <v>321927</v>
      </c>
      <c r="M10" s="550">
        <v>7043</v>
      </c>
      <c r="N10" s="551">
        <v>1457</v>
      </c>
      <c r="O10" s="551">
        <v>95</v>
      </c>
      <c r="P10" s="393">
        <v>0</v>
      </c>
      <c r="Q10" s="394"/>
    </row>
    <row r="11" spans="1:17" ht="20.149999999999999" customHeight="1">
      <c r="A11" s="1210" t="s">
        <v>489</v>
      </c>
      <c r="B11" s="1211"/>
      <c r="C11" s="389"/>
      <c r="D11" s="549">
        <v>2230508</v>
      </c>
      <c r="E11" s="550">
        <v>702294</v>
      </c>
      <c r="F11" s="391">
        <v>0</v>
      </c>
      <c r="G11" s="550">
        <v>608331</v>
      </c>
      <c r="H11" s="550">
        <v>55618</v>
      </c>
      <c r="I11" s="550">
        <v>283897</v>
      </c>
      <c r="J11" s="550">
        <v>580368</v>
      </c>
      <c r="K11" s="550">
        <v>233761</v>
      </c>
      <c r="L11" s="550">
        <v>346607</v>
      </c>
      <c r="M11" s="550">
        <v>6797</v>
      </c>
      <c r="N11" s="551">
        <v>849</v>
      </c>
      <c r="O11" s="551">
        <v>91</v>
      </c>
      <c r="P11" s="393">
        <v>0</v>
      </c>
      <c r="Q11" s="394"/>
    </row>
    <row r="12" spans="1:17" ht="20.149999999999999" customHeight="1">
      <c r="A12" s="1210" t="s">
        <v>514</v>
      </c>
      <c r="B12" s="1211"/>
      <c r="C12" s="389"/>
      <c r="D12" s="549">
        <v>2208334</v>
      </c>
      <c r="E12" s="550">
        <v>698818</v>
      </c>
      <c r="F12" s="391">
        <v>0</v>
      </c>
      <c r="G12" s="550">
        <v>626070</v>
      </c>
      <c r="H12" s="550">
        <v>48503</v>
      </c>
      <c r="I12" s="550">
        <v>279572</v>
      </c>
      <c r="J12" s="550">
        <v>555371</v>
      </c>
      <c r="K12" s="550">
        <v>227629</v>
      </c>
      <c r="L12" s="550">
        <v>327742</v>
      </c>
      <c r="M12" s="550">
        <v>6743</v>
      </c>
      <c r="N12" s="551">
        <v>1096</v>
      </c>
      <c r="O12" s="551">
        <v>90</v>
      </c>
      <c r="P12" s="393">
        <v>0</v>
      </c>
      <c r="Q12" s="394"/>
    </row>
    <row r="13" spans="1:17" ht="10" customHeight="1">
      <c r="A13" s="395"/>
      <c r="B13" s="396"/>
      <c r="C13" s="375"/>
      <c r="D13" s="397"/>
      <c r="E13" s="397"/>
      <c r="F13" s="391"/>
      <c r="G13" s="397"/>
      <c r="H13" s="397"/>
      <c r="I13" s="397"/>
      <c r="J13" s="397"/>
      <c r="K13" s="397"/>
      <c r="L13" s="397"/>
      <c r="M13" s="397"/>
      <c r="N13" s="398"/>
      <c r="O13" s="398"/>
      <c r="P13" s="393"/>
      <c r="Q13" s="152"/>
    </row>
    <row r="14" spans="1:17" ht="20.149999999999999" customHeight="1">
      <c r="A14" s="399" t="s">
        <v>439</v>
      </c>
      <c r="B14" s="400" t="s">
        <v>465</v>
      </c>
      <c r="C14" s="375"/>
      <c r="D14" s="464">
        <v>167764</v>
      </c>
      <c r="E14" s="465">
        <v>49820</v>
      </c>
      <c r="F14" s="465" t="s">
        <v>362</v>
      </c>
      <c r="G14" s="465">
        <v>49076</v>
      </c>
      <c r="H14" s="465">
        <v>6846</v>
      </c>
      <c r="I14" s="465">
        <v>19942</v>
      </c>
      <c r="J14" s="465">
        <v>42080</v>
      </c>
      <c r="K14" s="564">
        <v>17875</v>
      </c>
      <c r="L14" s="564">
        <v>24205</v>
      </c>
      <c r="M14" s="465">
        <v>573</v>
      </c>
      <c r="N14" s="466">
        <v>118</v>
      </c>
      <c r="O14" s="466">
        <v>9</v>
      </c>
      <c r="P14" s="467">
        <v>0</v>
      </c>
      <c r="Q14" s="394"/>
    </row>
    <row r="15" spans="1:17" ht="20.149999999999999" customHeight="1">
      <c r="A15" s="399"/>
      <c r="B15" s="400" t="s">
        <v>466</v>
      </c>
      <c r="C15" s="375"/>
      <c r="D15" s="464">
        <v>175951</v>
      </c>
      <c r="E15" s="465">
        <v>50686</v>
      </c>
      <c r="F15" s="465" t="s">
        <v>362</v>
      </c>
      <c r="G15" s="465">
        <v>49612</v>
      </c>
      <c r="H15" s="465">
        <v>6328</v>
      </c>
      <c r="I15" s="465">
        <v>24439</v>
      </c>
      <c r="J15" s="465">
        <v>44886</v>
      </c>
      <c r="K15" s="564">
        <v>18549</v>
      </c>
      <c r="L15" s="564">
        <v>26337</v>
      </c>
      <c r="M15" s="465">
        <v>628</v>
      </c>
      <c r="N15" s="466">
        <v>87</v>
      </c>
      <c r="O15" s="466">
        <v>8</v>
      </c>
      <c r="P15" s="467">
        <v>0</v>
      </c>
      <c r="Q15" s="394"/>
    </row>
    <row r="16" spans="1:17" ht="20.149999999999999" customHeight="1">
      <c r="A16" s="399"/>
      <c r="B16" s="400" t="s">
        <v>467</v>
      </c>
      <c r="C16" s="375"/>
      <c r="D16" s="464">
        <v>181109</v>
      </c>
      <c r="E16" s="465">
        <v>55333</v>
      </c>
      <c r="F16" s="465" t="s">
        <v>362</v>
      </c>
      <c r="G16" s="465">
        <v>51194</v>
      </c>
      <c r="H16" s="465">
        <v>5863</v>
      </c>
      <c r="I16" s="465">
        <v>23485</v>
      </c>
      <c r="J16" s="465">
        <v>45234</v>
      </c>
      <c r="K16" s="564">
        <v>19989</v>
      </c>
      <c r="L16" s="564">
        <v>25245</v>
      </c>
      <c r="M16" s="465">
        <v>578</v>
      </c>
      <c r="N16" s="466">
        <v>132</v>
      </c>
      <c r="O16" s="466">
        <v>9</v>
      </c>
      <c r="P16" s="467">
        <v>0</v>
      </c>
      <c r="Q16" s="394"/>
    </row>
    <row r="17" spans="1:17" ht="20.149999999999999" customHeight="1">
      <c r="A17" s="399"/>
      <c r="B17" s="400" t="s">
        <v>468</v>
      </c>
      <c r="C17" s="375"/>
      <c r="D17" s="464">
        <v>178308</v>
      </c>
      <c r="E17" s="465">
        <v>54628</v>
      </c>
      <c r="F17" s="465" t="s">
        <v>362</v>
      </c>
      <c r="G17" s="465">
        <v>49609</v>
      </c>
      <c r="H17" s="465">
        <v>2823</v>
      </c>
      <c r="I17" s="465">
        <v>23089</v>
      </c>
      <c r="J17" s="465">
        <v>48159</v>
      </c>
      <c r="K17" s="564">
        <v>18084</v>
      </c>
      <c r="L17" s="564">
        <v>30075</v>
      </c>
      <c r="M17" s="465">
        <v>472</v>
      </c>
      <c r="N17" s="466">
        <v>73</v>
      </c>
      <c r="O17" s="466">
        <v>6</v>
      </c>
      <c r="P17" s="467">
        <v>0</v>
      </c>
      <c r="Q17" s="394"/>
    </row>
    <row r="18" spans="1:17" ht="20.149999999999999" customHeight="1">
      <c r="A18" s="399"/>
      <c r="B18" s="400" t="s">
        <v>469</v>
      </c>
      <c r="C18" s="375"/>
      <c r="D18" s="464">
        <v>165292</v>
      </c>
      <c r="E18" s="465">
        <v>51834</v>
      </c>
      <c r="F18" s="465" t="s">
        <v>362</v>
      </c>
      <c r="G18" s="465">
        <v>52725</v>
      </c>
      <c r="H18" s="465">
        <v>2187</v>
      </c>
      <c r="I18" s="465">
        <v>18808</v>
      </c>
      <c r="J18" s="465">
        <v>39738</v>
      </c>
      <c r="K18" s="564">
        <v>18096</v>
      </c>
      <c r="L18" s="564">
        <v>21642</v>
      </c>
      <c r="M18" s="465">
        <v>479</v>
      </c>
      <c r="N18" s="466">
        <v>28</v>
      </c>
      <c r="O18" s="466">
        <v>6</v>
      </c>
      <c r="P18" s="467">
        <v>0</v>
      </c>
      <c r="Q18" s="394"/>
    </row>
    <row r="19" spans="1:17" ht="20.149999999999999" customHeight="1">
      <c r="A19" s="399"/>
      <c r="B19" s="400" t="s">
        <v>470</v>
      </c>
      <c r="C19" s="375"/>
      <c r="D19" s="464">
        <v>185278</v>
      </c>
      <c r="E19" s="465">
        <v>54754</v>
      </c>
      <c r="F19" s="465" t="s">
        <v>362</v>
      </c>
      <c r="G19" s="465">
        <v>54512</v>
      </c>
      <c r="H19" s="465">
        <v>1812</v>
      </c>
      <c r="I19" s="465">
        <v>23274</v>
      </c>
      <c r="J19" s="465">
        <v>50926</v>
      </c>
      <c r="K19" s="564">
        <v>18117</v>
      </c>
      <c r="L19" s="564">
        <v>32809</v>
      </c>
      <c r="M19" s="465">
        <v>419</v>
      </c>
      <c r="N19" s="466">
        <v>44</v>
      </c>
      <c r="O19" s="466">
        <v>6</v>
      </c>
      <c r="P19" s="467">
        <v>0</v>
      </c>
      <c r="Q19" s="394"/>
    </row>
    <row r="20" spans="1:17" ht="20.149999999999999" customHeight="1">
      <c r="A20" s="399"/>
      <c r="B20" s="400" t="s">
        <v>512</v>
      </c>
      <c r="C20" s="375"/>
      <c r="D20" s="464">
        <v>193294</v>
      </c>
      <c r="E20" s="465">
        <v>63992</v>
      </c>
      <c r="F20" s="465" t="s">
        <v>362</v>
      </c>
      <c r="G20" s="465">
        <v>56442</v>
      </c>
      <c r="H20" s="465">
        <v>1442</v>
      </c>
      <c r="I20" s="465">
        <v>23965</v>
      </c>
      <c r="J20" s="465">
        <v>47453</v>
      </c>
      <c r="K20" s="564">
        <v>19545</v>
      </c>
      <c r="L20" s="564">
        <v>27908</v>
      </c>
      <c r="M20" s="465">
        <v>554</v>
      </c>
      <c r="N20" s="466">
        <v>68</v>
      </c>
      <c r="O20" s="466">
        <v>7</v>
      </c>
      <c r="P20" s="735">
        <v>0</v>
      </c>
      <c r="Q20" s="394"/>
    </row>
    <row r="21" spans="1:17" ht="20.149999999999999" customHeight="1">
      <c r="A21" s="399"/>
      <c r="B21" s="400" t="s">
        <v>471</v>
      </c>
      <c r="C21" s="375"/>
      <c r="D21" s="464">
        <v>196176</v>
      </c>
      <c r="E21" s="465">
        <v>65872</v>
      </c>
      <c r="F21" s="465" t="s">
        <v>362</v>
      </c>
      <c r="G21" s="465">
        <v>57695</v>
      </c>
      <c r="H21" s="465">
        <v>1486</v>
      </c>
      <c r="I21" s="465">
        <v>24341</v>
      </c>
      <c r="J21" s="465">
        <v>46782</v>
      </c>
      <c r="K21" s="564">
        <v>19244</v>
      </c>
      <c r="L21" s="564">
        <v>27538</v>
      </c>
      <c r="M21" s="465">
        <v>475</v>
      </c>
      <c r="N21" s="466">
        <v>39</v>
      </c>
      <c r="O21" s="466">
        <v>8</v>
      </c>
      <c r="P21" s="735">
        <v>0</v>
      </c>
      <c r="Q21" s="394"/>
    </row>
    <row r="22" spans="1:17" ht="20.149999999999999" customHeight="1">
      <c r="A22" s="399"/>
      <c r="B22" s="400" t="s">
        <v>472</v>
      </c>
      <c r="C22" s="375"/>
      <c r="D22" s="464">
        <v>187169</v>
      </c>
      <c r="E22" s="465">
        <v>56957</v>
      </c>
      <c r="F22" s="465" t="s">
        <v>362</v>
      </c>
      <c r="G22" s="465">
        <v>51038</v>
      </c>
      <c r="H22" s="465">
        <v>1666</v>
      </c>
      <c r="I22" s="465">
        <v>23339</v>
      </c>
      <c r="J22" s="465">
        <v>54169</v>
      </c>
      <c r="K22" s="564">
        <v>17553</v>
      </c>
      <c r="L22" s="564">
        <v>36616</v>
      </c>
      <c r="M22" s="465">
        <v>585</v>
      </c>
      <c r="N22" s="466">
        <v>45</v>
      </c>
      <c r="O22" s="466">
        <v>6</v>
      </c>
      <c r="P22" s="735">
        <v>0</v>
      </c>
      <c r="Q22" s="394"/>
    </row>
    <row r="23" spans="1:17" ht="20.149999999999999" customHeight="1">
      <c r="A23" s="399"/>
      <c r="B23" s="400" t="s">
        <v>536</v>
      </c>
      <c r="C23" s="375"/>
      <c r="D23" s="464">
        <v>193161</v>
      </c>
      <c r="E23" s="465">
        <v>56043</v>
      </c>
      <c r="F23" s="465" t="s">
        <v>362</v>
      </c>
      <c r="G23" s="465">
        <v>49536</v>
      </c>
      <c r="H23" s="465">
        <v>1949</v>
      </c>
      <c r="I23" s="465">
        <v>25781</v>
      </c>
      <c r="J23" s="465">
        <v>59852</v>
      </c>
      <c r="K23" s="564">
        <v>18434</v>
      </c>
      <c r="L23" s="564">
        <v>41418</v>
      </c>
      <c r="M23" s="465">
        <v>601</v>
      </c>
      <c r="N23" s="466">
        <v>129</v>
      </c>
      <c r="O23" s="466">
        <v>7</v>
      </c>
      <c r="P23" s="735">
        <v>0</v>
      </c>
      <c r="Q23" s="394"/>
    </row>
    <row r="24" spans="1:17" ht="20.149999999999999" customHeight="1">
      <c r="A24" s="399"/>
      <c r="B24" s="400" t="s">
        <v>455</v>
      </c>
      <c r="C24" s="375"/>
      <c r="D24" s="464">
        <v>193161</v>
      </c>
      <c r="E24" s="465">
        <v>56043</v>
      </c>
      <c r="F24" s="465" t="s">
        <v>362</v>
      </c>
      <c r="G24" s="465">
        <v>49536</v>
      </c>
      <c r="H24" s="465">
        <v>1949</v>
      </c>
      <c r="I24" s="465">
        <v>25781</v>
      </c>
      <c r="J24" s="465">
        <v>59852</v>
      </c>
      <c r="K24" s="564">
        <v>18434</v>
      </c>
      <c r="L24" s="564">
        <v>41418</v>
      </c>
      <c r="M24" s="465">
        <v>601</v>
      </c>
      <c r="N24" s="466">
        <v>129</v>
      </c>
      <c r="O24" s="466">
        <v>7</v>
      </c>
      <c r="P24" s="735">
        <v>0</v>
      </c>
      <c r="Q24" s="394"/>
    </row>
    <row r="25" spans="1:17" ht="20.149999999999999" customHeight="1">
      <c r="A25" s="399"/>
      <c r="B25" s="400" t="s">
        <v>458</v>
      </c>
      <c r="C25" s="375"/>
      <c r="D25" s="464">
        <v>190945</v>
      </c>
      <c r="E25" s="465">
        <v>54379</v>
      </c>
      <c r="F25" s="465" t="s">
        <v>249</v>
      </c>
      <c r="G25" s="465">
        <v>49597</v>
      </c>
      <c r="H25" s="465">
        <v>5643</v>
      </c>
      <c r="I25" s="465">
        <v>25249</v>
      </c>
      <c r="J25" s="465">
        <v>56077</v>
      </c>
      <c r="K25" s="564">
        <v>20992</v>
      </c>
      <c r="L25" s="564">
        <v>35085</v>
      </c>
      <c r="M25" s="465">
        <v>659</v>
      </c>
      <c r="N25" s="466">
        <v>186</v>
      </c>
      <c r="O25" s="466">
        <v>9</v>
      </c>
      <c r="P25" s="735">
        <v>0</v>
      </c>
      <c r="Q25" s="394"/>
    </row>
    <row r="26" spans="1:17" ht="6.75" customHeight="1">
      <c r="A26" s="399"/>
      <c r="B26" s="400"/>
      <c r="C26" s="375"/>
      <c r="D26" s="397"/>
      <c r="E26" s="397"/>
      <c r="F26" s="391"/>
      <c r="G26" s="397"/>
      <c r="H26" s="397"/>
      <c r="I26" s="397"/>
      <c r="J26" s="403"/>
      <c r="K26" s="397"/>
      <c r="L26" s="397"/>
      <c r="M26" s="397"/>
      <c r="N26" s="398"/>
      <c r="O26" s="398"/>
      <c r="P26" s="391"/>
      <c r="Q26" s="404"/>
    </row>
    <row r="27" spans="1:17" ht="25" customHeight="1">
      <c r="A27" s="1232" t="s">
        <v>595</v>
      </c>
      <c r="B27" s="1234" t="s">
        <v>397</v>
      </c>
      <c r="C27" s="1235"/>
      <c r="D27" s="464">
        <v>178440</v>
      </c>
      <c r="E27" s="465">
        <v>48319</v>
      </c>
      <c r="F27" s="467" t="s">
        <v>249</v>
      </c>
      <c r="G27" s="465">
        <v>47843</v>
      </c>
      <c r="H27" s="465">
        <v>5313</v>
      </c>
      <c r="I27" s="465">
        <v>21139</v>
      </c>
      <c r="J27" s="465">
        <v>55826</v>
      </c>
      <c r="K27" s="564">
        <v>17068</v>
      </c>
      <c r="L27" s="564">
        <v>38758</v>
      </c>
      <c r="M27" s="465">
        <v>498</v>
      </c>
      <c r="N27" s="466">
        <v>86</v>
      </c>
      <c r="O27" s="466">
        <v>6</v>
      </c>
      <c r="P27" s="467" t="s">
        <v>249</v>
      </c>
      <c r="Q27" s="579"/>
    </row>
    <row r="28" spans="1:17" ht="25" customHeight="1" thickBot="1">
      <c r="A28" s="1233"/>
      <c r="B28" s="1236" t="s">
        <v>291</v>
      </c>
      <c r="C28" s="1237"/>
      <c r="D28" s="468">
        <v>1132142</v>
      </c>
      <c r="E28" s="468">
        <v>367140</v>
      </c>
      <c r="F28" s="566">
        <v>116606</v>
      </c>
      <c r="G28" s="468">
        <v>60469</v>
      </c>
      <c r="H28" s="468">
        <v>126597</v>
      </c>
      <c r="I28" s="468">
        <v>250733</v>
      </c>
      <c r="J28" s="565">
        <v>210597</v>
      </c>
      <c r="K28" s="565">
        <v>164248</v>
      </c>
      <c r="L28" s="565">
        <v>46349</v>
      </c>
      <c r="M28" s="565">
        <v>8161</v>
      </c>
      <c r="N28" s="565">
        <v>6457</v>
      </c>
      <c r="O28" s="565">
        <v>95</v>
      </c>
      <c r="P28" s="566">
        <v>187</v>
      </c>
      <c r="Q28" s="580"/>
    </row>
    <row r="29" spans="1:17" ht="2.15" customHeight="1">
      <c r="A29" s="374"/>
      <c r="B29" s="374"/>
      <c r="C29" s="374"/>
      <c r="D29" s="401"/>
      <c r="E29" s="401"/>
      <c r="F29" s="401"/>
      <c r="G29" s="401"/>
      <c r="H29" s="401"/>
      <c r="I29" s="401"/>
      <c r="J29" s="401"/>
      <c r="K29" s="401"/>
      <c r="L29" s="401"/>
      <c r="M29" s="401"/>
      <c r="N29" s="402"/>
      <c r="O29" s="402"/>
      <c r="P29" s="401"/>
      <c r="Q29" s="405"/>
    </row>
    <row r="30" spans="1:17" ht="15" customHeight="1">
      <c r="A30" s="552" t="s">
        <v>398</v>
      </c>
      <c r="B30" s="406"/>
      <c r="N30" s="63"/>
      <c r="O30" s="63"/>
      <c r="P30" s="63"/>
    </row>
    <row r="31" spans="1:17" ht="15" customHeight="1">
      <c r="A31" s="552" t="s">
        <v>399</v>
      </c>
      <c r="B31" s="406"/>
      <c r="N31" s="63"/>
      <c r="O31" s="63"/>
      <c r="P31" s="63"/>
    </row>
    <row r="32" spans="1:17" ht="18" customHeight="1">
      <c r="A32" s="211" t="s">
        <v>292</v>
      </c>
      <c r="B32" s="37"/>
      <c r="K32" s="563"/>
      <c r="L32" s="563"/>
      <c r="M32" s="563"/>
      <c r="N32" s="563"/>
      <c r="O32" s="63"/>
      <c r="P32" s="63"/>
    </row>
    <row r="33" spans="12:16">
      <c r="L33" s="563"/>
      <c r="M33" s="563"/>
      <c r="N33" s="563"/>
      <c r="O33" s="563"/>
      <c r="P33" s="563"/>
    </row>
    <row r="34" spans="12:16">
      <c r="N34" s="63"/>
      <c r="O34" s="63"/>
      <c r="P34" s="63"/>
    </row>
    <row r="35" spans="12:16">
      <c r="N35" s="63"/>
      <c r="O35" s="63"/>
      <c r="P35" s="63"/>
    </row>
    <row r="36" spans="12:16">
      <c r="N36" s="63"/>
      <c r="O36" s="63"/>
      <c r="P36" s="63"/>
    </row>
    <row r="37" spans="12:16">
      <c r="N37" s="63"/>
      <c r="O37" s="63"/>
      <c r="P37" s="63"/>
    </row>
    <row r="38" spans="12:16">
      <c r="N38" s="63"/>
      <c r="O38" s="63"/>
      <c r="P38" s="63"/>
    </row>
    <row r="39" spans="12:16">
      <c r="N39" s="63"/>
      <c r="O39" s="63"/>
      <c r="P39" s="63"/>
    </row>
    <row r="40" spans="12:16">
      <c r="N40" s="63"/>
      <c r="O40" s="63"/>
      <c r="P40" s="63"/>
    </row>
    <row r="41" spans="12:16" ht="12.75" customHeight="1">
      <c r="N41" s="63"/>
      <c r="O41" s="63"/>
      <c r="P41" s="63"/>
    </row>
    <row r="42" spans="12:16">
      <c r="N42" s="63"/>
      <c r="O42" s="63"/>
      <c r="P42" s="63"/>
    </row>
    <row r="43" spans="12:16">
      <c r="N43" s="63"/>
      <c r="O43" s="63"/>
      <c r="P43" s="63"/>
    </row>
    <row r="44" spans="12:16">
      <c r="N44" s="63"/>
      <c r="O44" s="63"/>
      <c r="P44" s="63"/>
    </row>
    <row r="45" spans="12:16">
      <c r="N45" s="63"/>
      <c r="O45" s="63"/>
      <c r="P45" s="63"/>
    </row>
    <row r="46" spans="12:16">
      <c r="N46" s="63"/>
      <c r="O46" s="63"/>
      <c r="P46" s="63"/>
    </row>
    <row r="47" spans="12:16">
      <c r="N47" s="63"/>
      <c r="O47" s="63"/>
      <c r="P47" s="63"/>
    </row>
    <row r="48" spans="12:16">
      <c r="N48" s="63"/>
      <c r="O48" s="63"/>
      <c r="P48" s="63"/>
    </row>
    <row r="49" s="63" customFormat="1"/>
    <row r="50" s="63" customFormat="1"/>
    <row r="51" s="63" customFormat="1"/>
    <row r="52" s="63" customFormat="1"/>
    <row r="53" s="63" customFormat="1"/>
    <row r="54" s="63" customFormat="1"/>
    <row r="55" s="63" customFormat="1"/>
  </sheetData>
  <mergeCells count="20">
    <mergeCell ref="A12:B12"/>
    <mergeCell ref="A27:A28"/>
    <mergeCell ref="B27:C27"/>
    <mergeCell ref="B28:C28"/>
    <mergeCell ref="H6:H7"/>
    <mergeCell ref="D6:D7"/>
    <mergeCell ref="E6:E7"/>
    <mergeCell ref="F6:F7"/>
    <mergeCell ref="G6:G7"/>
    <mergeCell ref="J6:J7"/>
    <mergeCell ref="A9:B9"/>
    <mergeCell ref="A10:B10"/>
    <mergeCell ref="A11:B11"/>
    <mergeCell ref="A1:Q1"/>
    <mergeCell ref="A5:C7"/>
    <mergeCell ref="M5:M7"/>
    <mergeCell ref="N5:N7"/>
    <mergeCell ref="O5:O7"/>
    <mergeCell ref="P5:P7"/>
    <mergeCell ref="I6:I7"/>
  </mergeCells>
  <phoneticPr fontId="2"/>
  <dataValidations count="1">
    <dataValidation imeMode="off" allowBlank="1" showInputMessage="1" showErrorMessage="1" sqref="J27 P27:P29 M27:O27 J29:O29 D27:I29 M14:P25 D14:J25" xr:uid="{00000000-0002-0000-1100-000000000000}"/>
  </dataValidations>
  <printOptions horizontalCentered="1"/>
  <pageMargins left="0.59055118110236227" right="0.59055118110236227" top="0.59055118110236227" bottom="0.39370078740157483" header="0.51181102362204722" footer="0.51181102362204722"/>
  <pageSetup paperSize="9" scale="84"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heetViews>
  <sheetFormatPr defaultColWidth="10.6328125" defaultRowHeight="13"/>
  <cols>
    <col min="1" max="1" width="2.453125" style="407" customWidth="1"/>
    <col min="2" max="2" width="7.453125" style="408" bestFit="1" customWidth="1"/>
    <col min="3" max="3" width="0.90625" style="408" customWidth="1"/>
    <col min="4" max="4" width="12.6328125" style="408" customWidth="1"/>
    <col min="5" max="5" width="13.1796875" style="408" customWidth="1"/>
    <col min="6" max="7" width="15.36328125" style="409" customWidth="1"/>
    <col min="8" max="9" width="10.6328125" style="408"/>
    <col min="10" max="10" width="11.7265625" style="408" customWidth="1"/>
    <col min="11" max="11" width="11.7265625" style="761" customWidth="1"/>
    <col min="12" max="13" width="8.453125" style="408" bestFit="1" customWidth="1"/>
    <col min="14" max="16384" width="10.6328125" style="408"/>
  </cols>
  <sheetData>
    <row r="1" spans="1:13" ht="13" customHeight="1"/>
    <row r="2" spans="1:13" s="411" customFormat="1" ht="26.15" customHeight="1">
      <c r="A2" s="1240" t="s">
        <v>400</v>
      </c>
      <c r="B2" s="1240"/>
      <c r="C2" s="1240"/>
      <c r="D2" s="1240"/>
      <c r="E2" s="1240"/>
      <c r="F2" s="1240"/>
      <c r="G2" s="1240"/>
      <c r="K2" s="762"/>
    </row>
    <row r="3" spans="1:13" s="411" customFormat="1" ht="15" customHeight="1">
      <c r="A3" s="412"/>
      <c r="B3" s="410"/>
      <c r="C3" s="410"/>
      <c r="D3" s="410"/>
      <c r="E3" s="410"/>
      <c r="F3" s="410"/>
      <c r="G3" s="410"/>
      <c r="K3" s="762"/>
    </row>
    <row r="4" spans="1:13" s="414" customFormat="1" ht="16" customHeight="1">
      <c r="A4" s="413"/>
      <c r="E4" s="416"/>
      <c r="F4" s="415"/>
      <c r="G4" s="416" t="s">
        <v>401</v>
      </c>
      <c r="K4" s="763"/>
    </row>
    <row r="5" spans="1:13" s="420" customFormat="1" ht="1.9" customHeight="1" thickBot="1">
      <c r="A5" s="417"/>
      <c r="B5" s="414"/>
      <c r="C5" s="418"/>
      <c r="D5" s="414"/>
      <c r="E5" s="414"/>
      <c r="F5" s="419"/>
      <c r="G5" s="419"/>
      <c r="K5" s="761"/>
    </row>
    <row r="6" spans="1:13" s="420" customFormat="1" ht="16" customHeight="1">
      <c r="A6" s="1241" t="s">
        <v>155</v>
      </c>
      <c r="B6" s="1241"/>
      <c r="C6" s="1242"/>
      <c r="D6" s="1247" t="s">
        <v>156</v>
      </c>
      <c r="E6" s="1247"/>
      <c r="F6" s="1249" t="s">
        <v>402</v>
      </c>
      <c r="G6" s="1241"/>
      <c r="K6" s="761"/>
    </row>
    <row r="7" spans="1:13" s="420" customFormat="1" ht="16" customHeight="1">
      <c r="A7" s="1243"/>
      <c r="B7" s="1243"/>
      <c r="C7" s="1244"/>
      <c r="D7" s="1248"/>
      <c r="E7" s="1248"/>
      <c r="F7" s="1250"/>
      <c r="G7" s="1245"/>
      <c r="K7" s="761"/>
    </row>
    <row r="8" spans="1:13" s="420" customFormat="1" ht="15" customHeight="1">
      <c r="A8" s="1243"/>
      <c r="B8" s="1243"/>
      <c r="C8" s="1244"/>
      <c r="D8" s="1251">
        <v>45566</v>
      </c>
      <c r="E8" s="1251">
        <v>45658</v>
      </c>
      <c r="F8" s="1253" t="s">
        <v>488</v>
      </c>
      <c r="G8" s="1253" t="s">
        <v>515</v>
      </c>
      <c r="K8" s="761"/>
    </row>
    <row r="9" spans="1:13" s="420" customFormat="1" ht="15" customHeight="1">
      <c r="A9" s="1245"/>
      <c r="B9" s="1245"/>
      <c r="C9" s="1246"/>
      <c r="D9" s="1252"/>
      <c r="E9" s="1252"/>
      <c r="F9" s="1253"/>
      <c r="G9" s="1253"/>
      <c r="K9" s="761"/>
    </row>
    <row r="10" spans="1:13" ht="5.5" customHeight="1">
      <c r="A10" s="421"/>
      <c r="B10" s="422"/>
      <c r="C10" s="422"/>
      <c r="D10" s="423"/>
      <c r="E10" s="423"/>
      <c r="F10" s="423"/>
      <c r="G10" s="423"/>
    </row>
    <row r="11" spans="1:13" ht="17.25" customHeight="1">
      <c r="A11" s="424" t="s">
        <v>157</v>
      </c>
      <c r="B11" s="425" t="s">
        <v>158</v>
      </c>
      <c r="C11" s="426"/>
      <c r="D11" s="427">
        <v>83422.27</v>
      </c>
      <c r="E11" s="427">
        <v>83422.27</v>
      </c>
      <c r="F11" s="553">
        <v>200756</v>
      </c>
      <c r="G11" s="553">
        <v>205409</v>
      </c>
      <c r="J11" s="554"/>
      <c r="K11" s="764"/>
      <c r="L11" s="435"/>
      <c r="M11" s="435"/>
    </row>
    <row r="12" spans="1:13" ht="17.25" customHeight="1">
      <c r="A12" s="424" t="s">
        <v>159</v>
      </c>
      <c r="B12" s="425" t="s">
        <v>160</v>
      </c>
      <c r="C12" s="426"/>
      <c r="D12" s="427">
        <v>9645.11</v>
      </c>
      <c r="E12" s="427">
        <v>9645.11</v>
      </c>
      <c r="F12" s="553">
        <v>44536</v>
      </c>
      <c r="G12" s="553">
        <v>44646</v>
      </c>
      <c r="J12" s="554"/>
      <c r="K12" s="764"/>
      <c r="L12" s="435"/>
      <c r="M12" s="435"/>
    </row>
    <row r="13" spans="1:13" ht="17.25" customHeight="1">
      <c r="A13" s="424" t="s">
        <v>161</v>
      </c>
      <c r="B13" s="425" t="s">
        <v>162</v>
      </c>
      <c r="C13" s="426"/>
      <c r="D13" s="427">
        <v>15275.05</v>
      </c>
      <c r="E13" s="427">
        <v>15275.05</v>
      </c>
      <c r="F13" s="553">
        <v>47130</v>
      </c>
      <c r="G13" s="553">
        <v>47014</v>
      </c>
      <c r="J13" s="554"/>
      <c r="K13" s="764"/>
      <c r="L13" s="435"/>
      <c r="M13" s="435"/>
    </row>
    <row r="14" spans="1:13" ht="17.25" customHeight="1">
      <c r="A14" s="424" t="s">
        <v>163</v>
      </c>
      <c r="B14" s="425" t="s">
        <v>164</v>
      </c>
      <c r="C14" s="426"/>
      <c r="D14" s="427">
        <v>7282.3</v>
      </c>
      <c r="E14" s="427">
        <v>7282.3</v>
      </c>
      <c r="F14" s="553">
        <v>94812</v>
      </c>
      <c r="G14" s="553">
        <v>96496</v>
      </c>
      <c r="J14" s="554"/>
      <c r="K14" s="764"/>
      <c r="L14" s="435"/>
      <c r="M14" s="435"/>
    </row>
    <row r="15" spans="1:13" ht="17.25" customHeight="1">
      <c r="A15" s="424" t="s">
        <v>165</v>
      </c>
      <c r="B15" s="425" t="s">
        <v>166</v>
      </c>
      <c r="C15" s="426"/>
      <c r="D15" s="427">
        <v>11637.52</v>
      </c>
      <c r="E15" s="427">
        <v>11637.52</v>
      </c>
      <c r="F15" s="553">
        <v>34701</v>
      </c>
      <c r="G15" s="553">
        <v>35453</v>
      </c>
      <c r="J15" s="554"/>
      <c r="K15" s="764"/>
      <c r="L15" s="435"/>
      <c r="M15" s="435"/>
    </row>
    <row r="16" spans="1:13" ht="17.25" customHeight="1">
      <c r="A16" s="424" t="s">
        <v>167</v>
      </c>
      <c r="B16" s="425" t="s">
        <v>168</v>
      </c>
      <c r="C16" s="426"/>
      <c r="D16" s="427">
        <v>9323.15</v>
      </c>
      <c r="E16" s="427">
        <v>9323.15</v>
      </c>
      <c r="F16" s="553">
        <v>42388</v>
      </c>
      <c r="G16" s="553">
        <v>42825</v>
      </c>
      <c r="J16" s="554"/>
      <c r="K16" s="764"/>
      <c r="L16" s="435"/>
      <c r="M16" s="435"/>
    </row>
    <row r="17" spans="1:13" ht="17.25" customHeight="1">
      <c r="A17" s="424" t="s">
        <v>169</v>
      </c>
      <c r="B17" s="425" t="s">
        <v>170</v>
      </c>
      <c r="C17" s="426"/>
      <c r="D17" s="427">
        <v>13784.39</v>
      </c>
      <c r="E17" s="427">
        <v>13784.41</v>
      </c>
      <c r="F17" s="553">
        <v>77959</v>
      </c>
      <c r="G17" s="553">
        <v>78447</v>
      </c>
      <c r="J17" s="554"/>
      <c r="K17" s="764"/>
      <c r="L17" s="435"/>
      <c r="M17" s="435"/>
    </row>
    <row r="18" spans="1:13" ht="17.25" customHeight="1">
      <c r="A18" s="424" t="s">
        <v>171</v>
      </c>
      <c r="B18" s="425" t="s">
        <v>172</v>
      </c>
      <c r="C18" s="426"/>
      <c r="D18" s="427">
        <v>6098.32</v>
      </c>
      <c r="E18" s="427">
        <v>6098.32</v>
      </c>
      <c r="F18" s="553">
        <v>137497</v>
      </c>
      <c r="G18" s="553">
        <v>145391</v>
      </c>
      <c r="J18" s="554"/>
      <c r="K18" s="764"/>
      <c r="L18" s="435"/>
      <c r="M18" s="435"/>
    </row>
    <row r="19" spans="1:13" ht="17.25" customHeight="1">
      <c r="A19" s="424" t="s">
        <v>173</v>
      </c>
      <c r="B19" s="425" t="s">
        <v>174</v>
      </c>
      <c r="C19" s="426"/>
      <c r="D19" s="427">
        <v>6408.09</v>
      </c>
      <c r="E19" s="427">
        <v>6408.09</v>
      </c>
      <c r="F19" s="553">
        <v>89265</v>
      </c>
      <c r="G19" s="553">
        <v>91791</v>
      </c>
      <c r="J19" s="554"/>
      <c r="K19" s="764"/>
      <c r="L19" s="435"/>
      <c r="M19" s="435"/>
    </row>
    <row r="20" spans="1:13" ht="17.25" customHeight="1">
      <c r="A20" s="424">
        <v>10</v>
      </c>
      <c r="B20" s="425" t="s">
        <v>175</v>
      </c>
      <c r="C20" s="426"/>
      <c r="D20" s="427">
        <v>6362.28</v>
      </c>
      <c r="E20" s="427">
        <v>6362.28</v>
      </c>
      <c r="F20" s="553">
        <v>86753</v>
      </c>
      <c r="G20" s="553">
        <v>91410</v>
      </c>
      <c r="J20" s="554"/>
      <c r="K20" s="764"/>
      <c r="L20" s="435"/>
      <c r="M20" s="435"/>
    </row>
    <row r="21" spans="1:13" ht="17.25" customHeight="1">
      <c r="A21" s="424">
        <v>11</v>
      </c>
      <c r="B21" s="425" t="s">
        <v>176</v>
      </c>
      <c r="C21" s="426"/>
      <c r="D21" s="427">
        <v>3797.75</v>
      </c>
      <c r="E21" s="427">
        <v>3797.75</v>
      </c>
      <c r="F21" s="553">
        <v>227546</v>
      </c>
      <c r="G21" s="553">
        <v>237336</v>
      </c>
      <c r="J21" s="554"/>
      <c r="K21" s="764"/>
      <c r="L21" s="435"/>
      <c r="M21" s="435"/>
    </row>
    <row r="22" spans="1:13" ht="17.25" customHeight="1">
      <c r="A22" s="424">
        <v>12</v>
      </c>
      <c r="B22" s="425" t="s">
        <v>177</v>
      </c>
      <c r="C22" s="426"/>
      <c r="D22" s="427">
        <v>5156.4799999999996</v>
      </c>
      <c r="E22" s="427">
        <v>5156.4799999999996</v>
      </c>
      <c r="F22" s="553">
        <v>207473</v>
      </c>
      <c r="G22" s="553">
        <v>208070</v>
      </c>
      <c r="J22" s="554"/>
      <c r="K22" s="764"/>
      <c r="L22" s="435"/>
      <c r="M22" s="435"/>
    </row>
    <row r="23" spans="1:13" ht="17.25" customHeight="1">
      <c r="A23" s="424">
        <v>13</v>
      </c>
      <c r="B23" s="425" t="s">
        <v>178</v>
      </c>
      <c r="C23" s="426"/>
      <c r="D23" s="427">
        <v>2199.94</v>
      </c>
      <c r="E23" s="427">
        <v>2199.94</v>
      </c>
      <c r="F23" s="553">
        <v>1094199</v>
      </c>
      <c r="G23" s="553">
        <v>1136859</v>
      </c>
      <c r="J23" s="554"/>
      <c r="K23" s="764"/>
      <c r="L23" s="435"/>
      <c r="M23" s="435"/>
    </row>
    <row r="24" spans="1:13" ht="17.25" customHeight="1">
      <c r="A24" s="424">
        <v>14</v>
      </c>
      <c r="B24" s="425" t="s">
        <v>179</v>
      </c>
      <c r="C24" s="426"/>
      <c r="D24" s="427">
        <v>2416.5500000000002</v>
      </c>
      <c r="E24" s="427">
        <v>2416.54</v>
      </c>
      <c r="F24" s="553">
        <v>340279</v>
      </c>
      <c r="G24" s="553">
        <v>352878</v>
      </c>
      <c r="J24" s="554"/>
      <c r="K24" s="764"/>
      <c r="L24" s="435"/>
      <c r="M24" s="435"/>
    </row>
    <row r="25" spans="1:13" ht="17.25" customHeight="1">
      <c r="A25" s="424">
        <v>15</v>
      </c>
      <c r="B25" s="425" t="s">
        <v>180</v>
      </c>
      <c r="C25" s="426"/>
      <c r="D25" s="427">
        <v>12583.67</v>
      </c>
      <c r="E25" s="427">
        <v>12583.67</v>
      </c>
      <c r="F25" s="553">
        <v>88483</v>
      </c>
      <c r="G25" s="553">
        <v>89735</v>
      </c>
      <c r="J25" s="554"/>
      <c r="K25" s="764"/>
      <c r="L25" s="435"/>
      <c r="M25" s="435"/>
    </row>
    <row r="26" spans="1:13" ht="17.25" customHeight="1">
      <c r="A26" s="424">
        <v>16</v>
      </c>
      <c r="B26" s="425" t="s">
        <v>181</v>
      </c>
      <c r="C26" s="426"/>
      <c r="D26" s="427">
        <v>4247.54</v>
      </c>
      <c r="E26" s="427">
        <v>4247.54</v>
      </c>
      <c r="F26" s="553">
        <v>47066</v>
      </c>
      <c r="G26" s="553">
        <v>48811</v>
      </c>
      <c r="J26" s="554"/>
      <c r="K26" s="764"/>
      <c r="L26" s="435"/>
      <c r="M26" s="435"/>
    </row>
    <row r="27" spans="1:13" ht="17.25" customHeight="1">
      <c r="A27" s="424">
        <v>17</v>
      </c>
      <c r="B27" s="425" t="s">
        <v>182</v>
      </c>
      <c r="C27" s="426"/>
      <c r="D27" s="427">
        <v>4186.2</v>
      </c>
      <c r="E27" s="427">
        <v>4186.2</v>
      </c>
      <c r="F27" s="553">
        <v>45532</v>
      </c>
      <c r="G27" s="553">
        <v>46801</v>
      </c>
      <c r="J27" s="554"/>
      <c r="K27" s="764"/>
      <c r="L27" s="435"/>
      <c r="M27" s="435"/>
    </row>
    <row r="28" spans="1:13" ht="17.25" customHeight="1">
      <c r="A28" s="424">
        <v>18</v>
      </c>
      <c r="B28" s="425" t="s">
        <v>183</v>
      </c>
      <c r="C28" s="426"/>
      <c r="D28" s="427">
        <v>4190.57</v>
      </c>
      <c r="E28" s="427">
        <v>4190.59</v>
      </c>
      <c r="F28" s="553">
        <v>35710</v>
      </c>
      <c r="G28" s="553">
        <v>36815</v>
      </c>
      <c r="J28" s="554"/>
      <c r="K28" s="764"/>
      <c r="L28" s="435"/>
      <c r="M28" s="435"/>
    </row>
    <row r="29" spans="1:13" ht="17.25" customHeight="1">
      <c r="A29" s="424">
        <v>19</v>
      </c>
      <c r="B29" s="425" t="s">
        <v>184</v>
      </c>
      <c r="C29" s="426"/>
      <c r="D29" s="427">
        <v>4465.2700000000004</v>
      </c>
      <c r="E29" s="427">
        <v>4465.2700000000004</v>
      </c>
      <c r="F29" s="553">
        <v>35711</v>
      </c>
      <c r="G29" s="553">
        <v>37029</v>
      </c>
      <c r="J29" s="554"/>
      <c r="K29" s="764"/>
      <c r="L29" s="435"/>
      <c r="M29" s="435"/>
    </row>
    <row r="30" spans="1:13" ht="17.25" customHeight="1">
      <c r="A30" s="424">
        <v>20</v>
      </c>
      <c r="B30" s="425" t="s">
        <v>185</v>
      </c>
      <c r="C30" s="426"/>
      <c r="D30" s="427">
        <v>13561.56</v>
      </c>
      <c r="E30" s="427">
        <v>13561.56</v>
      </c>
      <c r="F30" s="553">
        <v>83079</v>
      </c>
      <c r="G30" s="553">
        <v>86243</v>
      </c>
      <c r="J30" s="554"/>
      <c r="K30" s="764"/>
      <c r="L30" s="435"/>
      <c r="M30" s="435"/>
    </row>
    <row r="31" spans="1:13" ht="17.25" customHeight="1">
      <c r="A31" s="424">
        <v>21</v>
      </c>
      <c r="B31" s="425" t="s">
        <v>186</v>
      </c>
      <c r="C31" s="426"/>
      <c r="D31" s="427">
        <v>10621.29</v>
      </c>
      <c r="E31" s="427">
        <v>10621.29</v>
      </c>
      <c r="F31" s="553">
        <v>76996</v>
      </c>
      <c r="G31" s="553">
        <v>80110</v>
      </c>
      <c r="J31" s="554"/>
      <c r="K31" s="764"/>
      <c r="L31" s="435"/>
      <c r="M31" s="435"/>
    </row>
    <row r="32" spans="1:13" ht="17.25" customHeight="1">
      <c r="A32" s="424">
        <v>22</v>
      </c>
      <c r="B32" s="425" t="s">
        <v>187</v>
      </c>
      <c r="C32" s="426"/>
      <c r="D32" s="427">
        <v>7777.01</v>
      </c>
      <c r="E32" s="427">
        <v>7777.01</v>
      </c>
      <c r="F32" s="553">
        <v>171436</v>
      </c>
      <c r="G32" s="553">
        <v>175306</v>
      </c>
      <c r="J32" s="554"/>
      <c r="K32" s="764"/>
      <c r="L32" s="435"/>
      <c r="M32" s="435"/>
    </row>
    <row r="33" spans="1:13" ht="17.25" customHeight="1">
      <c r="A33" s="424">
        <v>23</v>
      </c>
      <c r="B33" s="425" t="s">
        <v>188</v>
      </c>
      <c r="C33" s="426"/>
      <c r="D33" s="427">
        <v>5173.21</v>
      </c>
      <c r="E33" s="427">
        <v>5173.2299999999996</v>
      </c>
      <c r="F33" s="553">
        <v>395607</v>
      </c>
      <c r="G33" s="553">
        <v>405860</v>
      </c>
      <c r="J33" s="554"/>
      <c r="K33" s="764"/>
      <c r="L33" s="435"/>
      <c r="M33" s="435"/>
    </row>
    <row r="34" spans="1:13" ht="17.25" customHeight="1">
      <c r="A34" s="424">
        <v>24</v>
      </c>
      <c r="B34" s="425" t="s">
        <v>189</v>
      </c>
      <c r="C34" s="426"/>
      <c r="D34" s="427">
        <v>5774.48</v>
      </c>
      <c r="E34" s="427">
        <v>5774.48</v>
      </c>
      <c r="F34" s="553">
        <v>83261</v>
      </c>
      <c r="G34" s="553">
        <v>85052</v>
      </c>
      <c r="J34" s="554"/>
      <c r="K34" s="764"/>
      <c r="L34" s="435"/>
      <c r="M34" s="435"/>
    </row>
    <row r="35" spans="1:13" ht="17.25" customHeight="1">
      <c r="A35" s="424">
        <v>25</v>
      </c>
      <c r="B35" s="425" t="s">
        <v>190</v>
      </c>
      <c r="C35" s="426"/>
      <c r="D35" s="427">
        <v>4017.38</v>
      </c>
      <c r="E35" s="427">
        <v>4017.38</v>
      </c>
      <c r="F35" s="553">
        <v>67493</v>
      </c>
      <c r="G35" s="553">
        <v>68637</v>
      </c>
      <c r="J35" s="554"/>
      <c r="K35" s="764"/>
      <c r="L35" s="435"/>
      <c r="M35" s="435"/>
    </row>
    <row r="36" spans="1:13" ht="17.25" customHeight="1">
      <c r="A36" s="424">
        <v>26</v>
      </c>
      <c r="B36" s="425" t="s">
        <v>191</v>
      </c>
      <c r="C36" s="426"/>
      <c r="D36" s="427">
        <v>4612.21</v>
      </c>
      <c r="E36" s="427">
        <v>4612.21</v>
      </c>
      <c r="F36" s="553">
        <v>102054</v>
      </c>
      <c r="G36" s="553">
        <v>109052</v>
      </c>
      <c r="J36" s="554"/>
      <c r="K36" s="764"/>
      <c r="L36" s="435"/>
      <c r="M36" s="435"/>
    </row>
    <row r="37" spans="1:13" ht="17.25" customHeight="1">
      <c r="A37" s="424">
        <v>27</v>
      </c>
      <c r="B37" s="425" t="s">
        <v>192</v>
      </c>
      <c r="C37" s="426"/>
      <c r="D37" s="427">
        <v>1905.34</v>
      </c>
      <c r="E37" s="427">
        <v>1905.34</v>
      </c>
      <c r="F37" s="553">
        <v>398137</v>
      </c>
      <c r="G37" s="553">
        <v>413204</v>
      </c>
      <c r="J37" s="554"/>
      <c r="K37" s="764"/>
      <c r="L37" s="435"/>
      <c r="M37" s="435"/>
    </row>
    <row r="38" spans="1:13" ht="17.25" customHeight="1">
      <c r="A38" s="424">
        <v>28</v>
      </c>
      <c r="B38" s="425" t="s">
        <v>193</v>
      </c>
      <c r="C38" s="426"/>
      <c r="D38" s="427">
        <v>8400.82</v>
      </c>
      <c r="E38" s="427">
        <v>8400.82</v>
      </c>
      <c r="F38" s="553">
        <v>218435</v>
      </c>
      <c r="G38" s="553">
        <v>225063</v>
      </c>
      <c r="J38" s="554"/>
      <c r="K38" s="764"/>
      <c r="L38" s="435"/>
      <c r="M38" s="435"/>
    </row>
    <row r="39" spans="1:13" ht="17.25" customHeight="1">
      <c r="A39" s="424">
        <v>29</v>
      </c>
      <c r="B39" s="425" t="s">
        <v>194</v>
      </c>
      <c r="C39" s="426"/>
      <c r="D39" s="427">
        <v>3690.94</v>
      </c>
      <c r="E39" s="427">
        <v>3690.94</v>
      </c>
      <c r="F39" s="553">
        <v>36789</v>
      </c>
      <c r="G39" s="553">
        <v>37671</v>
      </c>
      <c r="J39" s="554"/>
      <c r="K39" s="764"/>
      <c r="L39" s="435"/>
      <c r="M39" s="435"/>
    </row>
    <row r="40" spans="1:13" ht="17.25" customHeight="1">
      <c r="A40" s="424">
        <v>30</v>
      </c>
      <c r="B40" s="425" t="s">
        <v>195</v>
      </c>
      <c r="C40" s="426"/>
      <c r="D40" s="427">
        <v>4724.66</v>
      </c>
      <c r="E40" s="427">
        <v>4724.66</v>
      </c>
      <c r="F40" s="553">
        <v>36211</v>
      </c>
      <c r="G40" s="553">
        <v>37651</v>
      </c>
      <c r="J40" s="554"/>
      <c r="K40" s="764"/>
      <c r="L40" s="435"/>
      <c r="M40" s="435"/>
    </row>
    <row r="41" spans="1:13" ht="17.25" customHeight="1">
      <c r="A41" s="424">
        <v>31</v>
      </c>
      <c r="B41" s="425" t="s">
        <v>196</v>
      </c>
      <c r="C41" s="426"/>
      <c r="D41" s="427">
        <v>3507.03</v>
      </c>
      <c r="E41" s="427">
        <v>3507.03</v>
      </c>
      <c r="F41" s="553">
        <v>18291</v>
      </c>
      <c r="G41" s="553">
        <v>19263</v>
      </c>
      <c r="J41" s="554"/>
      <c r="K41" s="764"/>
      <c r="L41" s="435"/>
      <c r="M41" s="435"/>
    </row>
    <row r="42" spans="1:13" ht="17.25" customHeight="1">
      <c r="A42" s="424">
        <v>32</v>
      </c>
      <c r="B42" s="425" t="s">
        <v>197</v>
      </c>
      <c r="C42" s="426"/>
      <c r="D42" s="427">
        <v>6707.78</v>
      </c>
      <c r="E42" s="427">
        <v>6707.78</v>
      </c>
      <c r="F42" s="553">
        <v>25995</v>
      </c>
      <c r="G42" s="553">
        <v>26707</v>
      </c>
      <c r="J42" s="554"/>
      <c r="K42" s="764"/>
      <c r="L42" s="435"/>
      <c r="M42" s="435"/>
    </row>
    <row r="43" spans="1:13" ht="17.25" customHeight="1">
      <c r="A43" s="424">
        <v>33</v>
      </c>
      <c r="B43" s="425" t="s">
        <v>198</v>
      </c>
      <c r="C43" s="426"/>
      <c r="D43" s="427">
        <v>7114.44</v>
      </c>
      <c r="E43" s="427">
        <v>7114.44</v>
      </c>
      <c r="F43" s="553">
        <v>75064</v>
      </c>
      <c r="G43" s="553">
        <v>76527</v>
      </c>
      <c r="J43" s="554"/>
      <c r="K43" s="764"/>
      <c r="L43" s="435"/>
      <c r="M43" s="435"/>
    </row>
    <row r="44" spans="1:13" ht="17.25" customHeight="1">
      <c r="A44" s="424">
        <v>34</v>
      </c>
      <c r="B44" s="425" t="s">
        <v>199</v>
      </c>
      <c r="C44" s="426"/>
      <c r="D44" s="427">
        <v>8478.16</v>
      </c>
      <c r="E44" s="427">
        <v>8478.16</v>
      </c>
      <c r="F44" s="553">
        <v>116713</v>
      </c>
      <c r="G44" s="553">
        <v>121281</v>
      </c>
      <c r="J44" s="554"/>
      <c r="K44" s="764"/>
      <c r="L44" s="435"/>
      <c r="M44" s="435"/>
    </row>
    <row r="45" spans="1:13" ht="17.25" customHeight="1">
      <c r="A45" s="424">
        <v>35</v>
      </c>
      <c r="B45" s="425" t="s">
        <v>200</v>
      </c>
      <c r="C45" s="426"/>
      <c r="D45" s="427">
        <v>6113</v>
      </c>
      <c r="E45" s="427">
        <v>6113</v>
      </c>
      <c r="F45" s="553">
        <v>61021</v>
      </c>
      <c r="G45" s="553">
        <v>62366</v>
      </c>
      <c r="J45" s="554"/>
      <c r="K45" s="764"/>
      <c r="L45" s="435"/>
      <c r="M45" s="435"/>
    </row>
    <row r="46" spans="1:13" ht="17.25" customHeight="1">
      <c r="A46" s="424">
        <v>36</v>
      </c>
      <c r="B46" s="425" t="s">
        <v>201</v>
      </c>
      <c r="C46" s="426"/>
      <c r="D46" s="427">
        <v>4147</v>
      </c>
      <c r="E46" s="427">
        <v>4147</v>
      </c>
      <c r="F46" s="553">
        <v>31877</v>
      </c>
      <c r="G46" s="553">
        <v>33402</v>
      </c>
      <c r="J46" s="554"/>
      <c r="K46" s="764"/>
      <c r="L46" s="435"/>
      <c r="M46" s="435"/>
    </row>
    <row r="47" spans="1:13" ht="17.25" customHeight="1">
      <c r="A47" s="424">
        <v>37</v>
      </c>
      <c r="B47" s="425" t="s">
        <v>202</v>
      </c>
      <c r="C47" s="426"/>
      <c r="D47" s="427">
        <v>1876.86</v>
      </c>
      <c r="E47" s="427">
        <v>1876.83</v>
      </c>
      <c r="F47" s="553">
        <v>37171</v>
      </c>
      <c r="G47" s="553">
        <v>38638</v>
      </c>
      <c r="J47" s="554"/>
      <c r="K47" s="764"/>
      <c r="L47" s="435"/>
      <c r="M47" s="435"/>
    </row>
    <row r="48" spans="1:13" ht="17.25" customHeight="1">
      <c r="A48" s="424">
        <v>38</v>
      </c>
      <c r="B48" s="425" t="s">
        <v>203</v>
      </c>
      <c r="C48" s="426"/>
      <c r="D48" s="427">
        <v>5675.89</v>
      </c>
      <c r="E48" s="427">
        <v>5675.9</v>
      </c>
      <c r="F48" s="553">
        <v>48060</v>
      </c>
      <c r="G48" s="553">
        <v>50899</v>
      </c>
      <c r="J48" s="554"/>
      <c r="K48" s="764"/>
      <c r="L48" s="435"/>
      <c r="M48" s="435"/>
    </row>
    <row r="49" spans="1:13" ht="17.25" customHeight="1">
      <c r="A49" s="424">
        <v>39</v>
      </c>
      <c r="B49" s="425" t="s">
        <v>204</v>
      </c>
      <c r="C49" s="426"/>
      <c r="D49" s="427">
        <v>7102.28</v>
      </c>
      <c r="E49" s="427">
        <v>7102.28</v>
      </c>
      <c r="F49" s="553">
        <v>23259</v>
      </c>
      <c r="G49" s="553">
        <v>23764</v>
      </c>
      <c r="J49" s="554"/>
      <c r="K49" s="764"/>
      <c r="L49" s="435"/>
      <c r="M49" s="435"/>
    </row>
    <row r="50" spans="1:13" ht="17.25" customHeight="1">
      <c r="A50" s="424">
        <v>40</v>
      </c>
      <c r="B50" s="425" t="s">
        <v>205</v>
      </c>
      <c r="C50" s="426"/>
      <c r="D50" s="427">
        <v>4987.66</v>
      </c>
      <c r="E50" s="427">
        <v>4987.66</v>
      </c>
      <c r="F50" s="553">
        <v>188459</v>
      </c>
      <c r="G50" s="553">
        <v>194571</v>
      </c>
      <c r="J50" s="554"/>
      <c r="K50" s="764"/>
      <c r="L50" s="435"/>
      <c r="M50" s="435"/>
    </row>
    <row r="51" spans="1:13" ht="17.25" customHeight="1">
      <c r="A51" s="424">
        <v>41</v>
      </c>
      <c r="B51" s="425" t="s">
        <v>206</v>
      </c>
      <c r="C51" s="426"/>
      <c r="D51" s="427">
        <v>2440.64</v>
      </c>
      <c r="E51" s="427">
        <v>2440.64</v>
      </c>
      <c r="F51" s="553">
        <v>30396</v>
      </c>
      <c r="G51" s="553">
        <v>31792</v>
      </c>
      <c r="J51" s="554"/>
      <c r="K51" s="764"/>
      <c r="L51" s="435"/>
      <c r="M51" s="435"/>
    </row>
    <row r="52" spans="1:13" ht="17.25" customHeight="1">
      <c r="A52" s="424">
        <v>42</v>
      </c>
      <c r="B52" s="425" t="s">
        <v>207</v>
      </c>
      <c r="C52" s="426"/>
      <c r="D52" s="427">
        <v>4131.2</v>
      </c>
      <c r="E52" s="427">
        <v>4131.2</v>
      </c>
      <c r="F52" s="553">
        <v>45303</v>
      </c>
      <c r="G52" s="553">
        <v>46207</v>
      </c>
      <c r="J52" s="554"/>
      <c r="K52" s="764"/>
      <c r="L52" s="435"/>
      <c r="M52" s="435"/>
    </row>
    <row r="53" spans="1:13" ht="17.25" customHeight="1">
      <c r="A53" s="424">
        <v>43</v>
      </c>
      <c r="B53" s="425" t="s">
        <v>208</v>
      </c>
      <c r="C53" s="426"/>
      <c r="D53" s="427">
        <v>7409.19</v>
      </c>
      <c r="E53" s="427">
        <v>7409.19</v>
      </c>
      <c r="F53" s="553">
        <v>60606</v>
      </c>
      <c r="G53" s="553">
        <v>64173</v>
      </c>
      <c r="J53" s="554"/>
      <c r="K53" s="764"/>
      <c r="L53" s="435"/>
      <c r="M53" s="435"/>
    </row>
    <row r="54" spans="1:13" ht="17.25" customHeight="1">
      <c r="A54" s="424">
        <v>44</v>
      </c>
      <c r="B54" s="425" t="s">
        <v>209</v>
      </c>
      <c r="C54" s="426"/>
      <c r="D54" s="427">
        <v>6340.7</v>
      </c>
      <c r="E54" s="427">
        <v>6340.71</v>
      </c>
      <c r="F54" s="553">
        <v>44359</v>
      </c>
      <c r="G54" s="553">
        <v>46839</v>
      </c>
      <c r="J54" s="554"/>
      <c r="K54" s="764"/>
      <c r="L54" s="435"/>
      <c r="M54" s="435"/>
    </row>
    <row r="55" spans="1:13" ht="17.25" customHeight="1">
      <c r="A55" s="424">
        <v>45</v>
      </c>
      <c r="B55" s="425" t="s">
        <v>210</v>
      </c>
      <c r="C55" s="426"/>
      <c r="D55" s="427">
        <v>7734.16</v>
      </c>
      <c r="E55" s="427">
        <v>7734.16</v>
      </c>
      <c r="F55" s="553">
        <v>36391</v>
      </c>
      <c r="G55" s="553">
        <v>37065</v>
      </c>
      <c r="J55" s="554"/>
      <c r="K55" s="764"/>
      <c r="L55" s="435"/>
      <c r="M55" s="435"/>
    </row>
    <row r="56" spans="1:13" ht="17.25" customHeight="1">
      <c r="A56" s="424">
        <v>46</v>
      </c>
      <c r="B56" s="425" t="s">
        <v>211</v>
      </c>
      <c r="C56" s="426"/>
      <c r="D56" s="427">
        <v>9186.2000000000007</v>
      </c>
      <c r="E56" s="427">
        <v>9186.2000000000007</v>
      </c>
      <c r="F56" s="553">
        <v>55818</v>
      </c>
      <c r="G56" s="553">
        <v>59215</v>
      </c>
      <c r="J56" s="554"/>
      <c r="K56" s="764"/>
      <c r="L56" s="435"/>
      <c r="M56" s="435"/>
    </row>
    <row r="57" spans="1:13" ht="17.25" customHeight="1">
      <c r="A57" s="424">
        <v>47</v>
      </c>
      <c r="B57" s="425" t="s">
        <v>212</v>
      </c>
      <c r="C57" s="426"/>
      <c r="D57" s="427">
        <v>2282.11</v>
      </c>
      <c r="E57" s="427">
        <v>2282.11</v>
      </c>
      <c r="F57" s="553">
        <v>42293</v>
      </c>
      <c r="G57" s="553">
        <v>43739</v>
      </c>
      <c r="J57" s="554"/>
      <c r="K57" s="764"/>
      <c r="L57" s="435"/>
      <c r="M57" s="435"/>
    </row>
    <row r="58" spans="1:13" ht="5.15" customHeight="1" thickBot="1">
      <c r="A58" s="428"/>
      <c r="B58" s="429"/>
      <c r="C58" s="429"/>
      <c r="D58" s="430"/>
      <c r="E58" s="431"/>
      <c r="F58" s="431"/>
      <c r="G58" s="431"/>
      <c r="J58" s="554"/>
    </row>
    <row r="59" spans="1:13" ht="5.15" customHeight="1">
      <c r="A59" s="417"/>
      <c r="B59" s="432"/>
      <c r="C59" s="432"/>
      <c r="D59" s="433"/>
      <c r="E59" s="433"/>
      <c r="F59" s="433"/>
      <c r="G59" s="433"/>
    </row>
    <row r="60" spans="1:13" s="435" customFormat="1" ht="11">
      <c r="A60" s="434" t="s">
        <v>403</v>
      </c>
      <c r="K60" s="763"/>
    </row>
    <row r="61" spans="1:13" s="435" customFormat="1" ht="11">
      <c r="A61" s="434" t="s">
        <v>537</v>
      </c>
      <c r="K61" s="763"/>
    </row>
    <row r="62" spans="1:13">
      <c r="A62" s="434" t="s">
        <v>516</v>
      </c>
      <c r="D62" s="436"/>
      <c r="E62" s="436"/>
      <c r="F62" s="436"/>
    </row>
    <row r="63" spans="1:13">
      <c r="A63" s="555"/>
      <c r="D63" s="436"/>
      <c r="E63" s="436"/>
      <c r="F63" s="436"/>
    </row>
    <row r="64" spans="1:13">
      <c r="D64" s="436"/>
      <c r="E64" s="437"/>
    </row>
    <row r="65" spans="4:5">
      <c r="D65" s="436"/>
      <c r="E65" s="436"/>
    </row>
    <row r="66" spans="4:5">
      <c r="D66" s="436"/>
      <c r="E66" s="436"/>
    </row>
    <row r="67" spans="4:5">
      <c r="D67" s="436"/>
      <c r="E67" s="436"/>
    </row>
    <row r="68" spans="4:5">
      <c r="D68" s="436"/>
      <c r="E68" s="436"/>
    </row>
    <row r="69" spans="4:5">
      <c r="D69" s="436"/>
      <c r="E69" s="436"/>
    </row>
    <row r="70" spans="4:5">
      <c r="D70" s="436"/>
      <c r="E70" s="436"/>
    </row>
    <row r="71" spans="4:5">
      <c r="D71" s="436"/>
      <c r="E71" s="436"/>
    </row>
    <row r="72" spans="4:5">
      <c r="D72" s="436"/>
      <c r="E72" s="436"/>
    </row>
  </sheetData>
  <mergeCells count="8">
    <mergeCell ref="A2:G2"/>
    <mergeCell ref="A6:C9"/>
    <mergeCell ref="D6:E7"/>
    <mergeCell ref="F6:G7"/>
    <mergeCell ref="D8:D9"/>
    <mergeCell ref="E8:E9"/>
    <mergeCell ref="F8:F9"/>
    <mergeCell ref="G8:G9"/>
  </mergeCells>
  <phoneticPr fontId="2"/>
  <printOptions horizontalCentered="1" gridLinesSet="0"/>
  <pageMargins left="0.59055118110236227" right="0.59055118110236227" top="0.51181102362204722" bottom="0.39370078740157483" header="0.31496062992125984" footer="0.51181102362204722"/>
  <pageSetup paperSize="9" scale="83"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Normal="90" zoomScaleSheetLayoutView="100" workbookViewId="0">
      <pane ySplit="9" topLeftCell="A21" activePane="bottomLeft" state="frozen"/>
      <selection pane="bottomLeft"/>
    </sheetView>
  </sheetViews>
  <sheetFormatPr defaultColWidth="13.6328125" defaultRowHeight="13"/>
  <cols>
    <col min="1" max="1" width="9.90625" customWidth="1"/>
    <col min="2" max="2" width="6.7265625" customWidth="1"/>
    <col min="3" max="3" width="16.26953125" customWidth="1"/>
    <col min="4" max="4" width="8.453125" customWidth="1"/>
    <col min="5" max="6" width="8.6328125" customWidth="1"/>
    <col min="7" max="8" width="11.7265625" customWidth="1"/>
    <col min="9" max="10" width="13.36328125" customWidth="1"/>
    <col min="11" max="11" width="13" customWidth="1"/>
    <col min="12" max="12" width="12.7265625" customWidth="1"/>
    <col min="13" max="13" width="0.36328125" customWidth="1"/>
    <col min="14" max="14" width="4.453125" customWidth="1"/>
    <col min="15" max="20" width="13.6328125" customWidth="1"/>
    <col min="21" max="21" width="14.90625" customWidth="1"/>
    <col min="22" max="23" width="7.36328125" customWidth="1"/>
    <col min="24" max="28" width="13.6328125" customWidth="1"/>
    <col min="29" max="29" width="3.6328125" customWidth="1"/>
    <col min="30" max="30" width="7.36328125" customWidth="1"/>
    <col min="31" max="31" width="3.6328125" customWidth="1"/>
    <col min="32" max="32" width="9.90625" customWidth="1"/>
    <col min="33" max="33" width="13.6328125" customWidth="1"/>
    <col min="34" max="34" width="17.36328125" customWidth="1"/>
    <col min="35" max="35" width="13.6328125" customWidth="1"/>
    <col min="36" max="36" width="17.36328125" customWidth="1"/>
    <col min="37" max="43" width="13.6328125" customWidth="1"/>
    <col min="44" max="44" width="12.36328125" customWidth="1"/>
    <col min="45" max="55" width="13.6328125" customWidth="1"/>
    <col min="56" max="56" width="17.36328125" customWidth="1"/>
    <col min="57" max="57" width="13.6328125" customWidth="1"/>
    <col min="58" max="58" width="17.36328125" customWidth="1"/>
    <col min="59" max="67" width="13.6328125" customWidth="1"/>
    <col min="68" max="69" width="7.36328125" customWidth="1"/>
    <col min="70" max="79" width="13.6328125" customWidth="1"/>
    <col min="80" max="80" width="17.36328125" customWidth="1"/>
  </cols>
  <sheetData>
    <row r="1" spans="1:80" s="20" customFormat="1" ht="30" customHeight="1">
      <c r="B1" s="1018" t="s">
        <v>2</v>
      </c>
      <c r="C1" s="1018"/>
      <c r="D1" s="1018"/>
      <c r="E1" s="1018"/>
      <c r="F1" s="1018"/>
      <c r="G1" s="1018"/>
      <c r="H1" s="1018"/>
      <c r="I1" s="1018"/>
      <c r="J1" s="1018"/>
      <c r="K1" s="1018"/>
      <c r="L1" s="1018"/>
      <c r="M1" s="1018"/>
      <c r="N1" s="19"/>
      <c r="AJ1" s="19"/>
      <c r="AK1" s="19"/>
      <c r="BF1" s="19"/>
      <c r="BG1" s="19"/>
    </row>
    <row r="2" spans="1:80" ht="25" customHeight="1" thickBot="1">
      <c r="B2" s="21"/>
      <c r="C2" s="21"/>
      <c r="D2" s="21"/>
      <c r="E2" s="21"/>
      <c r="F2" s="21"/>
      <c r="G2" s="21"/>
      <c r="H2" s="21"/>
      <c r="I2" s="21"/>
      <c r="J2" s="21"/>
      <c r="K2" s="21"/>
      <c r="L2" s="21"/>
      <c r="M2" s="21"/>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row>
    <row r="3" spans="1:80" ht="14.25" customHeight="1">
      <c r="A3" s="1048" t="s">
        <v>302</v>
      </c>
      <c r="B3" s="1032"/>
      <c r="C3" s="1019" t="s">
        <v>406</v>
      </c>
      <c r="D3" s="1022" t="s">
        <v>3</v>
      </c>
      <c r="E3" s="1023"/>
      <c r="F3" s="1024"/>
      <c r="G3" s="1022" t="s">
        <v>4</v>
      </c>
      <c r="H3" s="1024"/>
      <c r="I3" s="1031" t="s">
        <v>5</v>
      </c>
      <c r="J3" s="1032"/>
      <c r="K3" s="1022" t="s">
        <v>6</v>
      </c>
      <c r="L3" s="1023"/>
      <c r="M3" s="2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row>
    <row r="4" spans="1:80" ht="14.25" customHeight="1">
      <c r="A4" s="1049"/>
      <c r="B4" s="1034"/>
      <c r="C4" s="1020"/>
      <c r="D4" s="1025"/>
      <c r="E4" s="1026"/>
      <c r="F4" s="1027"/>
      <c r="G4" s="1025"/>
      <c r="H4" s="1027"/>
      <c r="I4" s="1033"/>
      <c r="J4" s="1034"/>
      <c r="K4" s="1025"/>
      <c r="L4" s="1026"/>
      <c r="M4" s="2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row>
    <row r="5" spans="1:80" ht="14.25" customHeight="1">
      <c r="A5" s="1049"/>
      <c r="B5" s="1034"/>
      <c r="C5" s="1020"/>
      <c r="D5" s="1028"/>
      <c r="E5" s="1029"/>
      <c r="F5" s="1030"/>
      <c r="G5" s="1028"/>
      <c r="H5" s="1030"/>
      <c r="I5" s="1035"/>
      <c r="J5" s="1036"/>
      <c r="K5" s="1028"/>
      <c r="L5" s="1029"/>
      <c r="M5" s="25"/>
      <c r="N5" s="22"/>
      <c r="O5" s="26"/>
      <c r="P5" s="26"/>
      <c r="Q5" s="26"/>
      <c r="R5" s="22"/>
      <c r="S5" s="27"/>
      <c r="T5" s="27"/>
      <c r="U5" s="22"/>
      <c r="V5" s="22"/>
      <c r="W5" s="22"/>
      <c r="X5" s="26"/>
      <c r="Y5" s="26"/>
      <c r="Z5" s="26"/>
      <c r="AA5" s="26"/>
      <c r="AB5" s="22"/>
      <c r="AC5" s="26"/>
      <c r="AD5" s="26"/>
      <c r="AE5" s="26"/>
      <c r="AF5" s="26"/>
      <c r="AG5" s="22"/>
      <c r="AH5" s="22"/>
      <c r="AI5" s="22"/>
      <c r="AJ5" s="22"/>
      <c r="AK5" s="26"/>
      <c r="AL5" s="26"/>
      <c r="AM5" s="26"/>
      <c r="AN5" s="26"/>
      <c r="AO5" s="26"/>
      <c r="AP5" s="26"/>
      <c r="AQ5" s="26"/>
      <c r="AR5" s="27"/>
      <c r="AS5" s="27"/>
      <c r="AT5" s="27"/>
      <c r="AU5" s="27"/>
      <c r="AV5" s="22"/>
      <c r="AW5" s="22"/>
      <c r="AX5" s="26"/>
      <c r="AY5" s="26"/>
      <c r="AZ5" s="26"/>
      <c r="BA5" s="26"/>
      <c r="BB5" s="26"/>
      <c r="BC5" s="26"/>
      <c r="BD5" s="22"/>
      <c r="BE5" s="22"/>
      <c r="BF5" s="22"/>
      <c r="BG5" s="26"/>
      <c r="BH5" s="26"/>
      <c r="BI5" s="26"/>
      <c r="BJ5" s="26"/>
      <c r="BK5" s="26"/>
      <c r="BL5" s="26"/>
      <c r="BM5" s="26"/>
      <c r="BN5" s="27"/>
      <c r="BO5" s="27"/>
      <c r="BP5" s="22"/>
      <c r="BQ5" s="22"/>
      <c r="BR5" s="27"/>
      <c r="BS5" s="27"/>
      <c r="BT5" s="22"/>
      <c r="BU5" s="22"/>
      <c r="BV5" s="26"/>
      <c r="BW5" s="26"/>
      <c r="BX5" s="26"/>
      <c r="BY5" s="26"/>
      <c r="BZ5" s="26"/>
      <c r="CA5" s="26"/>
      <c r="CB5" s="22"/>
    </row>
    <row r="6" spans="1:80" ht="14.25" customHeight="1">
      <c r="A6" s="1049"/>
      <c r="B6" s="1034"/>
      <c r="C6" s="1020"/>
      <c r="D6" s="1037" t="s">
        <v>7</v>
      </c>
      <c r="E6" s="1038" t="s">
        <v>8</v>
      </c>
      <c r="F6" s="1038" t="s">
        <v>9</v>
      </c>
      <c r="G6" s="1038" t="s">
        <v>293</v>
      </c>
      <c r="H6" s="1037" t="s">
        <v>294</v>
      </c>
      <c r="I6" s="1042" t="s">
        <v>295</v>
      </c>
      <c r="J6" s="1042" t="s">
        <v>296</v>
      </c>
      <c r="K6" s="1038" t="s">
        <v>10</v>
      </c>
      <c r="L6" s="1045" t="s">
        <v>11</v>
      </c>
      <c r="M6" s="28"/>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14.25" customHeight="1">
      <c r="A7" s="1049"/>
      <c r="B7" s="1034"/>
      <c r="C7" s="1020"/>
      <c r="D7" s="1020"/>
      <c r="E7" s="1039"/>
      <c r="F7" s="1039"/>
      <c r="G7" s="1039"/>
      <c r="H7" s="1020"/>
      <c r="I7" s="1043"/>
      <c r="J7" s="1043"/>
      <c r="K7" s="1039"/>
      <c r="L7" s="1046"/>
      <c r="M7" s="29"/>
      <c r="N7" s="22"/>
      <c r="O7" s="22"/>
      <c r="P7" s="22"/>
      <c r="Q7" s="22"/>
      <c r="R7" s="22"/>
      <c r="S7" s="22"/>
      <c r="T7" s="22"/>
      <c r="U7" s="22"/>
      <c r="V7" s="22"/>
      <c r="W7" s="22"/>
      <c r="X7" s="22"/>
      <c r="Y7" s="26"/>
      <c r="Z7" s="26"/>
      <c r="AA7" s="26"/>
      <c r="AB7" s="22"/>
      <c r="AC7" s="22"/>
      <c r="AD7" s="22"/>
      <c r="AE7" s="22"/>
      <c r="AF7" s="22"/>
      <c r="AG7" s="22"/>
      <c r="AH7" s="22"/>
      <c r="AI7" s="22"/>
      <c r="AJ7" s="30"/>
      <c r="AK7" s="22"/>
      <c r="AL7" s="27"/>
      <c r="AM7" s="27"/>
      <c r="AN7" s="27"/>
      <c r="AO7" s="27"/>
      <c r="AP7" s="27"/>
      <c r="AQ7" s="27"/>
      <c r="AR7" s="22"/>
      <c r="AS7" s="22"/>
      <c r="AT7" s="22"/>
      <c r="AU7" s="22"/>
      <c r="AV7" s="22"/>
      <c r="AW7" s="22"/>
      <c r="AX7" s="22"/>
      <c r="AY7" s="22"/>
      <c r="AZ7" s="30"/>
      <c r="BA7" s="30"/>
      <c r="BB7" s="30"/>
      <c r="BC7" s="30"/>
      <c r="BD7" s="22"/>
      <c r="BE7" s="22"/>
      <c r="BF7" s="30"/>
      <c r="BG7" s="22"/>
      <c r="BH7" s="27"/>
      <c r="BI7" s="27"/>
      <c r="BJ7" s="27"/>
      <c r="BK7" s="27"/>
      <c r="BL7" s="27"/>
      <c r="BM7" s="27"/>
      <c r="BN7" s="22"/>
      <c r="BO7" s="22"/>
      <c r="BP7" s="22"/>
      <c r="BQ7" s="22"/>
      <c r="BR7" s="22"/>
      <c r="BS7" s="22"/>
      <c r="BT7" s="22"/>
      <c r="BU7" s="22"/>
      <c r="BV7" s="22"/>
      <c r="BW7" s="22"/>
      <c r="BX7" s="30"/>
      <c r="BY7" s="30"/>
      <c r="BZ7" s="30"/>
      <c r="CA7" s="30"/>
      <c r="CB7" s="22"/>
    </row>
    <row r="8" spans="1:80" ht="14.25" customHeight="1">
      <c r="A8" s="1050"/>
      <c r="B8" s="1036"/>
      <c r="C8" s="1021"/>
      <c r="D8" s="1021"/>
      <c r="E8" s="1040"/>
      <c r="F8" s="1040"/>
      <c r="G8" s="1040"/>
      <c r="H8" s="1021"/>
      <c r="I8" s="1044"/>
      <c r="J8" s="1044"/>
      <c r="K8" s="1040"/>
      <c r="L8" s="1047"/>
      <c r="M8" s="31"/>
      <c r="N8" s="22"/>
      <c r="O8" s="22"/>
      <c r="P8" s="22"/>
      <c r="Q8" s="22"/>
      <c r="R8" s="22"/>
      <c r="S8" s="22"/>
      <c r="T8" s="22"/>
      <c r="U8" s="22"/>
      <c r="V8" s="22"/>
      <c r="W8" s="22"/>
      <c r="X8" s="22"/>
      <c r="Y8" s="22"/>
      <c r="Z8" s="22"/>
      <c r="AA8" s="22"/>
      <c r="AB8" s="22"/>
      <c r="AC8" s="22"/>
      <c r="AD8" s="22"/>
      <c r="AE8" s="22"/>
      <c r="AF8" s="22"/>
      <c r="AG8" s="22"/>
      <c r="AH8" s="22"/>
      <c r="AI8" s="22"/>
      <c r="AJ8" s="30"/>
      <c r="AK8" s="22"/>
      <c r="AL8" s="22"/>
      <c r="AM8" s="22"/>
      <c r="AN8" s="22"/>
      <c r="AO8" s="22"/>
      <c r="AP8" s="22"/>
      <c r="AQ8" s="22"/>
      <c r="AR8" s="22"/>
      <c r="AS8" s="22"/>
      <c r="AT8" s="22"/>
      <c r="AU8" s="22"/>
      <c r="AV8" s="22"/>
      <c r="AW8" s="22"/>
      <c r="AX8" s="22"/>
      <c r="AY8" s="22"/>
      <c r="AZ8" s="30"/>
      <c r="BA8" s="30"/>
      <c r="BB8" s="30"/>
      <c r="BC8" s="30"/>
      <c r="BD8" s="22"/>
      <c r="BE8" s="22"/>
      <c r="BF8" s="30"/>
      <c r="BG8" s="22"/>
      <c r="BH8" s="22"/>
      <c r="BI8" s="22"/>
      <c r="BJ8" s="22"/>
      <c r="BK8" s="22"/>
      <c r="BL8" s="22"/>
      <c r="BM8" s="22"/>
      <c r="BN8" s="22"/>
      <c r="BO8" s="22"/>
      <c r="BP8" s="22"/>
      <c r="BQ8" s="22"/>
      <c r="BR8" s="22"/>
      <c r="BS8" s="22"/>
      <c r="BT8" s="22"/>
      <c r="BU8" s="22"/>
      <c r="BV8" s="22"/>
      <c r="BW8" s="22"/>
      <c r="BX8" s="30"/>
      <c r="BY8" s="30"/>
      <c r="BZ8" s="30"/>
      <c r="CA8" s="30"/>
      <c r="CB8" s="22"/>
    </row>
    <row r="9" spans="1:80" s="37" customFormat="1" ht="15" customHeight="1">
      <c r="A9" s="32"/>
      <c r="B9" s="34"/>
      <c r="C9" s="33" t="s">
        <v>12</v>
      </c>
      <c r="D9" s="34" t="s">
        <v>13</v>
      </c>
      <c r="E9" s="34" t="s">
        <v>13</v>
      </c>
      <c r="F9" s="34" t="s">
        <v>14</v>
      </c>
      <c r="G9" s="34" t="s">
        <v>15</v>
      </c>
      <c r="H9" s="34" t="s">
        <v>15</v>
      </c>
      <c r="I9" s="34" t="s">
        <v>16</v>
      </c>
      <c r="J9" s="34" t="s">
        <v>16</v>
      </c>
      <c r="K9" s="34" t="s">
        <v>17</v>
      </c>
      <c r="L9" s="35" t="s">
        <v>12</v>
      </c>
      <c r="M9" s="36"/>
      <c r="N9" s="35"/>
      <c r="O9" s="35"/>
      <c r="P9" s="35"/>
      <c r="Q9" s="35"/>
      <c r="R9" s="35"/>
      <c r="S9" s="35"/>
      <c r="T9" s="35"/>
      <c r="U9" s="35"/>
      <c r="X9" s="35"/>
      <c r="Y9" s="35"/>
      <c r="Z9" s="35"/>
      <c r="AA9" s="35"/>
      <c r="AB9" s="35"/>
      <c r="AD9" s="35"/>
      <c r="AF9" s="35"/>
      <c r="AG9" s="35"/>
      <c r="AH9" s="35"/>
      <c r="AZ9" s="38"/>
      <c r="BA9" s="38"/>
      <c r="BB9" s="38"/>
      <c r="BC9" s="38"/>
      <c r="BX9" s="38"/>
      <c r="BY9" s="38"/>
      <c r="BZ9" s="38"/>
      <c r="CA9" s="38"/>
    </row>
    <row r="10" spans="1:80" ht="15" customHeight="1">
      <c r="A10" s="675"/>
      <c r="B10" s="21"/>
      <c r="C10" s="39"/>
      <c r="D10" s="40"/>
      <c r="E10" s="40"/>
      <c r="F10" s="40"/>
      <c r="G10" s="40"/>
      <c r="H10" s="40"/>
      <c r="I10" s="40"/>
      <c r="J10" s="40"/>
      <c r="K10" s="40"/>
      <c r="L10" s="40"/>
      <c r="M10" s="41"/>
      <c r="N10" s="22"/>
      <c r="O10" s="40"/>
      <c r="P10" s="40"/>
      <c r="Q10" s="40"/>
      <c r="R10" s="40"/>
      <c r="S10" s="40"/>
      <c r="T10" s="40"/>
      <c r="U10" s="42"/>
      <c r="V10" s="22"/>
      <c r="W10" s="22"/>
      <c r="X10" s="40"/>
      <c r="Y10" s="40"/>
      <c r="Z10" s="40"/>
      <c r="AA10" s="40"/>
      <c r="AB10" s="40"/>
      <c r="AC10" s="22"/>
      <c r="AD10" s="42"/>
      <c r="AE10" s="22"/>
      <c r="AF10" s="42"/>
      <c r="AG10" s="22"/>
      <c r="AH10" s="22"/>
      <c r="AI10" s="22"/>
      <c r="AJ10" s="43"/>
      <c r="AK10" s="22"/>
      <c r="AL10" s="22"/>
      <c r="AM10" s="22"/>
      <c r="AN10" s="22"/>
      <c r="AO10" s="22"/>
      <c r="AP10" s="22"/>
      <c r="AQ10" s="22"/>
      <c r="AR10" s="22"/>
      <c r="AS10" s="22"/>
      <c r="AT10" s="22"/>
      <c r="AU10" s="22"/>
      <c r="AV10" s="22"/>
      <c r="AW10" s="22"/>
      <c r="AX10" s="22"/>
      <c r="AY10" s="22"/>
      <c r="AZ10" s="22"/>
      <c r="BA10" s="22"/>
      <c r="BB10" s="22"/>
      <c r="BC10" s="22"/>
      <c r="BD10" s="43"/>
      <c r="BE10" s="22"/>
      <c r="BF10" s="43"/>
      <c r="BG10" s="22"/>
      <c r="BH10" s="22"/>
      <c r="BI10" s="22"/>
      <c r="BJ10" s="22"/>
      <c r="BK10" s="22"/>
      <c r="BL10" s="22"/>
      <c r="BM10" s="22"/>
      <c r="BN10" s="22"/>
      <c r="BO10" s="22"/>
      <c r="BP10" s="22"/>
      <c r="BQ10" s="22"/>
      <c r="BR10" s="22"/>
      <c r="BS10" s="22"/>
      <c r="BT10" s="22"/>
      <c r="BU10" s="22"/>
      <c r="BV10" s="22"/>
      <c r="BW10" s="22"/>
      <c r="BX10" s="22"/>
      <c r="BY10" s="22"/>
      <c r="BZ10" s="22"/>
      <c r="CA10" s="22"/>
      <c r="CB10" s="43"/>
    </row>
    <row r="11" spans="1:80" s="22" customFormat="1" ht="18" customHeight="1">
      <c r="A11" s="674" t="s">
        <v>473</v>
      </c>
      <c r="C11" s="458">
        <v>1468526</v>
      </c>
      <c r="D11" s="46">
        <v>730</v>
      </c>
      <c r="E11" s="46">
        <v>28</v>
      </c>
      <c r="F11" s="47">
        <v>3.7</v>
      </c>
      <c r="G11" s="45">
        <v>58299</v>
      </c>
      <c r="H11" s="45">
        <v>43199</v>
      </c>
      <c r="I11" s="45">
        <v>250796</v>
      </c>
      <c r="J11" s="45">
        <v>275343</v>
      </c>
      <c r="K11" s="45">
        <v>30739</v>
      </c>
      <c r="L11" s="45">
        <v>38658</v>
      </c>
      <c r="M11" s="471"/>
    </row>
    <row r="12" spans="1:80" s="22" customFormat="1" ht="18" customHeight="1">
      <c r="A12" s="674" t="s">
        <v>474</v>
      </c>
      <c r="C12" s="458">
        <v>1468108</v>
      </c>
      <c r="D12" s="46">
        <v>745</v>
      </c>
      <c r="E12" s="46">
        <v>25</v>
      </c>
      <c r="F12" s="47">
        <v>3.3</v>
      </c>
      <c r="G12" s="45">
        <v>60025</v>
      </c>
      <c r="H12" s="45">
        <v>43053</v>
      </c>
      <c r="I12" s="45">
        <v>252522.66666666666</v>
      </c>
      <c r="J12" s="45">
        <v>269053.25</v>
      </c>
      <c r="K12" s="45">
        <v>31451.583333333332</v>
      </c>
      <c r="L12" s="45">
        <v>39110.083333333336</v>
      </c>
      <c r="M12" s="471"/>
    </row>
    <row r="13" spans="1:80" s="22" customFormat="1" ht="18" customHeight="1">
      <c r="A13" s="674" t="s">
        <v>475</v>
      </c>
      <c r="C13" s="458">
        <v>1468375</v>
      </c>
      <c r="D13" s="46">
        <v>758</v>
      </c>
      <c r="E13" s="46">
        <v>26</v>
      </c>
      <c r="F13" s="47">
        <v>3.3</v>
      </c>
      <c r="G13" s="45">
        <v>61962</v>
      </c>
      <c r="H13" s="45">
        <v>43987</v>
      </c>
      <c r="I13" s="45">
        <v>248825</v>
      </c>
      <c r="J13" s="45">
        <v>269607</v>
      </c>
      <c r="K13" s="45">
        <v>32031</v>
      </c>
      <c r="L13" s="45">
        <v>39582</v>
      </c>
      <c r="M13" s="471"/>
    </row>
    <row r="14" spans="1:80" s="22" customFormat="1" ht="18" customHeight="1">
      <c r="A14" s="672"/>
      <c r="B14" s="86"/>
      <c r="C14" s="48"/>
      <c r="D14" s="44"/>
      <c r="E14" s="44"/>
      <c r="F14" s="49"/>
      <c r="G14" s="472"/>
      <c r="H14" s="472"/>
      <c r="I14" s="472"/>
      <c r="J14" s="472"/>
      <c r="K14" s="472"/>
      <c r="L14" s="472"/>
      <c r="M14" s="471"/>
    </row>
    <row r="15" spans="1:80" ht="18" customHeight="1">
      <c r="A15" s="670" t="s">
        <v>562</v>
      </c>
      <c r="B15" s="670">
        <v>12</v>
      </c>
      <c r="C15" s="473">
        <v>1469435</v>
      </c>
      <c r="D15" s="45">
        <v>774</v>
      </c>
      <c r="E15" s="45">
        <v>23</v>
      </c>
      <c r="F15" s="604">
        <v>2.9</v>
      </c>
      <c r="G15" s="45">
        <f>61973 - 11</f>
        <v>61962</v>
      </c>
      <c r="H15" s="45">
        <v>43987</v>
      </c>
      <c r="I15" s="45">
        <v>394233</v>
      </c>
      <c r="J15" s="45">
        <v>441123</v>
      </c>
      <c r="K15" s="45">
        <v>32368</v>
      </c>
      <c r="L15" s="45">
        <v>39998</v>
      </c>
      <c r="M15" s="51"/>
      <c r="N15" s="22"/>
    </row>
    <row r="16" spans="1:80" ht="18" customHeight="1">
      <c r="A16" s="670" t="s">
        <v>563</v>
      </c>
      <c r="B16" s="670">
        <v>1</v>
      </c>
      <c r="C16" s="473">
        <v>1469628</v>
      </c>
      <c r="D16" s="45">
        <v>775</v>
      </c>
      <c r="E16" s="45">
        <v>22</v>
      </c>
      <c r="F16" s="604">
        <v>2.8</v>
      </c>
      <c r="G16" s="45">
        <v>61648</v>
      </c>
      <c r="H16" s="45">
        <v>44000</v>
      </c>
      <c r="I16" s="45">
        <v>215187</v>
      </c>
      <c r="J16" s="45">
        <v>232170</v>
      </c>
      <c r="K16" s="45">
        <v>32370</v>
      </c>
      <c r="L16" s="45">
        <v>39982</v>
      </c>
      <c r="M16" s="51"/>
      <c r="N16" s="22"/>
    </row>
    <row r="17" spans="1:59" ht="18" customHeight="1">
      <c r="A17" s="678"/>
      <c r="B17" s="670">
        <v>2</v>
      </c>
      <c r="C17" s="473">
        <v>1469566</v>
      </c>
      <c r="D17" s="45">
        <v>766</v>
      </c>
      <c r="E17" s="45">
        <v>24</v>
      </c>
      <c r="F17" s="604">
        <v>3</v>
      </c>
      <c r="G17" s="45">
        <v>61584</v>
      </c>
      <c r="H17" s="45">
        <v>44126</v>
      </c>
      <c r="I17" s="45">
        <v>214298</v>
      </c>
      <c r="J17" s="45">
        <v>232824</v>
      </c>
      <c r="K17" s="45">
        <v>32364</v>
      </c>
      <c r="L17" s="45">
        <v>40005</v>
      </c>
      <c r="M17" s="51"/>
      <c r="N17" s="22"/>
    </row>
    <row r="18" spans="1:59" ht="18" customHeight="1">
      <c r="A18" s="678"/>
      <c r="B18" s="670">
        <v>3</v>
      </c>
      <c r="C18" s="473">
        <v>1469169</v>
      </c>
      <c r="D18" s="45">
        <v>757</v>
      </c>
      <c r="E18" s="45">
        <v>29</v>
      </c>
      <c r="F18" s="604">
        <v>3.7</v>
      </c>
      <c r="G18" s="45">
        <v>62823</v>
      </c>
      <c r="H18" s="45">
        <v>45114</v>
      </c>
      <c r="I18" s="45">
        <v>228059</v>
      </c>
      <c r="J18" s="45">
        <v>248923</v>
      </c>
      <c r="K18" s="45">
        <v>32379</v>
      </c>
      <c r="L18" s="45">
        <v>40026</v>
      </c>
      <c r="M18" s="51"/>
      <c r="N18" s="22"/>
    </row>
    <row r="19" spans="1:59" ht="18" customHeight="1">
      <c r="A19" s="678"/>
      <c r="B19" s="670">
        <v>4</v>
      </c>
      <c r="C19" s="473">
        <v>1462046</v>
      </c>
      <c r="D19" s="45">
        <v>763</v>
      </c>
      <c r="E19" s="45">
        <v>31</v>
      </c>
      <c r="F19" s="604">
        <v>3.9</v>
      </c>
      <c r="G19" s="45">
        <v>63345</v>
      </c>
      <c r="H19" s="45">
        <v>44176</v>
      </c>
      <c r="I19" s="45">
        <v>225012</v>
      </c>
      <c r="J19" s="45">
        <v>245881</v>
      </c>
      <c r="K19" s="45">
        <v>32306</v>
      </c>
      <c r="L19" s="45">
        <v>39803</v>
      </c>
      <c r="M19" s="51"/>
      <c r="N19" s="22"/>
    </row>
    <row r="20" spans="1:59" ht="18" customHeight="1">
      <c r="A20" s="678"/>
      <c r="B20" s="670">
        <v>5</v>
      </c>
      <c r="C20" s="473">
        <v>1466357</v>
      </c>
      <c r="D20" s="45">
        <v>761</v>
      </c>
      <c r="E20" s="45">
        <v>25</v>
      </c>
      <c r="F20" s="604">
        <v>3.2</v>
      </c>
      <c r="G20" s="45">
        <v>63131</v>
      </c>
      <c r="H20" s="45">
        <v>44258</v>
      </c>
      <c r="I20" s="45">
        <v>224536</v>
      </c>
      <c r="J20" s="45">
        <v>244351</v>
      </c>
      <c r="K20" s="45">
        <v>32414</v>
      </c>
      <c r="L20" s="45">
        <v>39875</v>
      </c>
      <c r="M20" s="51"/>
      <c r="N20" s="22"/>
    </row>
    <row r="21" spans="1:59" ht="18" customHeight="1">
      <c r="A21" s="678"/>
      <c r="B21" s="670">
        <v>6</v>
      </c>
      <c r="C21" s="473">
        <v>1466705</v>
      </c>
      <c r="D21" s="45">
        <v>758</v>
      </c>
      <c r="E21" s="45">
        <v>22</v>
      </c>
      <c r="F21" s="604">
        <v>2.8</v>
      </c>
      <c r="G21" s="45">
        <v>63596</v>
      </c>
      <c r="H21" s="45">
        <v>44311</v>
      </c>
      <c r="I21" s="45">
        <v>325085</v>
      </c>
      <c r="J21" s="45">
        <v>376620</v>
      </c>
      <c r="K21" s="45">
        <v>32386</v>
      </c>
      <c r="L21" s="45">
        <v>39811</v>
      </c>
      <c r="M21" s="51"/>
      <c r="N21" s="22"/>
    </row>
    <row r="22" spans="1:59" ht="18" customHeight="1">
      <c r="A22" s="678"/>
      <c r="B22" s="670">
        <v>7</v>
      </c>
      <c r="C22" s="473">
        <v>1466573</v>
      </c>
      <c r="D22" s="45">
        <v>757</v>
      </c>
      <c r="E22" s="45">
        <v>27</v>
      </c>
      <c r="F22" s="604">
        <v>3.4</v>
      </c>
      <c r="G22" s="45">
        <v>63435</v>
      </c>
      <c r="H22" s="45">
        <v>44481</v>
      </c>
      <c r="I22" s="45">
        <v>249045</v>
      </c>
      <c r="J22" s="45">
        <v>276801</v>
      </c>
      <c r="K22" s="45">
        <v>32499</v>
      </c>
      <c r="L22" s="45">
        <v>39940</v>
      </c>
      <c r="M22" s="51"/>
      <c r="N22" s="22"/>
    </row>
    <row r="23" spans="1:59" ht="18" customHeight="1">
      <c r="A23" s="678"/>
      <c r="B23" s="670">
        <v>8</v>
      </c>
      <c r="C23" s="473">
        <v>1466769</v>
      </c>
      <c r="D23" s="45">
        <v>759</v>
      </c>
      <c r="E23" s="45">
        <v>24</v>
      </c>
      <c r="F23" s="604">
        <v>3.1</v>
      </c>
      <c r="G23" s="45">
        <v>63639</v>
      </c>
      <c r="H23" s="45">
        <v>44623</v>
      </c>
      <c r="I23" s="45">
        <v>240279</v>
      </c>
      <c r="J23" s="45">
        <v>255239</v>
      </c>
      <c r="K23" s="45">
        <v>32464</v>
      </c>
      <c r="L23" s="45">
        <v>39836</v>
      </c>
      <c r="M23" s="51"/>
      <c r="N23" s="22"/>
    </row>
    <row r="24" spans="1:59" ht="18" customHeight="1">
      <c r="A24" s="678"/>
      <c r="B24" s="670">
        <v>9</v>
      </c>
      <c r="C24" s="473">
        <v>1466944</v>
      </c>
      <c r="D24" s="45">
        <v>772</v>
      </c>
      <c r="E24" s="45">
        <v>28</v>
      </c>
      <c r="F24" s="604">
        <v>3.5</v>
      </c>
      <c r="G24" s="45">
        <v>63336</v>
      </c>
      <c r="H24" s="45">
        <v>44690</v>
      </c>
      <c r="I24" s="45">
        <v>219558</v>
      </c>
      <c r="J24" s="45">
        <v>239627</v>
      </c>
      <c r="K24" s="45">
        <v>32485</v>
      </c>
      <c r="L24" s="45">
        <v>39860</v>
      </c>
      <c r="M24" s="51"/>
      <c r="N24" s="22"/>
    </row>
    <row r="25" spans="1:59" ht="18" customHeight="1">
      <c r="A25" s="678"/>
      <c r="B25" s="670">
        <v>10</v>
      </c>
      <c r="C25" s="473">
        <v>1467065</v>
      </c>
      <c r="D25" s="45">
        <v>771</v>
      </c>
      <c r="E25" s="45">
        <v>23</v>
      </c>
      <c r="F25" s="604">
        <v>2.9</v>
      </c>
      <c r="G25" s="45">
        <v>62932</v>
      </c>
      <c r="H25" s="45">
        <v>44665</v>
      </c>
      <c r="I25" s="45">
        <v>219837</v>
      </c>
      <c r="J25" s="45">
        <v>239556</v>
      </c>
      <c r="K25" s="45">
        <v>32599</v>
      </c>
      <c r="L25" s="45">
        <v>40001</v>
      </c>
      <c r="M25" s="51"/>
      <c r="N25" s="22"/>
    </row>
    <row r="26" spans="1:59" ht="18" customHeight="1">
      <c r="A26" s="678"/>
      <c r="B26" s="670">
        <v>11</v>
      </c>
      <c r="C26" s="473">
        <v>1467671</v>
      </c>
      <c r="D26" s="45">
        <v>780</v>
      </c>
      <c r="E26" s="45">
        <v>24</v>
      </c>
      <c r="F26" s="604">
        <v>3</v>
      </c>
      <c r="G26" s="45">
        <v>63515</v>
      </c>
      <c r="H26" s="45">
        <v>44853</v>
      </c>
      <c r="I26" s="45">
        <v>233935</v>
      </c>
      <c r="J26" s="45">
        <v>250441</v>
      </c>
      <c r="K26" s="45">
        <v>32550</v>
      </c>
      <c r="L26" s="45">
        <v>39913</v>
      </c>
      <c r="M26" s="51"/>
      <c r="N26" s="22"/>
    </row>
    <row r="27" spans="1:59" ht="18" customHeight="1">
      <c r="A27" s="678"/>
      <c r="B27" s="670">
        <v>12</v>
      </c>
      <c r="C27" s="813">
        <v>1467756</v>
      </c>
      <c r="D27" s="45">
        <v>789</v>
      </c>
      <c r="E27" s="45">
        <v>23</v>
      </c>
      <c r="F27" s="604">
        <v>2.8</v>
      </c>
      <c r="G27" s="45">
        <v>63591</v>
      </c>
      <c r="H27" s="45">
        <v>44956</v>
      </c>
      <c r="I27" s="45">
        <v>392259</v>
      </c>
      <c r="J27" s="45">
        <v>447900</v>
      </c>
      <c r="K27" s="45">
        <v>32614</v>
      </c>
      <c r="L27" s="45">
        <v>39956</v>
      </c>
      <c r="M27" s="51"/>
      <c r="N27" s="22"/>
    </row>
    <row r="28" spans="1:59" ht="18" customHeight="1">
      <c r="A28" s="670" t="s">
        <v>561</v>
      </c>
      <c r="B28" s="670">
        <v>1</v>
      </c>
      <c r="C28" s="813">
        <v>1468000</v>
      </c>
      <c r="D28" s="45">
        <v>780</v>
      </c>
      <c r="E28" s="45">
        <v>20</v>
      </c>
      <c r="F28" s="604">
        <v>2.5</v>
      </c>
      <c r="G28" s="45">
        <v>62701</v>
      </c>
      <c r="H28" s="45">
        <v>45045</v>
      </c>
      <c r="I28" s="45">
        <v>220908</v>
      </c>
      <c r="J28" s="45">
        <v>241135</v>
      </c>
      <c r="K28" s="45"/>
      <c r="L28" s="45"/>
      <c r="M28" s="51"/>
      <c r="N28" s="22"/>
    </row>
    <row r="29" spans="1:59" ht="18" customHeight="1">
      <c r="A29" s="678"/>
      <c r="B29" s="670">
        <v>2</v>
      </c>
      <c r="C29" s="813">
        <v>1467901</v>
      </c>
      <c r="D29" s="45">
        <v>769</v>
      </c>
      <c r="E29" s="45">
        <v>18</v>
      </c>
      <c r="F29" s="604">
        <v>2.2999999999999998</v>
      </c>
      <c r="G29" s="45">
        <v>62610</v>
      </c>
      <c r="H29" s="45">
        <v>45235</v>
      </c>
      <c r="I29" s="45"/>
      <c r="J29" s="45"/>
      <c r="K29" s="45"/>
      <c r="L29" s="45"/>
      <c r="M29" s="51"/>
      <c r="N29" s="22"/>
    </row>
    <row r="30" spans="1:59" ht="3" customHeight="1" thickBot="1">
      <c r="A30" s="677"/>
      <c r="B30" s="676"/>
      <c r="C30" s="593"/>
      <c r="D30" s="474"/>
      <c r="E30" s="474"/>
      <c r="F30" s="52"/>
      <c r="G30" s="53"/>
      <c r="H30" s="53"/>
      <c r="I30" s="53"/>
      <c r="J30" s="53"/>
      <c r="K30" s="53"/>
      <c r="L30" s="53"/>
      <c r="M30" s="54"/>
      <c r="N30" s="22"/>
    </row>
    <row r="31" spans="1:59" ht="3" customHeight="1">
      <c r="B31" s="30"/>
      <c r="C31" s="55"/>
      <c r="D31" s="472"/>
      <c r="E31" s="472"/>
      <c r="F31" s="56"/>
      <c r="G31" s="43"/>
      <c r="H31" s="43"/>
      <c r="I31" s="43"/>
      <c r="J31" s="43"/>
      <c r="K31" s="43"/>
      <c r="L31" s="43"/>
      <c r="M31" s="43"/>
      <c r="N31" s="22"/>
    </row>
    <row r="32" spans="1:59" s="20" customFormat="1" ht="13.9" customHeight="1">
      <c r="A32" s="445" t="s">
        <v>365</v>
      </c>
      <c r="C32" s="58"/>
      <c r="D32" s="59"/>
      <c r="E32" s="60"/>
      <c r="F32" s="60"/>
      <c r="G32" s="60"/>
      <c r="H32" s="59"/>
      <c r="I32" s="60"/>
      <c r="J32" s="60"/>
      <c r="K32" s="61"/>
      <c r="L32" s="61"/>
      <c r="M32" s="61"/>
      <c r="N32" s="19"/>
      <c r="AJ32" s="19"/>
      <c r="AK32" s="19"/>
      <c r="BF32" s="19"/>
      <c r="BG32" s="19"/>
    </row>
    <row r="33" spans="1:59" s="20" customFormat="1" ht="13.9" customHeight="1">
      <c r="A33" s="457" t="s">
        <v>366</v>
      </c>
      <c r="C33" s="58"/>
      <c r="D33" s="59"/>
      <c r="E33" s="60"/>
      <c r="F33" s="60"/>
      <c r="G33" s="60"/>
      <c r="H33" s="59"/>
      <c r="I33" s="60"/>
      <c r="J33" s="60"/>
      <c r="K33" s="61"/>
      <c r="L33" s="61"/>
      <c r="M33" s="61"/>
      <c r="N33" s="19"/>
      <c r="AJ33" s="19"/>
      <c r="AK33" s="19"/>
      <c r="BF33" s="19"/>
      <c r="BG33" s="19"/>
    </row>
    <row r="34" spans="1:59" s="20" customFormat="1" ht="13.9" customHeight="1">
      <c r="A34" s="445" t="s">
        <v>18</v>
      </c>
      <c r="C34" s="58"/>
      <c r="D34" s="59"/>
      <c r="E34" s="60"/>
      <c r="F34" s="60"/>
      <c r="G34" s="60"/>
      <c r="H34" s="59"/>
      <c r="I34" s="60"/>
      <c r="J34" s="60"/>
      <c r="K34" s="61"/>
      <c r="L34" s="61"/>
      <c r="M34" s="61"/>
      <c r="N34" s="19"/>
      <c r="AJ34" s="19"/>
      <c r="AK34" s="19"/>
      <c r="BF34" s="19"/>
      <c r="BG34" s="19"/>
    </row>
    <row r="35" spans="1:59" s="20" customFormat="1" ht="13.9" customHeight="1">
      <c r="A35" s="211" t="s">
        <v>564</v>
      </c>
      <c r="D35" s="59"/>
      <c r="E35" s="60"/>
      <c r="F35" s="60"/>
      <c r="G35" s="60"/>
      <c r="H35" s="59"/>
      <c r="I35" s="60"/>
      <c r="K35" s="61"/>
      <c r="L35" s="61"/>
      <c r="M35" s="61"/>
      <c r="N35" s="19"/>
      <c r="AJ35" s="19"/>
      <c r="AK35" s="19"/>
      <c r="BF35" s="19"/>
      <c r="BG35" s="19"/>
    </row>
    <row r="36" spans="1:59" s="20" customFormat="1" ht="20.149999999999999" customHeight="1">
      <c r="C36" s="62"/>
      <c r="D36" s="62"/>
      <c r="E36" s="60"/>
      <c r="F36" s="60"/>
      <c r="I36" s="60"/>
      <c r="L36" s="61"/>
      <c r="M36" s="61"/>
      <c r="N36" s="19"/>
      <c r="AJ36" s="19"/>
      <c r="AK36" s="19"/>
      <c r="BF36" s="19"/>
      <c r="BG36" s="19"/>
    </row>
    <row r="37" spans="1:59" ht="18.649999999999999" customHeight="1">
      <c r="B37" s="22"/>
      <c r="C37" s="22"/>
      <c r="D37" s="22"/>
      <c r="E37" s="22"/>
      <c r="F37" s="22"/>
      <c r="G37" s="22"/>
      <c r="H37" s="26"/>
      <c r="I37" s="22"/>
      <c r="J37" s="22"/>
      <c r="K37" s="475"/>
      <c r="L37" s="476"/>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ht="14">
      <c r="B38" s="60"/>
      <c r="C38" s="22"/>
      <c r="D38" s="22"/>
      <c r="E38" s="22"/>
      <c r="F38" s="22"/>
      <c r="G38" s="22"/>
      <c r="H38" s="22"/>
      <c r="I38" s="22"/>
      <c r="J38" s="22"/>
      <c r="K38" s="22"/>
      <c r="L38" s="58"/>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ht="14">
      <c r="B39" s="60"/>
      <c r="C39" s="22"/>
      <c r="D39" s="22"/>
      <c r="E39" s="22"/>
      <c r="F39" s="22"/>
      <c r="G39" s="22"/>
      <c r="H39" s="22"/>
      <c r="I39" s="22"/>
      <c r="J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ht="14">
      <c r="B40" s="58"/>
      <c r="C40" s="22"/>
      <c r="D40" s="22"/>
      <c r="E40" s="22"/>
      <c r="F40" s="22"/>
      <c r="G40" s="22"/>
      <c r="H40" s="22"/>
      <c r="I40" s="22"/>
      <c r="J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ht="14">
      <c r="B41" s="60"/>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70" spans="2:13" ht="14.25" customHeight="1">
      <c r="B70" s="1041"/>
      <c r="C70" s="1041"/>
      <c r="D70" s="1041"/>
      <c r="E70" s="1041"/>
      <c r="F70" s="1041"/>
      <c r="G70" s="1041"/>
      <c r="H70" s="1041"/>
      <c r="I70" s="1041"/>
      <c r="J70" s="1041"/>
      <c r="K70" s="1041"/>
      <c r="L70" s="1041"/>
      <c r="M70" s="26"/>
    </row>
    <row r="71" spans="2:13" ht="7.5" customHeight="1">
      <c r="B71" s="22"/>
      <c r="C71" s="22"/>
      <c r="D71" s="22"/>
      <c r="E71" s="22"/>
      <c r="F71" s="22"/>
      <c r="G71" s="22"/>
      <c r="H71" s="22"/>
      <c r="I71" s="22"/>
      <c r="J71" s="22"/>
      <c r="K71" s="22"/>
      <c r="L71" s="22"/>
      <c r="M71" s="22"/>
    </row>
    <row r="72" spans="2:13" ht="14.25" customHeight="1">
      <c r="B72" s="26"/>
      <c r="C72" s="26"/>
      <c r="D72" s="26"/>
      <c r="E72" s="26"/>
      <c r="F72" s="26"/>
      <c r="G72" s="1041"/>
      <c r="H72" s="1041"/>
      <c r="I72" s="1041"/>
      <c r="J72" s="1041"/>
      <c r="K72" s="1041"/>
      <c r="L72" s="22"/>
      <c r="M72" s="22"/>
    </row>
    <row r="73" spans="2:13" ht="6" customHeight="1">
      <c r="B73" s="22"/>
      <c r="C73" s="22"/>
      <c r="D73" s="22"/>
      <c r="E73" s="22"/>
      <c r="F73" s="22"/>
      <c r="G73" s="22"/>
      <c r="H73" s="22"/>
      <c r="I73" s="22"/>
      <c r="J73" s="22"/>
      <c r="K73" s="22"/>
      <c r="L73" s="22"/>
      <c r="M73" s="22"/>
    </row>
    <row r="74" spans="2:13" ht="13.5" customHeight="1">
      <c r="B74" s="22"/>
      <c r="C74" s="22"/>
      <c r="D74" s="22"/>
      <c r="E74" s="22"/>
      <c r="F74" s="22"/>
      <c r="G74" s="22"/>
      <c r="H74" s="22"/>
      <c r="I74" s="22"/>
      <c r="J74" s="22"/>
      <c r="K74" s="22"/>
      <c r="L74" s="22"/>
      <c r="M74" s="22"/>
    </row>
    <row r="75" spans="2:13" ht="14" hidden="1">
      <c r="B75" s="22"/>
      <c r="C75" s="22"/>
      <c r="D75" s="22"/>
      <c r="E75" s="22"/>
      <c r="F75" s="22"/>
      <c r="G75" s="22"/>
      <c r="H75" s="22"/>
      <c r="I75" s="22"/>
      <c r="J75" s="22"/>
      <c r="K75" s="22"/>
      <c r="L75" s="22"/>
      <c r="M75" s="22"/>
    </row>
    <row r="76" spans="2:13" ht="14">
      <c r="B76" s="22"/>
      <c r="C76" s="22"/>
      <c r="D76" s="22"/>
      <c r="E76" s="22"/>
      <c r="F76" s="22"/>
      <c r="G76" s="22"/>
      <c r="H76" s="22"/>
      <c r="I76" s="22"/>
      <c r="J76" s="22"/>
      <c r="K76" s="22"/>
      <c r="L76" s="22"/>
      <c r="M76" s="22"/>
    </row>
  </sheetData>
  <mergeCells count="18">
    <mergeCell ref="B70:L70"/>
    <mergeCell ref="G72:K72"/>
    <mergeCell ref="G6:G8"/>
    <mergeCell ref="H6:H8"/>
    <mergeCell ref="I6:I8"/>
    <mergeCell ref="J6:J8"/>
    <mergeCell ref="K6:K8"/>
    <mergeCell ref="L6:L8"/>
    <mergeCell ref="A3:B8"/>
    <mergeCell ref="B1:M1"/>
    <mergeCell ref="C3:C8"/>
    <mergeCell ref="D3:F5"/>
    <mergeCell ref="G3:H5"/>
    <mergeCell ref="I3:J5"/>
    <mergeCell ref="K3:L5"/>
    <mergeCell ref="D6:D8"/>
    <mergeCell ref="E6:E8"/>
    <mergeCell ref="F6:F8"/>
  </mergeCells>
  <phoneticPr fontId="2"/>
  <dataValidations count="1">
    <dataValidation imeMode="off" allowBlank="1" showInputMessage="1" showErrorMessage="1" sqref="C11: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130" zoomScaleNormal="100" zoomScaleSheetLayoutView="130" workbookViewId="0"/>
  </sheetViews>
  <sheetFormatPr defaultRowHeight="13"/>
  <sheetData>
    <row r="1" s="556" customFormat="1"/>
    <row r="2" s="556" customFormat="1"/>
    <row r="3" s="556" customFormat="1"/>
    <row r="4" s="556" customFormat="1"/>
    <row r="5" s="556" customFormat="1"/>
    <row r="6" s="556" customFormat="1"/>
    <row r="7" s="556" customFormat="1"/>
    <row r="8" s="556" customFormat="1"/>
    <row r="9" s="556" customFormat="1"/>
    <row r="10" s="556" customFormat="1"/>
    <row r="11" s="556" customFormat="1"/>
    <row r="12" s="556" customFormat="1"/>
    <row r="13" s="556" customFormat="1"/>
    <row r="14" s="556" customFormat="1"/>
    <row r="15" s="556" customFormat="1"/>
    <row r="16" s="556" customFormat="1"/>
    <row r="17" spans="2:2" s="556" customFormat="1"/>
    <row r="18" spans="2:2" s="556" customFormat="1"/>
    <row r="19" spans="2:2" s="556" customFormat="1"/>
    <row r="20" spans="2:2" s="556" customFormat="1"/>
    <row r="21" spans="2:2" s="556" customFormat="1"/>
    <row r="22" spans="2:2" s="556" customFormat="1"/>
    <row r="23" spans="2:2" s="556" customFormat="1"/>
    <row r="24" spans="2:2" s="556" customFormat="1"/>
    <row r="25" spans="2:2" s="556" customFormat="1"/>
    <row r="26" spans="2:2" s="556" customFormat="1"/>
    <row r="27" spans="2:2" s="556" customFormat="1"/>
    <row r="28" spans="2:2" s="556" customFormat="1"/>
    <row r="29" spans="2:2" s="556" customFormat="1">
      <c r="B29" s="557" t="s">
        <v>452</v>
      </c>
    </row>
    <row r="30" spans="2:2" s="556" customFormat="1">
      <c r="B30" s="557" t="s">
        <v>538</v>
      </c>
    </row>
  </sheetData>
  <phoneticPr fontId="2"/>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heetViews>
  <sheetFormatPr defaultColWidth="13.6328125" defaultRowHeight="14"/>
  <cols>
    <col min="1" max="1" width="9.453125" style="22" customWidth="1"/>
    <col min="2" max="2" width="8.26953125" style="22" customWidth="1"/>
    <col min="3" max="5" width="11.7265625" style="22" customWidth="1"/>
    <col min="6" max="9" width="11.90625" style="22" customWidth="1"/>
    <col min="10" max="12" width="11.7265625" style="22" customWidth="1"/>
    <col min="13" max="13" width="12.90625" style="22" customWidth="1"/>
    <col min="14" max="14" width="0.36328125" style="22" customWidth="1"/>
    <col min="15" max="23" width="13.6328125" style="22" customWidth="1"/>
    <col min="24" max="24" width="14.90625" style="22" customWidth="1"/>
    <col min="25" max="26" width="7.36328125" style="22" customWidth="1"/>
    <col min="27" max="31" width="13.6328125" style="22" customWidth="1"/>
    <col min="32" max="32" width="3.6328125" style="22" customWidth="1"/>
    <col min="33" max="33" width="7.36328125" style="22" customWidth="1"/>
    <col min="34" max="34" width="3.6328125" style="22" customWidth="1"/>
    <col min="35" max="35" width="9.90625" style="22" customWidth="1"/>
    <col min="36" max="36" width="13.6328125" style="22" customWidth="1"/>
    <col min="37" max="37" width="17.36328125" style="22" customWidth="1"/>
    <col min="38" max="38" width="13.6328125" style="22" customWidth="1"/>
    <col min="39" max="39" width="17.36328125" style="22" customWidth="1"/>
    <col min="40" max="46" width="13.6328125" style="22" customWidth="1"/>
    <col min="47" max="47" width="12.36328125" style="22" customWidth="1"/>
    <col min="48" max="58" width="13.6328125" style="22" customWidth="1"/>
    <col min="59" max="59" width="17.36328125" style="22" customWidth="1"/>
    <col min="60" max="60" width="13.6328125" style="22" customWidth="1"/>
    <col min="61" max="61" width="17.36328125" style="22" customWidth="1"/>
    <col min="62" max="70" width="13.6328125" style="22" customWidth="1"/>
    <col min="71" max="72" width="7.36328125" style="22" customWidth="1"/>
    <col min="73" max="82" width="13.6328125" style="22" customWidth="1"/>
    <col min="83" max="83" width="17.36328125" style="22" customWidth="1"/>
    <col min="84" max="16384" width="13.6328125" style="22"/>
  </cols>
  <sheetData>
    <row r="1" spans="1:83" s="20" customFormat="1" ht="30" customHeight="1">
      <c r="B1" s="1018" t="s">
        <v>2</v>
      </c>
      <c r="C1" s="1018"/>
      <c r="D1" s="1018"/>
      <c r="E1" s="1018"/>
      <c r="F1" s="1018"/>
      <c r="G1" s="1018"/>
      <c r="H1" s="1018"/>
      <c r="I1" s="1018"/>
      <c r="J1" s="1018"/>
      <c r="K1" s="1018"/>
      <c r="L1" s="1018"/>
      <c r="M1" s="1018"/>
      <c r="N1" s="1018"/>
      <c r="P1" s="19"/>
      <c r="Q1" s="19"/>
      <c r="AM1" s="19"/>
      <c r="AN1" s="19"/>
      <c r="BI1" s="19"/>
      <c r="BJ1" s="19"/>
    </row>
    <row r="2" spans="1:83" ht="22.15" customHeight="1" thickBot="1">
      <c r="B2" s="21"/>
      <c r="C2" s="21" t="s">
        <v>19</v>
      </c>
      <c r="D2" s="21"/>
      <c r="E2" s="21"/>
      <c r="F2" s="21"/>
      <c r="G2" s="21"/>
      <c r="H2" s="21"/>
      <c r="I2" s="21"/>
      <c r="J2" s="21"/>
      <c r="K2" s="21"/>
      <c r="L2" s="21"/>
      <c r="M2" s="21"/>
      <c r="N2" s="21"/>
    </row>
    <row r="3" spans="1:83" ht="18.75" customHeight="1">
      <c r="A3" s="1048" t="s">
        <v>353</v>
      </c>
      <c r="B3" s="1032"/>
      <c r="C3" s="1051" t="s">
        <v>152</v>
      </c>
      <c r="D3" s="1051"/>
      <c r="E3" s="1053" t="s">
        <v>20</v>
      </c>
      <c r="F3" s="1054" t="s">
        <v>351</v>
      </c>
      <c r="G3" s="1055"/>
      <c r="H3" s="1055"/>
      <c r="I3" s="1056"/>
      <c r="J3" s="1053" t="s">
        <v>21</v>
      </c>
      <c r="K3" s="1022" t="s">
        <v>354</v>
      </c>
      <c r="L3" s="1024"/>
      <c r="M3" s="1063" t="s">
        <v>22</v>
      </c>
      <c r="N3" s="23"/>
      <c r="O3" s="21"/>
    </row>
    <row r="4" spans="1:83" ht="18.75" customHeight="1">
      <c r="A4" s="1049"/>
      <c r="B4" s="1034"/>
      <c r="C4" s="1052"/>
      <c r="D4" s="1052"/>
      <c r="E4" s="1039"/>
      <c r="F4" s="1057"/>
      <c r="G4" s="1058"/>
      <c r="H4" s="1058"/>
      <c r="I4" s="1059"/>
      <c r="J4" s="1039"/>
      <c r="K4" s="1025"/>
      <c r="L4" s="1027"/>
      <c r="M4" s="1046"/>
      <c r="N4" s="64"/>
      <c r="O4" s="21"/>
    </row>
    <row r="5" spans="1:83" ht="18.75" customHeight="1">
      <c r="A5" s="1049"/>
      <c r="B5" s="1034"/>
      <c r="C5" s="1052"/>
      <c r="D5" s="1052"/>
      <c r="E5" s="1039"/>
      <c r="F5" s="1060"/>
      <c r="G5" s="1061"/>
      <c r="H5" s="1061"/>
      <c r="I5" s="1062"/>
      <c r="J5" s="1039"/>
      <c r="K5" s="1028"/>
      <c r="L5" s="1030"/>
      <c r="M5" s="1046"/>
      <c r="N5" s="65"/>
      <c r="O5" s="21"/>
      <c r="Q5" s="26"/>
      <c r="R5" s="26"/>
      <c r="S5" s="26"/>
      <c r="T5" s="26"/>
      <c r="V5" s="27"/>
      <c r="W5" s="27"/>
      <c r="AA5" s="26"/>
      <c r="AB5" s="26"/>
      <c r="AC5" s="26"/>
      <c r="AD5" s="26"/>
      <c r="AF5" s="26"/>
      <c r="AG5" s="26"/>
      <c r="AH5" s="26"/>
      <c r="AI5" s="26"/>
      <c r="AN5" s="26"/>
      <c r="AO5" s="26"/>
      <c r="AP5" s="26"/>
      <c r="AQ5" s="26"/>
      <c r="AR5" s="26"/>
      <c r="AS5" s="26"/>
      <c r="AT5" s="26"/>
      <c r="AU5" s="27"/>
      <c r="AV5" s="27"/>
      <c r="AW5" s="27"/>
      <c r="AX5" s="27"/>
      <c r="BA5" s="26"/>
      <c r="BB5" s="26"/>
      <c r="BC5" s="26"/>
      <c r="BD5" s="26"/>
      <c r="BE5" s="26"/>
      <c r="BF5" s="26"/>
      <c r="BJ5" s="26"/>
      <c r="BK5" s="26"/>
      <c r="BL5" s="26"/>
      <c r="BM5" s="26"/>
      <c r="BN5" s="26"/>
      <c r="BO5" s="26"/>
      <c r="BP5" s="26"/>
      <c r="BQ5" s="27"/>
      <c r="BR5" s="27"/>
      <c r="BU5" s="27"/>
      <c r="BV5" s="27"/>
      <c r="BY5" s="26"/>
      <c r="BZ5" s="26"/>
      <c r="CA5" s="26"/>
      <c r="CB5" s="26"/>
      <c r="CC5" s="26"/>
      <c r="CD5" s="26"/>
    </row>
    <row r="6" spans="1:83" ht="16.5" customHeight="1">
      <c r="A6" s="1049"/>
      <c r="B6" s="1034"/>
      <c r="C6" s="1052" t="s">
        <v>153</v>
      </c>
      <c r="D6" s="1052" t="s">
        <v>154</v>
      </c>
      <c r="E6" s="1039"/>
      <c r="F6" s="1038" t="s">
        <v>297</v>
      </c>
      <c r="G6" s="1064" t="s">
        <v>23</v>
      </c>
      <c r="H6" s="1065"/>
      <c r="I6" s="1066"/>
      <c r="J6" s="1039"/>
      <c r="K6" s="1067" t="s">
        <v>298</v>
      </c>
      <c r="L6" s="1067" t="s">
        <v>299</v>
      </c>
      <c r="M6" s="1046"/>
      <c r="N6" s="65"/>
      <c r="O6" s="21"/>
    </row>
    <row r="7" spans="1:83" ht="17.25" customHeight="1">
      <c r="A7" s="1049"/>
      <c r="B7" s="1034"/>
      <c r="C7" s="1052"/>
      <c r="D7" s="1052"/>
      <c r="E7" s="1039"/>
      <c r="F7" s="1039"/>
      <c r="G7" s="1028"/>
      <c r="H7" s="1029"/>
      <c r="I7" s="1030"/>
      <c r="J7" s="1039"/>
      <c r="K7" s="1068"/>
      <c r="L7" s="1068"/>
      <c r="M7" s="1046"/>
      <c r="N7" s="65"/>
      <c r="O7" s="21"/>
      <c r="AB7" s="26"/>
      <c r="AC7" s="26"/>
      <c r="AD7" s="26"/>
      <c r="AM7" s="30"/>
      <c r="AO7" s="27"/>
      <c r="AP7" s="27"/>
      <c r="AQ7" s="27"/>
      <c r="AR7" s="27"/>
      <c r="AS7" s="27"/>
      <c r="AT7" s="27"/>
      <c r="BC7" s="30"/>
      <c r="BD7" s="30"/>
      <c r="BE7" s="30"/>
      <c r="BF7" s="30"/>
      <c r="BI7" s="30"/>
      <c r="BK7" s="27"/>
      <c r="BL7" s="27"/>
      <c r="BM7" s="27"/>
      <c r="BN7" s="27"/>
      <c r="BO7" s="27"/>
      <c r="BP7" s="27"/>
      <c r="CA7" s="30"/>
      <c r="CB7" s="30"/>
      <c r="CC7" s="30"/>
      <c r="CD7" s="30"/>
    </row>
    <row r="8" spans="1:83" ht="17.25" customHeight="1">
      <c r="A8" s="1050"/>
      <c r="B8" s="1036"/>
      <c r="C8" s="1052"/>
      <c r="D8" s="1052"/>
      <c r="E8" s="1040"/>
      <c r="F8" s="1040"/>
      <c r="G8" s="66" t="s">
        <v>352</v>
      </c>
      <c r="H8" s="66" t="s">
        <v>24</v>
      </c>
      <c r="I8" s="66" t="s">
        <v>300</v>
      </c>
      <c r="J8" s="1040"/>
      <c r="K8" s="1069"/>
      <c r="L8" s="1069"/>
      <c r="M8" s="1047"/>
      <c r="N8" s="67"/>
      <c r="O8" s="21"/>
      <c r="AM8" s="30"/>
      <c r="BC8" s="30"/>
      <c r="BD8" s="30"/>
      <c r="BE8" s="30"/>
      <c r="BF8" s="30"/>
      <c r="BI8" s="30"/>
      <c r="CA8" s="30"/>
      <c r="CB8" s="30"/>
      <c r="CC8" s="30"/>
      <c r="CD8" s="30"/>
    </row>
    <row r="9" spans="1:83" s="37" customFormat="1" ht="15" customHeight="1">
      <c r="A9" s="32"/>
      <c r="B9" s="34"/>
      <c r="C9" s="33" t="s">
        <v>25</v>
      </c>
      <c r="D9" s="34" t="s">
        <v>25</v>
      </c>
      <c r="E9" s="34"/>
      <c r="F9" s="34" t="s">
        <v>26</v>
      </c>
      <c r="G9" s="34" t="s">
        <v>26</v>
      </c>
      <c r="H9" s="34" t="s">
        <v>26</v>
      </c>
      <c r="I9" s="34" t="s">
        <v>26</v>
      </c>
      <c r="J9" s="34" t="s">
        <v>27</v>
      </c>
      <c r="K9" s="34" t="s">
        <v>27</v>
      </c>
      <c r="L9" s="34" t="s">
        <v>27</v>
      </c>
      <c r="M9" s="34" t="s">
        <v>28</v>
      </c>
      <c r="N9" s="36"/>
      <c r="O9" s="68"/>
      <c r="P9" s="35"/>
      <c r="Q9" s="35"/>
      <c r="R9" s="35"/>
      <c r="S9" s="35"/>
      <c r="T9" s="35"/>
      <c r="U9" s="35"/>
      <c r="V9" s="35"/>
      <c r="W9" s="35"/>
      <c r="X9" s="35"/>
      <c r="AA9" s="35"/>
      <c r="AB9" s="35"/>
      <c r="AC9" s="35"/>
      <c r="AD9" s="35"/>
      <c r="AE9" s="35"/>
      <c r="AG9" s="35"/>
      <c r="AI9" s="35"/>
      <c r="AJ9" s="35"/>
      <c r="AK9" s="35"/>
      <c r="BC9" s="38"/>
      <c r="BD9" s="38"/>
      <c r="BE9" s="38"/>
      <c r="BF9" s="38"/>
      <c r="CA9" s="38"/>
      <c r="CB9" s="38"/>
      <c r="CC9" s="38"/>
      <c r="CD9" s="38"/>
    </row>
    <row r="10" spans="1:83" ht="10.15" customHeight="1">
      <c r="A10" s="103"/>
      <c r="B10" s="21"/>
      <c r="C10" s="69"/>
      <c r="D10" s="42"/>
      <c r="E10" s="42"/>
      <c r="F10" s="40"/>
      <c r="G10" s="40"/>
      <c r="H10" s="40"/>
      <c r="I10" s="40"/>
      <c r="J10" s="40"/>
      <c r="K10" s="42"/>
      <c r="L10" s="42"/>
      <c r="M10" s="21"/>
      <c r="N10" s="64"/>
      <c r="O10" s="21"/>
      <c r="P10" s="40"/>
      <c r="Q10" s="40"/>
      <c r="R10" s="40"/>
      <c r="S10" s="40"/>
      <c r="T10" s="40"/>
      <c r="U10" s="40"/>
      <c r="V10" s="40"/>
      <c r="W10" s="40"/>
      <c r="X10" s="42"/>
      <c r="AA10" s="40"/>
      <c r="AB10" s="40"/>
      <c r="AC10" s="40"/>
      <c r="AD10" s="40"/>
      <c r="AE10" s="40"/>
      <c r="AG10" s="42"/>
      <c r="AI10" s="42"/>
      <c r="AM10" s="43"/>
      <c r="BG10" s="43"/>
      <c r="BI10" s="43"/>
      <c r="CE10" s="43"/>
    </row>
    <row r="11" spans="1:83" ht="18" customHeight="1">
      <c r="A11" s="696" t="s">
        <v>476</v>
      </c>
      <c r="C11" s="70">
        <v>23.6</v>
      </c>
      <c r="D11" s="75">
        <v>23.3</v>
      </c>
      <c r="E11" s="71">
        <v>100.1</v>
      </c>
      <c r="F11" s="72">
        <v>223636</v>
      </c>
      <c r="G11" s="72">
        <v>435357</v>
      </c>
      <c r="H11" s="72">
        <v>369786</v>
      </c>
      <c r="I11" s="72">
        <v>253374</v>
      </c>
      <c r="J11" s="72">
        <v>204443</v>
      </c>
      <c r="K11" s="481">
        <v>44985</v>
      </c>
      <c r="L11" s="691">
        <v>127264</v>
      </c>
      <c r="M11" s="73">
        <v>1191356</v>
      </c>
      <c r="N11" s="51"/>
      <c r="O11" s="21"/>
      <c r="P11" s="21"/>
      <c r="Q11" s="21"/>
      <c r="R11" s="21"/>
      <c r="S11" s="21"/>
      <c r="T11" s="21"/>
      <c r="U11" s="21"/>
      <c r="V11" s="21"/>
      <c r="W11" s="21"/>
      <c r="AA11" s="21"/>
      <c r="AB11" s="21"/>
      <c r="AC11" s="21"/>
      <c r="AD11" s="21"/>
      <c r="AE11" s="21"/>
      <c r="AJ11" s="74"/>
    </row>
    <row r="12" spans="1:83" ht="18" customHeight="1">
      <c r="A12" s="696" t="s">
        <v>477</v>
      </c>
      <c r="C12" s="70">
        <v>23.7</v>
      </c>
      <c r="D12" s="75">
        <v>23.3</v>
      </c>
      <c r="E12" s="71">
        <v>102.9</v>
      </c>
      <c r="F12" s="72">
        <v>225986.91666666666</v>
      </c>
      <c r="G12" s="72">
        <v>441781.58333333331</v>
      </c>
      <c r="H12" s="72">
        <v>374801.33333333331</v>
      </c>
      <c r="I12" s="72">
        <v>249426.83333333334</v>
      </c>
      <c r="J12" s="72">
        <v>217471</v>
      </c>
      <c r="K12" s="470">
        <v>74004</v>
      </c>
      <c r="L12" s="475">
        <v>304659</v>
      </c>
      <c r="M12" s="73">
        <v>1193466.6666666667</v>
      </c>
      <c r="N12" s="51"/>
      <c r="O12" s="21"/>
      <c r="P12" s="21"/>
      <c r="Q12" s="21"/>
      <c r="R12" s="21"/>
      <c r="S12" s="21"/>
      <c r="T12" s="21"/>
      <c r="U12" s="21"/>
      <c r="V12" s="21"/>
      <c r="W12" s="21"/>
      <c r="AA12" s="21"/>
      <c r="AB12" s="21"/>
      <c r="AC12" s="21"/>
      <c r="AD12" s="21"/>
      <c r="AE12" s="21"/>
      <c r="AJ12" s="74"/>
    </row>
    <row r="13" spans="1:83" ht="18" customHeight="1">
      <c r="A13" s="696" t="s">
        <v>478</v>
      </c>
      <c r="C13" s="70">
        <v>23.8</v>
      </c>
      <c r="D13" s="75">
        <v>23.3</v>
      </c>
      <c r="E13" s="71">
        <v>106.8</v>
      </c>
      <c r="F13" s="72">
        <v>224987</v>
      </c>
      <c r="G13" s="72">
        <v>449231</v>
      </c>
      <c r="H13" s="72">
        <v>383507</v>
      </c>
      <c r="I13" s="72">
        <v>245554</v>
      </c>
      <c r="J13" s="72">
        <v>238041</v>
      </c>
      <c r="K13" s="470">
        <v>52670</v>
      </c>
      <c r="L13" s="475">
        <v>297827</v>
      </c>
      <c r="M13" s="73">
        <v>1214907</v>
      </c>
      <c r="N13" s="51"/>
      <c r="O13" s="21"/>
      <c r="P13" s="21"/>
      <c r="Q13" s="21"/>
      <c r="R13" s="21"/>
      <c r="S13" s="21"/>
      <c r="T13" s="21"/>
      <c r="U13" s="21"/>
      <c r="V13" s="21"/>
      <c r="W13" s="21"/>
      <c r="AA13" s="21"/>
      <c r="AB13" s="21"/>
      <c r="AC13" s="21"/>
      <c r="AD13" s="21"/>
      <c r="AE13" s="21"/>
      <c r="AJ13" s="74"/>
    </row>
    <row r="14" spans="1:83" ht="18" customHeight="1">
      <c r="A14" s="103"/>
      <c r="B14" s="86"/>
      <c r="C14" s="70"/>
      <c r="D14" s="75"/>
      <c r="E14" s="75"/>
      <c r="F14" s="21"/>
      <c r="G14" s="21"/>
      <c r="H14" s="21"/>
      <c r="I14" s="21"/>
      <c r="J14" s="21"/>
      <c r="K14" s="475"/>
      <c r="L14" s="475"/>
      <c r="M14" s="43"/>
      <c r="N14" s="51"/>
      <c r="O14" s="21"/>
      <c r="P14" s="21"/>
      <c r="Q14" s="21"/>
      <c r="R14" s="21"/>
      <c r="S14" s="21"/>
      <c r="T14" s="21"/>
      <c r="U14" s="21"/>
      <c r="V14" s="21"/>
      <c r="W14" s="21"/>
      <c r="AA14" s="21"/>
      <c r="AB14" s="21"/>
      <c r="AC14" s="21"/>
      <c r="AD14" s="21"/>
      <c r="AE14" s="21"/>
      <c r="AJ14" s="74"/>
    </row>
    <row r="15" spans="1:83" ht="18" customHeight="1">
      <c r="A15" s="672" t="s">
        <v>441</v>
      </c>
      <c r="B15" s="670">
        <v>12</v>
      </c>
      <c r="C15" s="477">
        <v>19.7</v>
      </c>
      <c r="D15" s="478">
        <v>19</v>
      </c>
      <c r="E15" s="479">
        <v>108.10000000000001</v>
      </c>
      <c r="F15" s="480">
        <v>224369</v>
      </c>
      <c r="G15" s="480">
        <v>777988</v>
      </c>
      <c r="H15" s="480">
        <v>658458</v>
      </c>
      <c r="I15" s="480">
        <v>255810</v>
      </c>
      <c r="J15" s="480">
        <v>24332</v>
      </c>
      <c r="K15" s="472">
        <v>1308</v>
      </c>
      <c r="L15" s="472">
        <v>12960</v>
      </c>
      <c r="M15" s="480">
        <v>1228776</v>
      </c>
      <c r="N15" s="482"/>
      <c r="O15" s="21"/>
    </row>
    <row r="16" spans="1:83" ht="18" customHeight="1">
      <c r="A16" s="672" t="s">
        <v>440</v>
      </c>
      <c r="B16" s="670">
        <v>1</v>
      </c>
      <c r="C16" s="477">
        <v>17.899999999999999</v>
      </c>
      <c r="D16" s="478">
        <v>17.3</v>
      </c>
      <c r="E16" s="479">
        <v>108.10000000000001</v>
      </c>
      <c r="F16" s="480">
        <v>222188</v>
      </c>
      <c r="G16" s="480">
        <v>373599</v>
      </c>
      <c r="H16" s="480">
        <v>321507</v>
      </c>
      <c r="I16" s="480">
        <v>227438</v>
      </c>
      <c r="J16" s="480">
        <v>20035</v>
      </c>
      <c r="K16" s="472">
        <v>2138</v>
      </c>
      <c r="L16" s="472">
        <v>14788</v>
      </c>
      <c r="M16" s="480">
        <v>1228109</v>
      </c>
      <c r="N16" s="482"/>
      <c r="O16" s="21"/>
    </row>
    <row r="17" spans="1:36" ht="18" customHeight="1">
      <c r="A17" s="672"/>
      <c r="B17" s="670">
        <v>2</v>
      </c>
      <c r="C17" s="477">
        <v>19.8</v>
      </c>
      <c r="D17" s="478">
        <v>17.5</v>
      </c>
      <c r="E17" s="479">
        <v>108.2</v>
      </c>
      <c r="F17" s="480">
        <v>199613</v>
      </c>
      <c r="G17" s="480">
        <v>434716</v>
      </c>
      <c r="H17" s="480">
        <v>376251</v>
      </c>
      <c r="I17" s="480">
        <v>225589</v>
      </c>
      <c r="J17" s="480">
        <v>18840</v>
      </c>
      <c r="K17" s="472">
        <v>1691</v>
      </c>
      <c r="L17" s="472">
        <v>16725</v>
      </c>
      <c r="M17" s="480">
        <v>1227191</v>
      </c>
      <c r="N17" s="482"/>
      <c r="O17" s="21"/>
    </row>
    <row r="18" spans="1:36" ht="18" customHeight="1">
      <c r="A18" s="672"/>
      <c r="B18" s="670">
        <v>3</v>
      </c>
      <c r="C18" s="477">
        <v>19.5</v>
      </c>
      <c r="D18" s="478">
        <v>19.100000000000001</v>
      </c>
      <c r="E18" s="479">
        <v>108.4</v>
      </c>
      <c r="F18" s="480">
        <v>222950</v>
      </c>
      <c r="G18" s="480">
        <v>390503</v>
      </c>
      <c r="H18" s="480">
        <v>345423</v>
      </c>
      <c r="I18" s="480">
        <v>268814</v>
      </c>
      <c r="J18" s="480">
        <v>20661</v>
      </c>
      <c r="K18" s="472">
        <v>10902</v>
      </c>
      <c r="L18" s="472">
        <v>16581</v>
      </c>
      <c r="M18" s="480">
        <v>1214448</v>
      </c>
      <c r="N18" s="482"/>
      <c r="O18" s="21"/>
    </row>
    <row r="19" spans="1:36" ht="18" customHeight="1">
      <c r="A19" s="672"/>
      <c r="B19" s="670">
        <v>4</v>
      </c>
      <c r="C19" s="477">
        <v>23.9</v>
      </c>
      <c r="D19" s="478">
        <v>21.5</v>
      </c>
      <c r="E19" s="479">
        <v>109.10000000000001</v>
      </c>
      <c r="F19" s="480">
        <v>220936</v>
      </c>
      <c r="G19" s="480">
        <v>441146</v>
      </c>
      <c r="H19" s="480">
        <v>376128</v>
      </c>
      <c r="I19" s="480">
        <v>268015</v>
      </c>
      <c r="J19" s="480">
        <v>19964</v>
      </c>
      <c r="K19" s="472">
        <v>4260</v>
      </c>
      <c r="L19" s="472">
        <v>20379</v>
      </c>
      <c r="M19" s="480">
        <v>1220438</v>
      </c>
      <c r="N19" s="482"/>
      <c r="O19" s="21"/>
    </row>
    <row r="20" spans="1:36" ht="18" customHeight="1">
      <c r="A20" s="672"/>
      <c r="B20" s="670">
        <v>5</v>
      </c>
      <c r="C20" s="477">
        <v>24.7</v>
      </c>
      <c r="D20" s="478">
        <v>24.2</v>
      </c>
      <c r="E20" s="479">
        <v>110</v>
      </c>
      <c r="F20" s="480">
        <v>201534</v>
      </c>
      <c r="G20" s="480">
        <v>384027</v>
      </c>
      <c r="H20" s="480">
        <v>327680</v>
      </c>
      <c r="I20" s="480">
        <v>244589</v>
      </c>
      <c r="J20" s="480">
        <v>20109</v>
      </c>
      <c r="K20" s="472">
        <v>2123</v>
      </c>
      <c r="L20" s="472">
        <v>19958</v>
      </c>
      <c r="M20" s="480">
        <v>1223242</v>
      </c>
      <c r="N20" s="482"/>
      <c r="O20" s="21"/>
    </row>
    <row r="21" spans="1:36" ht="18" customHeight="1">
      <c r="A21" s="672"/>
      <c r="B21" s="670">
        <v>6</v>
      </c>
      <c r="C21" s="477">
        <v>26.9</v>
      </c>
      <c r="D21" s="478">
        <v>27.2</v>
      </c>
      <c r="E21" s="479">
        <v>109.9</v>
      </c>
      <c r="F21" s="480">
        <v>229436</v>
      </c>
      <c r="G21" s="480">
        <v>637417</v>
      </c>
      <c r="H21" s="480">
        <v>569003</v>
      </c>
      <c r="I21" s="480">
        <v>268956</v>
      </c>
      <c r="J21" s="480">
        <v>20732</v>
      </c>
      <c r="K21" s="472">
        <v>7384</v>
      </c>
      <c r="L21" s="472">
        <v>25091</v>
      </c>
      <c r="M21" s="480">
        <v>1227068</v>
      </c>
      <c r="N21" s="482"/>
      <c r="O21" s="21"/>
    </row>
    <row r="22" spans="1:36" ht="18" customHeight="1">
      <c r="A22" s="672"/>
      <c r="B22" s="670">
        <v>7</v>
      </c>
      <c r="C22" s="477">
        <v>30.5</v>
      </c>
      <c r="D22" s="478">
        <v>29.1</v>
      </c>
      <c r="E22" s="479">
        <v>110.8</v>
      </c>
      <c r="F22" s="480">
        <v>269799</v>
      </c>
      <c r="G22" s="480">
        <v>464458</v>
      </c>
      <c r="H22" s="480">
        <v>402219</v>
      </c>
      <c r="I22" s="480">
        <v>285006</v>
      </c>
      <c r="J22" s="480">
        <v>22196</v>
      </c>
      <c r="K22" s="472">
        <v>3042</v>
      </c>
      <c r="L22" s="472">
        <v>55228</v>
      </c>
      <c r="M22" s="480">
        <v>1231128</v>
      </c>
      <c r="N22" s="482"/>
      <c r="O22" s="21"/>
    </row>
    <row r="23" spans="1:36" ht="18" customHeight="1">
      <c r="A23" s="672"/>
      <c r="B23" s="670">
        <v>8</v>
      </c>
      <c r="C23" s="477">
        <v>30.2</v>
      </c>
      <c r="D23" s="478">
        <v>29</v>
      </c>
      <c r="E23" s="479">
        <v>111.2</v>
      </c>
      <c r="F23" s="480">
        <v>265445</v>
      </c>
      <c r="G23" s="480">
        <v>484632</v>
      </c>
      <c r="H23" s="480">
        <v>431406</v>
      </c>
      <c r="I23" s="480">
        <v>268217</v>
      </c>
      <c r="J23" s="480">
        <v>23784</v>
      </c>
      <c r="K23" s="472">
        <v>2076</v>
      </c>
      <c r="L23" s="472">
        <v>38014</v>
      </c>
      <c r="M23" s="480">
        <v>1234080</v>
      </c>
      <c r="N23" s="482"/>
      <c r="O23" s="21"/>
    </row>
    <row r="24" spans="1:36" ht="18" customHeight="1">
      <c r="A24" s="672"/>
      <c r="B24" s="670">
        <v>9</v>
      </c>
      <c r="C24" s="477">
        <v>28.8</v>
      </c>
      <c r="D24" s="478">
        <v>27.9</v>
      </c>
      <c r="E24" s="479">
        <v>111.5</v>
      </c>
      <c r="F24" s="480">
        <v>230320</v>
      </c>
      <c r="G24" s="480">
        <v>373826</v>
      </c>
      <c r="H24" s="480">
        <v>298819</v>
      </c>
      <c r="I24" s="480">
        <v>252710</v>
      </c>
      <c r="J24" s="480">
        <v>20216</v>
      </c>
      <c r="K24" s="472">
        <v>1810</v>
      </c>
      <c r="L24" s="472">
        <v>12758</v>
      </c>
      <c r="M24" s="480">
        <v>1236954</v>
      </c>
      <c r="N24" s="482"/>
      <c r="O24" s="21"/>
    </row>
    <row r="25" spans="1:36" ht="18" customHeight="1">
      <c r="A25" s="672"/>
      <c r="B25" s="670">
        <v>10</v>
      </c>
      <c r="C25" s="477">
        <v>27.6</v>
      </c>
      <c r="D25" s="478">
        <v>25.5</v>
      </c>
      <c r="E25" s="479">
        <v>112</v>
      </c>
      <c r="F25" s="480">
        <v>246743</v>
      </c>
      <c r="G25" s="480">
        <v>452711</v>
      </c>
      <c r="H25" s="480">
        <v>388081</v>
      </c>
      <c r="I25" s="480">
        <v>263610</v>
      </c>
      <c r="J25" s="480">
        <v>20386</v>
      </c>
      <c r="K25" s="472">
        <v>2062</v>
      </c>
      <c r="L25" s="472">
        <v>14711</v>
      </c>
      <c r="M25" s="480">
        <v>1238976</v>
      </c>
      <c r="N25" s="482"/>
      <c r="O25" s="21"/>
    </row>
    <row r="26" spans="1:36" ht="18" customHeight="1">
      <c r="A26" s="672"/>
      <c r="B26" s="670">
        <v>11</v>
      </c>
      <c r="C26" s="477">
        <v>23.9</v>
      </c>
      <c r="D26" s="478">
        <v>22.5</v>
      </c>
      <c r="E26" s="479">
        <v>112.4</v>
      </c>
      <c r="F26" s="480">
        <v>226077</v>
      </c>
      <c r="G26" s="480">
        <v>411408</v>
      </c>
      <c r="H26" s="480">
        <v>359127</v>
      </c>
      <c r="I26" s="480">
        <v>236493</v>
      </c>
      <c r="J26" s="480">
        <v>20972</v>
      </c>
      <c r="K26" s="472">
        <v>1968</v>
      </c>
      <c r="L26" s="472">
        <v>24723</v>
      </c>
      <c r="M26" s="480">
        <v>1239825</v>
      </c>
      <c r="N26" s="482"/>
      <c r="O26" s="21"/>
    </row>
    <row r="27" spans="1:36" ht="18" customHeight="1">
      <c r="A27" s="672"/>
      <c r="B27" s="670">
        <v>12</v>
      </c>
      <c r="C27" s="477">
        <v>18.600000000000001</v>
      </c>
      <c r="D27" s="478">
        <v>19</v>
      </c>
      <c r="E27" s="479">
        <v>113.10000000000001</v>
      </c>
      <c r="F27" s="480">
        <v>259993</v>
      </c>
      <c r="G27" s="480">
        <v>763652</v>
      </c>
      <c r="H27" s="480">
        <v>663787</v>
      </c>
      <c r="I27" s="480">
        <v>277325</v>
      </c>
      <c r="J27" s="480">
        <v>26419</v>
      </c>
      <c r="K27" s="472">
        <v>2040</v>
      </c>
      <c r="L27" s="472">
        <v>45032</v>
      </c>
      <c r="M27" s="480">
        <v>1240513</v>
      </c>
      <c r="N27" s="482"/>
      <c r="O27" s="21"/>
    </row>
    <row r="28" spans="1:36" ht="18" customHeight="1">
      <c r="A28" s="672" t="s">
        <v>545</v>
      </c>
      <c r="B28" s="670">
        <v>1</v>
      </c>
      <c r="C28" s="477">
        <v>16.8</v>
      </c>
      <c r="D28" s="478">
        <v>17.3</v>
      </c>
      <c r="E28" s="479">
        <v>113.5</v>
      </c>
      <c r="F28" s="480">
        <v>289140</v>
      </c>
      <c r="G28" s="480">
        <v>420759</v>
      </c>
      <c r="H28" s="480">
        <v>366711</v>
      </c>
      <c r="I28" s="480">
        <v>349441</v>
      </c>
      <c r="J28" s="480">
        <v>21542</v>
      </c>
      <c r="K28" s="472">
        <v>1915</v>
      </c>
      <c r="L28" s="472">
        <v>22405</v>
      </c>
      <c r="M28" s="480"/>
      <c r="N28" s="482"/>
      <c r="O28" s="21"/>
    </row>
    <row r="29" spans="1:36" ht="18" customHeight="1">
      <c r="A29" s="672"/>
      <c r="B29" s="670">
        <v>2</v>
      </c>
      <c r="C29" s="477">
        <v>16</v>
      </c>
      <c r="D29" s="478">
        <v>17.5</v>
      </c>
      <c r="E29" s="479">
        <v>113.1</v>
      </c>
      <c r="F29" s="480"/>
      <c r="G29" s="480"/>
      <c r="H29" s="480"/>
      <c r="I29" s="480"/>
      <c r="J29" s="480"/>
      <c r="K29" s="472">
        <v>2207</v>
      </c>
      <c r="L29" s="472">
        <v>11433</v>
      </c>
      <c r="M29" s="480"/>
      <c r="N29" s="482"/>
      <c r="O29" s="21"/>
    </row>
    <row r="30" spans="1:36" s="81" customFormat="1" ht="5.25" customHeight="1" thickBot="1">
      <c r="A30" s="121"/>
      <c r="B30" s="676"/>
      <c r="C30" s="76"/>
      <c r="D30" s="77"/>
      <c r="E30" s="77"/>
      <c r="F30" s="78"/>
      <c r="G30" s="78"/>
      <c r="H30" s="79"/>
      <c r="I30" s="78"/>
      <c r="J30" s="78"/>
      <c r="K30" s="78"/>
      <c r="L30" s="78"/>
      <c r="M30" s="483"/>
      <c r="N30" s="80"/>
      <c r="O30" s="103"/>
      <c r="P30" s="22"/>
      <c r="Q30" s="22"/>
      <c r="R30" s="22"/>
      <c r="S30" s="22"/>
      <c r="T30" s="22"/>
      <c r="U30" s="22"/>
      <c r="V30" s="22"/>
      <c r="W30" s="22"/>
      <c r="X30" s="22"/>
      <c r="Y30" s="22"/>
      <c r="Z30" s="22"/>
      <c r="AA30" s="22"/>
      <c r="AB30" s="22"/>
      <c r="AC30" s="22"/>
      <c r="AD30" s="22"/>
      <c r="AE30" s="22"/>
      <c r="AF30" s="22"/>
      <c r="AG30" s="22"/>
      <c r="AH30" s="22"/>
      <c r="AI30" s="22"/>
      <c r="AJ30" s="22"/>
    </row>
    <row r="31" spans="1:36" ht="3" customHeight="1">
      <c r="B31" s="50"/>
      <c r="C31" s="21"/>
      <c r="D31" s="21"/>
      <c r="E31" s="21"/>
      <c r="F31" s="21"/>
      <c r="G31" s="21"/>
      <c r="H31" s="21"/>
      <c r="I31" s="21"/>
      <c r="J31" s="21"/>
      <c r="K31" s="21"/>
      <c r="L31" s="21"/>
      <c r="M31" s="21"/>
      <c r="N31" s="21"/>
    </row>
    <row r="32" spans="1:36" ht="9.75" customHeight="1">
      <c r="A32" s="439" t="s">
        <v>367</v>
      </c>
      <c r="M32" s="26"/>
    </row>
    <row r="33" spans="1:15" ht="12" customHeight="1">
      <c r="A33" s="598" t="s">
        <v>448</v>
      </c>
      <c r="M33" s="26"/>
    </row>
    <row r="34" spans="1:15" ht="12" customHeight="1">
      <c r="A34" s="439" t="s">
        <v>446</v>
      </c>
      <c r="M34" s="26"/>
    </row>
    <row r="35" spans="1:15" ht="12" customHeight="1">
      <c r="A35" s="440" t="s">
        <v>447</v>
      </c>
    </row>
    <row r="36" spans="1:15" ht="20.25" customHeight="1">
      <c r="B36" s="26"/>
      <c r="C36" s="26"/>
      <c r="D36" s="26"/>
      <c r="E36" s="26"/>
      <c r="F36" s="26"/>
      <c r="G36" s="26"/>
      <c r="I36" s="26"/>
      <c r="L36" s="26"/>
      <c r="O36" s="26"/>
    </row>
    <row r="37" spans="1:15" ht="20.25" customHeight="1">
      <c r="B37" s="26"/>
      <c r="C37" s="26"/>
      <c r="D37" s="26"/>
      <c r="E37" s="26"/>
      <c r="F37" s="26"/>
      <c r="G37" s="26"/>
      <c r="I37" s="26"/>
      <c r="M37" s="26"/>
      <c r="N37" s="26"/>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2"/>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71"/>
  <sheetViews>
    <sheetView showZeros="0" view="pageBreakPreview" zoomScaleNormal="100" zoomScaleSheetLayoutView="100" workbookViewId="0"/>
  </sheetViews>
  <sheetFormatPr defaultColWidth="9" defaultRowHeight="13"/>
  <cols>
    <col min="1" max="3" width="9" style="814"/>
    <col min="4" max="4" width="13.90625" style="814" customWidth="1"/>
    <col min="5" max="5" width="6.26953125" style="814" customWidth="1"/>
    <col min="6" max="6" width="10.453125" style="814" customWidth="1"/>
    <col min="7" max="7" width="12.7265625" style="814" customWidth="1"/>
    <col min="8" max="8" width="9.6328125" style="814" customWidth="1"/>
    <col min="9" max="9" width="9.36328125" style="814" customWidth="1"/>
    <col min="10" max="10" width="9.6328125" style="814" customWidth="1"/>
    <col min="11" max="11" width="4" style="814" customWidth="1"/>
    <col min="12" max="12" width="4.6328125" style="814" customWidth="1"/>
    <col min="13" max="13" width="8.7265625" style="814" customWidth="1"/>
    <col min="14" max="14" width="9.36328125" style="814" customWidth="1"/>
    <col min="15" max="15" width="9.6328125" style="814" customWidth="1"/>
    <col min="16" max="16" width="1.6328125" style="814" customWidth="1"/>
    <col min="17" max="17" width="5.453125" style="814" customWidth="1"/>
    <col min="18" max="18" width="3.08984375" style="814" customWidth="1"/>
    <col min="19" max="16384" width="9" style="814"/>
  </cols>
  <sheetData>
    <row r="1" spans="4:18" ht="34.9" customHeight="1" thickBot="1">
      <c r="E1" s="1070" t="s">
        <v>368</v>
      </c>
      <c r="F1" s="1070"/>
      <c r="G1" s="1070"/>
      <c r="H1" s="1070"/>
      <c r="I1" s="1070"/>
      <c r="J1" s="1070"/>
      <c r="K1" s="1070"/>
      <c r="L1" s="1070"/>
      <c r="M1" s="1070"/>
      <c r="N1" s="1070"/>
      <c r="O1" s="1070"/>
      <c r="P1" s="1070"/>
      <c r="Q1" s="1070"/>
    </row>
    <row r="2" spans="4:18" s="820" customFormat="1" ht="21.75" customHeight="1">
      <c r="D2" s="815"/>
      <c r="E2" s="816"/>
      <c r="F2" s="817" t="s">
        <v>29</v>
      </c>
      <c r="G2" s="1074" t="s">
        <v>30</v>
      </c>
      <c r="H2" s="1075"/>
      <c r="I2" s="1076"/>
      <c r="J2" s="1080" t="s">
        <v>409</v>
      </c>
      <c r="K2" s="818"/>
      <c r="L2" s="1072" t="s">
        <v>557</v>
      </c>
      <c r="M2" s="1072"/>
      <c r="N2" s="1072"/>
      <c r="O2" s="1072"/>
      <c r="P2" s="1072"/>
      <c r="Q2" s="1072"/>
      <c r="R2" s="819"/>
    </row>
    <row r="3" spans="4:18" s="820" customFormat="1" ht="15.75" customHeight="1">
      <c r="D3" s="821"/>
      <c r="E3" s="822"/>
      <c r="F3" s="823" t="s">
        <v>31</v>
      </c>
      <c r="G3" s="1077" t="s">
        <v>410</v>
      </c>
      <c r="H3" s="1078"/>
      <c r="I3" s="1079"/>
      <c r="J3" s="1081"/>
      <c r="K3" s="824"/>
      <c r="L3" s="825"/>
      <c r="M3" s="825"/>
      <c r="N3" s="825"/>
      <c r="O3" s="825"/>
      <c r="P3" s="825"/>
      <c r="Q3" s="825"/>
      <c r="R3" s="826"/>
    </row>
    <row r="4" spans="4:18" s="820" customFormat="1" ht="15.75" customHeight="1">
      <c r="D4" s="821"/>
      <c r="E4" s="827"/>
      <c r="F4" s="823" t="s">
        <v>407</v>
      </c>
      <c r="G4" s="828" t="s">
        <v>32</v>
      </c>
      <c r="H4" s="828" t="s">
        <v>33</v>
      </c>
      <c r="I4" s="828" t="s">
        <v>34</v>
      </c>
      <c r="J4" s="1081"/>
      <c r="K4" s="824"/>
      <c r="L4" s="829"/>
      <c r="M4" s="830"/>
      <c r="N4" s="830"/>
      <c r="O4" s="830"/>
      <c r="P4" s="830"/>
      <c r="Q4" s="831"/>
      <c r="R4" s="825"/>
    </row>
    <row r="5" spans="4:18" s="820" customFormat="1" ht="18" customHeight="1">
      <c r="D5" s="821"/>
      <c r="E5" s="832"/>
      <c r="F5" s="823" t="s">
        <v>35</v>
      </c>
      <c r="G5" s="833"/>
      <c r="H5" s="833"/>
      <c r="I5" s="833"/>
      <c r="J5" s="1081"/>
      <c r="K5" s="824"/>
      <c r="L5" s="834"/>
      <c r="M5" s="835" t="s">
        <v>36</v>
      </c>
      <c r="N5" s="1083">
        <v>1467273</v>
      </c>
      <c r="O5" s="1083"/>
      <c r="P5" s="556"/>
      <c r="Q5" s="836"/>
      <c r="R5" s="825"/>
    </row>
    <row r="6" spans="4:18" s="820" customFormat="1" ht="18" customHeight="1">
      <c r="D6" s="837"/>
      <c r="E6" s="838"/>
      <c r="F6" s="839" t="s">
        <v>37</v>
      </c>
      <c r="G6" s="840" t="s">
        <v>38</v>
      </c>
      <c r="H6" s="840" t="s">
        <v>38</v>
      </c>
      <c r="I6" s="840" t="s">
        <v>38</v>
      </c>
      <c r="J6" s="1082"/>
      <c r="K6" s="824"/>
      <c r="L6" s="834"/>
      <c r="M6" s="841"/>
      <c r="P6" s="842"/>
      <c r="Q6" s="836"/>
      <c r="R6" s="825"/>
    </row>
    <row r="7" spans="4:18" s="820" customFormat="1" ht="18" customHeight="1">
      <c r="D7" s="843" t="s">
        <v>430</v>
      </c>
      <c r="E7" s="844">
        <v>10</v>
      </c>
      <c r="F7" s="845">
        <v>550725</v>
      </c>
      <c r="G7" s="845">
        <v>1425769</v>
      </c>
      <c r="H7" s="845">
        <v>700431</v>
      </c>
      <c r="I7" s="845">
        <v>725338</v>
      </c>
      <c r="J7" s="846">
        <v>6760</v>
      </c>
      <c r="K7" s="847"/>
      <c r="L7" s="834"/>
      <c r="M7" s="835" t="s">
        <v>39</v>
      </c>
      <c r="N7" s="1083">
        <v>722046</v>
      </c>
      <c r="O7" s="1083"/>
      <c r="P7" s="556"/>
      <c r="Q7" s="836"/>
      <c r="R7" s="825"/>
    </row>
    <row r="8" spans="4:18" s="820" customFormat="1" ht="18" customHeight="1">
      <c r="D8" s="843" t="s">
        <v>431</v>
      </c>
      <c r="E8" s="844">
        <v>10</v>
      </c>
      <c r="F8" s="845">
        <v>560424</v>
      </c>
      <c r="G8" s="845">
        <v>1433566</v>
      </c>
      <c r="H8" s="845">
        <v>704619</v>
      </c>
      <c r="I8" s="845">
        <v>728947</v>
      </c>
      <c r="J8" s="846">
        <v>7797</v>
      </c>
      <c r="K8" s="847"/>
      <c r="L8" s="834"/>
      <c r="M8" s="835" t="s">
        <v>40</v>
      </c>
      <c r="N8" s="1083">
        <v>745227</v>
      </c>
      <c r="O8" s="1083"/>
      <c r="P8" s="842"/>
      <c r="Q8" s="836"/>
      <c r="R8" s="825"/>
    </row>
    <row r="9" spans="4:18" s="820" customFormat="1" ht="18" customHeight="1">
      <c r="D9" s="843" t="s">
        <v>432</v>
      </c>
      <c r="E9" s="844">
        <v>10</v>
      </c>
      <c r="F9" s="845">
        <v>571491</v>
      </c>
      <c r="G9" s="845">
        <v>1441641</v>
      </c>
      <c r="H9" s="845">
        <v>708994</v>
      </c>
      <c r="I9" s="845">
        <v>732647</v>
      </c>
      <c r="J9" s="846">
        <v>8075</v>
      </c>
      <c r="K9" s="847"/>
      <c r="L9" s="834"/>
      <c r="M9" s="848"/>
      <c r="P9" s="842"/>
      <c r="Q9" s="836"/>
      <c r="R9" s="825"/>
    </row>
    <row r="10" spans="4:18" s="820" customFormat="1" ht="18" customHeight="1">
      <c r="D10" s="843" t="s">
        <v>433</v>
      </c>
      <c r="E10" s="844">
        <v>10</v>
      </c>
      <c r="F10" s="845">
        <v>581430</v>
      </c>
      <c r="G10" s="845">
        <v>1447258</v>
      </c>
      <c r="H10" s="845">
        <v>711780</v>
      </c>
      <c r="I10" s="845">
        <v>735478</v>
      </c>
      <c r="J10" s="846">
        <v>5617</v>
      </c>
      <c r="K10" s="847"/>
      <c r="L10" s="834"/>
      <c r="M10" s="849" t="s">
        <v>41</v>
      </c>
      <c r="N10" s="1071">
        <v>653899</v>
      </c>
      <c r="O10" s="1071"/>
      <c r="P10" s="556"/>
      <c r="Q10" s="836"/>
      <c r="R10" s="825"/>
    </row>
    <row r="11" spans="4:18" s="820" customFormat="1" ht="18" customHeight="1">
      <c r="D11" s="843" t="s">
        <v>434</v>
      </c>
      <c r="E11" s="844">
        <v>10</v>
      </c>
      <c r="F11" s="845">
        <v>592097</v>
      </c>
      <c r="G11" s="845">
        <v>1453285</v>
      </c>
      <c r="H11" s="845">
        <v>715096</v>
      </c>
      <c r="I11" s="845">
        <v>738189</v>
      </c>
      <c r="J11" s="846">
        <v>6027</v>
      </c>
      <c r="K11" s="847"/>
      <c r="L11" s="850"/>
      <c r="M11" s="851"/>
      <c r="N11" s="851"/>
      <c r="O11" s="851"/>
      <c r="P11" s="852"/>
      <c r="Q11" s="853"/>
      <c r="R11" s="825"/>
    </row>
    <row r="12" spans="4:18" s="820" customFormat="1" ht="18" customHeight="1">
      <c r="D12" s="843" t="s">
        <v>435</v>
      </c>
      <c r="E12" s="844">
        <v>10</v>
      </c>
      <c r="F12" s="845">
        <v>604625</v>
      </c>
      <c r="G12" s="845">
        <v>1461096</v>
      </c>
      <c r="H12" s="845">
        <v>719247</v>
      </c>
      <c r="I12" s="845">
        <v>741849</v>
      </c>
      <c r="J12" s="846">
        <v>7811</v>
      </c>
      <c r="K12" s="847"/>
      <c r="L12" s="854"/>
      <c r="M12" s="855"/>
      <c r="N12" s="854"/>
      <c r="O12" s="854"/>
      <c r="P12" s="854"/>
      <c r="Q12" s="854"/>
      <c r="R12" s="825"/>
    </row>
    <row r="13" spans="4:18" s="820" customFormat="1" ht="18" customHeight="1">
      <c r="D13" s="843" t="s">
        <v>436</v>
      </c>
      <c r="E13" s="844">
        <v>10</v>
      </c>
      <c r="F13" s="845">
        <v>614708</v>
      </c>
      <c r="G13" s="845">
        <v>1467480</v>
      </c>
      <c r="H13" s="845">
        <v>722812</v>
      </c>
      <c r="I13" s="845">
        <v>744668</v>
      </c>
      <c r="J13" s="846">
        <v>6384</v>
      </c>
      <c r="K13" s="847"/>
      <c r="L13" s="826"/>
      <c r="M13" s="856"/>
      <c r="R13" s="825"/>
    </row>
    <row r="14" spans="4:18" s="820" customFormat="1" ht="18" customHeight="1">
      <c r="D14" s="843" t="s">
        <v>437</v>
      </c>
      <c r="E14" s="844">
        <v>10</v>
      </c>
      <c r="F14" s="845">
        <v>623163</v>
      </c>
      <c r="G14" s="845">
        <v>1468526</v>
      </c>
      <c r="H14" s="845">
        <v>723172</v>
      </c>
      <c r="I14" s="845">
        <v>745354</v>
      </c>
      <c r="J14" s="846">
        <v>1046</v>
      </c>
      <c r="K14" s="847"/>
      <c r="L14" s="826"/>
      <c r="M14" s="1073" t="s">
        <v>558</v>
      </c>
      <c r="N14" s="1073"/>
      <c r="O14" s="1073"/>
      <c r="P14" s="1073"/>
      <c r="Q14" s="1073"/>
      <c r="R14" s="826"/>
    </row>
    <row r="15" spans="4:18" s="820" customFormat="1" ht="18" customHeight="1">
      <c r="D15" s="843" t="s">
        <v>442</v>
      </c>
      <c r="E15" s="844">
        <v>10</v>
      </c>
      <c r="F15" s="857">
        <v>632082</v>
      </c>
      <c r="G15" s="845">
        <v>1468634</v>
      </c>
      <c r="H15" s="845">
        <v>722785</v>
      </c>
      <c r="I15" s="845">
        <v>745849</v>
      </c>
      <c r="J15" s="846">
        <v>108</v>
      </c>
      <c r="K15" s="847"/>
      <c r="L15" s="826"/>
      <c r="M15" s="826"/>
      <c r="N15" s="858" t="s">
        <v>42</v>
      </c>
      <c r="O15" s="859">
        <v>-628</v>
      </c>
      <c r="P15" s="860"/>
      <c r="Q15" s="861" t="s">
        <v>43</v>
      </c>
      <c r="R15" s="826"/>
    </row>
    <row r="16" spans="4:18" s="862" customFormat="1" ht="18" customHeight="1">
      <c r="D16" s="843" t="s">
        <v>438</v>
      </c>
      <c r="E16" s="844">
        <v>10</v>
      </c>
      <c r="F16" s="857">
        <v>641348</v>
      </c>
      <c r="G16" s="845">
        <v>1468375</v>
      </c>
      <c r="H16" s="845">
        <v>722730</v>
      </c>
      <c r="I16" s="845">
        <v>745645</v>
      </c>
      <c r="J16" s="846">
        <v>-259</v>
      </c>
      <c r="K16" s="568"/>
      <c r="M16" s="863">
        <v>0</v>
      </c>
      <c r="N16" s="864" t="s">
        <v>412</v>
      </c>
      <c r="O16" s="859">
        <v>-430</v>
      </c>
      <c r="P16" s="668"/>
      <c r="Q16" s="865" t="s">
        <v>43</v>
      </c>
      <c r="R16" s="866">
        <v>0</v>
      </c>
    </row>
    <row r="17" spans="4:18" s="863" customFormat="1" ht="18" customHeight="1" thickBot="1">
      <c r="D17" s="867" t="s">
        <v>439</v>
      </c>
      <c r="E17" s="868">
        <v>10</v>
      </c>
      <c r="F17" s="869">
        <v>651375</v>
      </c>
      <c r="G17" s="870">
        <v>1467065</v>
      </c>
      <c r="H17" s="870">
        <v>721896</v>
      </c>
      <c r="I17" s="870">
        <v>745169</v>
      </c>
      <c r="J17" s="871">
        <v>121</v>
      </c>
      <c r="K17" s="569"/>
      <c r="M17" s="826"/>
      <c r="N17" s="872" t="s">
        <v>424</v>
      </c>
      <c r="O17" s="859">
        <v>-198</v>
      </c>
      <c r="P17" s="860"/>
      <c r="Q17" s="865" t="s">
        <v>43</v>
      </c>
      <c r="R17" s="826"/>
    </row>
    <row r="18" spans="4:18" s="863" customFormat="1" ht="18" customHeight="1" thickTop="1">
      <c r="D18" s="873"/>
      <c r="E18" s="874"/>
      <c r="F18" s="845"/>
      <c r="G18" s="845"/>
      <c r="H18" s="845"/>
      <c r="I18" s="845"/>
      <c r="J18" s="875" t="s">
        <v>411</v>
      </c>
      <c r="K18" s="569"/>
      <c r="N18" s="872" t="s">
        <v>425</v>
      </c>
      <c r="O18" s="859">
        <v>-263</v>
      </c>
      <c r="P18" s="860"/>
      <c r="Q18" s="865" t="s">
        <v>43</v>
      </c>
      <c r="R18" s="826"/>
    </row>
    <row r="19" spans="4:18" s="863" customFormat="1" ht="18" customHeight="1">
      <c r="D19" s="876" t="s">
        <v>439</v>
      </c>
      <c r="E19" s="844">
        <v>2</v>
      </c>
      <c r="F19" s="845">
        <v>644121</v>
      </c>
      <c r="G19" s="845">
        <v>1469566</v>
      </c>
      <c r="H19" s="845">
        <v>723388</v>
      </c>
      <c r="I19" s="845">
        <v>746178</v>
      </c>
      <c r="J19" s="846">
        <v>-62</v>
      </c>
      <c r="K19" s="569"/>
      <c r="N19" s="872" t="s">
        <v>507</v>
      </c>
      <c r="O19" s="859">
        <v>-365</v>
      </c>
      <c r="P19" s="860"/>
      <c r="Q19" s="865" t="s">
        <v>43</v>
      </c>
      <c r="R19" s="826"/>
    </row>
    <row r="20" spans="4:18" s="863" customFormat="1" ht="18" customHeight="1">
      <c r="D20" s="876"/>
      <c r="E20" s="844">
        <v>3</v>
      </c>
      <c r="F20" s="845">
        <v>644448</v>
      </c>
      <c r="G20" s="845">
        <v>1469169</v>
      </c>
      <c r="H20" s="845">
        <v>723186</v>
      </c>
      <c r="I20" s="845">
        <v>745983</v>
      </c>
      <c r="J20" s="846">
        <v>-397</v>
      </c>
      <c r="K20" s="569"/>
      <c r="N20" s="858" t="s">
        <v>35</v>
      </c>
      <c r="O20" s="859">
        <v>141</v>
      </c>
      <c r="P20" s="860"/>
      <c r="Q20" s="861" t="s">
        <v>17</v>
      </c>
      <c r="R20" s="826"/>
    </row>
    <row r="21" spans="4:18" s="863" customFormat="1" ht="18" customHeight="1">
      <c r="D21" s="876"/>
      <c r="E21" s="844">
        <v>4</v>
      </c>
      <c r="F21" s="845">
        <v>643411</v>
      </c>
      <c r="G21" s="845">
        <v>1462046</v>
      </c>
      <c r="H21" s="845">
        <v>719264</v>
      </c>
      <c r="I21" s="845">
        <v>742782</v>
      </c>
      <c r="J21" s="846">
        <v>-7123</v>
      </c>
      <c r="K21" s="569"/>
      <c r="R21" s="866">
        <v>0</v>
      </c>
    </row>
    <row r="22" spans="4:18" s="863" customFormat="1" ht="18" customHeight="1">
      <c r="D22" s="876"/>
      <c r="E22" s="844">
        <v>5</v>
      </c>
      <c r="F22" s="845">
        <v>647820</v>
      </c>
      <c r="G22" s="845">
        <v>1466357</v>
      </c>
      <c r="H22" s="845">
        <v>721687</v>
      </c>
      <c r="I22" s="845">
        <v>744670</v>
      </c>
      <c r="J22" s="846">
        <v>4311</v>
      </c>
      <c r="K22" s="569"/>
      <c r="M22" s="1073" t="s">
        <v>559</v>
      </c>
      <c r="N22" s="1073"/>
      <c r="O22" s="1073"/>
      <c r="P22" s="1073"/>
      <c r="Q22" s="1073"/>
      <c r="R22" s="826"/>
    </row>
    <row r="23" spans="4:18" s="863" customFormat="1" ht="18" customHeight="1">
      <c r="D23" s="876"/>
      <c r="E23" s="844">
        <v>6</v>
      </c>
      <c r="F23" s="845">
        <v>648771</v>
      </c>
      <c r="G23" s="845">
        <v>1466705</v>
      </c>
      <c r="H23" s="845">
        <v>721832</v>
      </c>
      <c r="I23" s="845">
        <v>744873</v>
      </c>
      <c r="J23" s="846">
        <v>348</v>
      </c>
      <c r="K23" s="569"/>
      <c r="N23" s="858" t="s">
        <v>42</v>
      </c>
      <c r="O23" s="859">
        <v>-1896</v>
      </c>
      <c r="P23" s="860"/>
      <c r="Q23" s="877" t="s">
        <v>43</v>
      </c>
      <c r="R23" s="826"/>
    </row>
    <row r="24" spans="4:18" s="863" customFormat="1" ht="18" customHeight="1">
      <c r="D24" s="876"/>
      <c r="E24" s="844">
        <v>7</v>
      </c>
      <c r="F24" s="845">
        <v>649363</v>
      </c>
      <c r="G24" s="845">
        <v>1466573</v>
      </c>
      <c r="H24" s="845">
        <v>721659</v>
      </c>
      <c r="I24" s="845">
        <v>744914</v>
      </c>
      <c r="J24" s="846">
        <v>-132</v>
      </c>
      <c r="K24" s="570"/>
      <c r="L24" s="826"/>
      <c r="M24" s="863">
        <v>0</v>
      </c>
      <c r="N24" s="864" t="s">
        <v>412</v>
      </c>
      <c r="O24" s="859">
        <v>-3807</v>
      </c>
      <c r="P24" s="668"/>
      <c r="Q24" s="865" t="s">
        <v>43</v>
      </c>
      <c r="R24" s="826"/>
    </row>
    <row r="25" spans="4:18" s="863" customFormat="1" ht="18" customHeight="1">
      <c r="D25" s="876"/>
      <c r="E25" s="844">
        <v>8</v>
      </c>
      <c r="F25" s="845">
        <v>650223</v>
      </c>
      <c r="G25" s="845">
        <v>1466769</v>
      </c>
      <c r="H25" s="845">
        <v>721770</v>
      </c>
      <c r="I25" s="845">
        <v>744999</v>
      </c>
      <c r="J25" s="846">
        <v>196</v>
      </c>
      <c r="K25" s="570"/>
      <c r="M25" s="863">
        <v>0</v>
      </c>
      <c r="N25" s="864" t="s">
        <v>413</v>
      </c>
      <c r="O25" s="859">
        <v>1911</v>
      </c>
      <c r="P25" s="878"/>
      <c r="Q25" s="865" t="s">
        <v>43</v>
      </c>
    </row>
    <row r="26" spans="4:18" s="863" customFormat="1" ht="18" customHeight="1">
      <c r="D26" s="876"/>
      <c r="E26" s="844" t="s">
        <v>511</v>
      </c>
      <c r="F26" s="845">
        <v>650702</v>
      </c>
      <c r="G26" s="845">
        <v>1466944</v>
      </c>
      <c r="H26" s="845">
        <v>721902</v>
      </c>
      <c r="I26" s="845">
        <v>745042</v>
      </c>
      <c r="J26" s="846">
        <v>175</v>
      </c>
      <c r="K26" s="570"/>
      <c r="M26" s="879">
        <v>0</v>
      </c>
      <c r="N26" s="872" t="s">
        <v>33</v>
      </c>
      <c r="O26" s="859">
        <v>-1140</v>
      </c>
      <c r="P26" s="860"/>
      <c r="Q26" s="865" t="s">
        <v>43</v>
      </c>
    </row>
    <row r="27" spans="4:18" s="863" customFormat="1" ht="18" customHeight="1">
      <c r="D27" s="876"/>
      <c r="E27" s="844">
        <v>10</v>
      </c>
      <c r="F27" s="845">
        <v>651375</v>
      </c>
      <c r="G27" s="845">
        <v>1467065</v>
      </c>
      <c r="H27" s="845">
        <v>721896</v>
      </c>
      <c r="I27" s="845">
        <v>745169</v>
      </c>
      <c r="J27" s="846">
        <v>121</v>
      </c>
      <c r="K27" s="570"/>
      <c r="M27" s="880">
        <v>0</v>
      </c>
      <c r="N27" s="872" t="s">
        <v>34</v>
      </c>
      <c r="O27" s="859">
        <v>-756</v>
      </c>
      <c r="P27" s="860"/>
      <c r="Q27" s="865" t="s">
        <v>43</v>
      </c>
    </row>
    <row r="28" spans="4:18" s="863" customFormat="1" ht="18" customHeight="1">
      <c r="D28" s="876"/>
      <c r="E28" s="844">
        <v>11</v>
      </c>
      <c r="F28" s="845">
        <v>652407</v>
      </c>
      <c r="G28" s="845">
        <v>1467671</v>
      </c>
      <c r="H28" s="845">
        <v>722201</v>
      </c>
      <c r="I28" s="845">
        <v>745470</v>
      </c>
      <c r="J28" s="846">
        <v>606</v>
      </c>
      <c r="K28" s="570"/>
      <c r="M28" s="880">
        <v>0</v>
      </c>
      <c r="N28" s="858" t="s">
        <v>35</v>
      </c>
      <c r="O28" s="859">
        <v>9451</v>
      </c>
      <c r="P28" s="860"/>
      <c r="Q28" s="861" t="s">
        <v>17</v>
      </c>
    </row>
    <row r="29" spans="4:18" s="863" customFormat="1" ht="18" customHeight="1">
      <c r="D29" s="876"/>
      <c r="E29" s="844">
        <v>12</v>
      </c>
      <c r="F29" s="845">
        <v>652916</v>
      </c>
      <c r="G29" s="845">
        <v>1467756</v>
      </c>
      <c r="H29" s="845">
        <v>722234</v>
      </c>
      <c r="I29" s="845">
        <v>745522</v>
      </c>
      <c r="J29" s="846">
        <v>85</v>
      </c>
      <c r="K29" s="570"/>
      <c r="M29" s="880">
        <v>0</v>
      </c>
      <c r="N29" s="858"/>
      <c r="O29" s="860"/>
      <c r="P29" s="860"/>
      <c r="Q29" s="861"/>
    </row>
    <row r="30" spans="4:18" s="863" customFormat="1" ht="18" customHeight="1">
      <c r="D30" s="876" t="s">
        <v>521</v>
      </c>
      <c r="E30" s="844">
        <v>1</v>
      </c>
      <c r="F30" s="845">
        <v>653466</v>
      </c>
      <c r="G30" s="845">
        <v>1468000</v>
      </c>
      <c r="H30" s="845">
        <v>722425</v>
      </c>
      <c r="I30" s="845">
        <v>745575</v>
      </c>
      <c r="J30" s="846">
        <v>244</v>
      </c>
      <c r="K30" s="570"/>
      <c r="M30" s="880">
        <v>0</v>
      </c>
      <c r="N30" s="858"/>
      <c r="O30" s="860"/>
      <c r="P30" s="860"/>
      <c r="Q30" s="861"/>
    </row>
    <row r="31" spans="4:18" s="863" customFormat="1" ht="17" customHeight="1">
      <c r="D31" s="876"/>
      <c r="E31" s="844">
        <v>2</v>
      </c>
      <c r="F31" s="845">
        <v>653758</v>
      </c>
      <c r="G31" s="845">
        <v>1467901</v>
      </c>
      <c r="H31" s="845">
        <v>722309</v>
      </c>
      <c r="I31" s="845">
        <v>745592</v>
      </c>
      <c r="J31" s="846">
        <v>-99</v>
      </c>
      <c r="K31" s="570"/>
      <c r="M31" s="880"/>
      <c r="N31" s="858"/>
      <c r="O31" s="860"/>
      <c r="P31" s="860"/>
      <c r="Q31" s="861"/>
    </row>
    <row r="32" spans="4:18" s="863" customFormat="1" ht="17" customHeight="1" thickBot="1">
      <c r="D32" s="881"/>
      <c r="E32" s="882" t="s">
        <v>560</v>
      </c>
      <c r="F32" s="883">
        <v>653899</v>
      </c>
      <c r="G32" s="883">
        <v>1467273</v>
      </c>
      <c r="H32" s="883">
        <v>722046</v>
      </c>
      <c r="I32" s="883">
        <v>745227</v>
      </c>
      <c r="J32" s="884">
        <v>-628</v>
      </c>
      <c r="K32" s="570"/>
      <c r="M32" s="880"/>
      <c r="N32" s="858"/>
      <c r="O32" s="860"/>
      <c r="P32" s="860"/>
      <c r="Q32" s="861"/>
    </row>
    <row r="33" spans="4:17" s="863" customFormat="1" ht="17" customHeight="1">
      <c r="D33" s="885" t="s">
        <v>449</v>
      </c>
      <c r="E33" s="886"/>
      <c r="F33" s="886"/>
      <c r="G33" s="886"/>
      <c r="H33" s="886"/>
      <c r="I33" s="83"/>
      <c r="J33" s="570"/>
      <c r="K33" s="570"/>
      <c r="M33" s="880"/>
      <c r="N33" s="858"/>
      <c r="O33" s="860"/>
      <c r="P33" s="860"/>
      <c r="Q33" s="861"/>
    </row>
    <row r="34" spans="4:17" s="863" customFormat="1" ht="17" customHeight="1">
      <c r="E34" s="887"/>
      <c r="F34" s="888"/>
      <c r="G34" s="888"/>
      <c r="H34" s="888"/>
      <c r="I34" s="888"/>
      <c r="J34" s="84"/>
      <c r="K34" s="570"/>
      <c r="M34" s="880"/>
      <c r="N34" s="858"/>
      <c r="O34" s="860"/>
      <c r="P34" s="860"/>
      <c r="Q34" s="861"/>
    </row>
    <row r="35" spans="4:17" s="863" customFormat="1" ht="17" customHeight="1">
      <c r="D35" s="814"/>
      <c r="E35" s="814"/>
      <c r="F35" s="814"/>
      <c r="G35" s="814"/>
      <c r="H35" s="814"/>
      <c r="I35" s="814"/>
      <c r="J35" s="814"/>
      <c r="K35" s="570"/>
      <c r="M35" s="880"/>
      <c r="N35" s="858"/>
      <c r="O35" s="860"/>
      <c r="P35" s="860"/>
      <c r="Q35" s="861"/>
    </row>
    <row r="36" spans="4:17" s="863" customFormat="1" ht="18" customHeight="1">
      <c r="D36" s="814"/>
      <c r="E36" s="814"/>
      <c r="F36" s="814"/>
      <c r="G36" s="814"/>
      <c r="H36" s="814"/>
      <c r="I36" s="814"/>
      <c r="J36" s="814"/>
      <c r="K36" s="83"/>
    </row>
    <row r="37" spans="4:17" s="863" customFormat="1" ht="18" customHeight="1">
      <c r="D37" s="814"/>
      <c r="E37" s="814"/>
      <c r="F37" s="814"/>
      <c r="G37" s="814"/>
      <c r="H37" s="814"/>
      <c r="I37" s="814"/>
      <c r="J37" s="814"/>
      <c r="K37" s="84"/>
    </row>
    <row r="38" spans="4:17" s="863" customFormat="1" ht="18" customHeight="1">
      <c r="D38" s="814"/>
      <c r="E38" s="814"/>
      <c r="F38" s="814"/>
      <c r="G38" s="814"/>
      <c r="H38" s="814"/>
      <c r="I38" s="814"/>
      <c r="J38" s="814"/>
      <c r="K38" s="84"/>
    </row>
    <row r="39" spans="4:17" s="863" customFormat="1" ht="18" customHeight="1">
      <c r="D39" s="814"/>
      <c r="E39" s="814"/>
      <c r="F39" s="814"/>
      <c r="G39" s="814"/>
      <c r="H39" s="814"/>
      <c r="I39" s="814"/>
      <c r="J39" s="814"/>
      <c r="K39" s="84"/>
      <c r="L39" s="887"/>
      <c r="M39" s="887"/>
      <c r="N39" s="887"/>
      <c r="O39" s="887"/>
      <c r="P39" s="887"/>
      <c r="Q39" s="887"/>
    </row>
    <row r="40" spans="4:17" s="863" customFormat="1" ht="18" customHeight="1">
      <c r="D40" s="814"/>
      <c r="E40" s="814"/>
      <c r="F40" s="814"/>
      <c r="G40" s="814"/>
      <c r="H40" s="814"/>
      <c r="I40" s="814"/>
      <c r="J40" s="814"/>
      <c r="K40" s="84"/>
      <c r="L40" s="887"/>
      <c r="M40" s="887"/>
      <c r="N40" s="887"/>
      <c r="O40" s="887"/>
      <c r="P40" s="887"/>
      <c r="Q40" s="887"/>
    </row>
    <row r="41" spans="4:17" s="863" customFormat="1" ht="18" customHeight="1">
      <c r="D41" s="814"/>
      <c r="E41" s="814"/>
      <c r="F41" s="814"/>
      <c r="G41" s="814"/>
      <c r="H41" s="814"/>
      <c r="I41" s="814"/>
      <c r="J41" s="814"/>
      <c r="K41" s="84"/>
      <c r="L41" s="887"/>
      <c r="M41" s="887"/>
      <c r="N41" s="887"/>
      <c r="O41" s="887"/>
      <c r="P41" s="887"/>
      <c r="Q41" s="887"/>
    </row>
    <row r="42" spans="4:17" s="863" customFormat="1" ht="18" customHeight="1">
      <c r="D42" s="814"/>
      <c r="E42" s="814"/>
      <c r="F42" s="814"/>
      <c r="G42" s="814"/>
      <c r="H42" s="814"/>
      <c r="I42" s="814"/>
      <c r="J42" s="814"/>
      <c r="K42" s="84"/>
      <c r="L42" s="887"/>
      <c r="M42" s="887"/>
      <c r="N42" s="887"/>
      <c r="O42" s="887"/>
      <c r="P42" s="887"/>
      <c r="Q42" s="887"/>
    </row>
    <row r="43" spans="4:17" s="863" customFormat="1" ht="18" customHeight="1">
      <c r="D43" s="814"/>
      <c r="E43" s="814"/>
      <c r="F43" s="814"/>
      <c r="G43" s="814"/>
      <c r="H43" s="814"/>
      <c r="I43" s="814"/>
      <c r="J43" s="814"/>
      <c r="K43" s="83"/>
      <c r="L43" s="887"/>
      <c r="M43" s="887"/>
      <c r="N43" s="887"/>
      <c r="O43" s="887"/>
      <c r="P43" s="887"/>
      <c r="Q43" s="887"/>
    </row>
    <row r="44" spans="4:17" s="863" customFormat="1" ht="18" customHeight="1">
      <c r="D44" s="814"/>
      <c r="E44" s="814"/>
      <c r="F44" s="814"/>
      <c r="G44" s="814"/>
      <c r="H44" s="814"/>
      <c r="I44" s="814"/>
      <c r="J44" s="814"/>
      <c r="K44" s="83"/>
      <c r="L44" s="887"/>
      <c r="M44" s="887"/>
      <c r="N44" s="887"/>
      <c r="O44" s="887"/>
      <c r="P44" s="887"/>
      <c r="Q44" s="887"/>
    </row>
    <row r="45" spans="4:17" s="863" customFormat="1" ht="18" customHeight="1">
      <c r="D45" s="814"/>
      <c r="E45" s="814"/>
      <c r="F45" s="814"/>
      <c r="G45" s="814"/>
      <c r="H45" s="814"/>
      <c r="I45" s="814"/>
      <c r="J45" s="814"/>
      <c r="K45" s="814"/>
    </row>
    <row r="46" spans="4:17" ht="18" customHeight="1"/>
    <row r="47" spans="4:17" ht="15.75" customHeight="1"/>
    <row r="52" spans="5:10" ht="16.5">
      <c r="F52" s="889"/>
      <c r="G52" s="889"/>
      <c r="H52" s="889"/>
      <c r="I52" s="889"/>
      <c r="J52" s="889"/>
    </row>
    <row r="53" spans="5:10">
      <c r="E53" s="890"/>
      <c r="F53" s="890"/>
      <c r="G53" s="890"/>
      <c r="H53" s="890"/>
      <c r="I53" s="890"/>
      <c r="J53" s="890"/>
    </row>
    <row r="66" spans="11:18" ht="25.5" customHeight="1"/>
    <row r="67" spans="11:18" ht="4.5" hidden="1" customHeight="1"/>
    <row r="68" spans="11:18" ht="13.5" customHeight="1">
      <c r="K68" s="889"/>
    </row>
    <row r="69" spans="11:18" ht="7.5" hidden="1" customHeight="1">
      <c r="K69" s="890"/>
      <c r="Q69" s="890"/>
      <c r="R69" s="890"/>
    </row>
    <row r="70" spans="11:18" ht="16.5">
      <c r="L70" s="889"/>
      <c r="M70" s="890"/>
      <c r="N70" s="890"/>
      <c r="O70" s="890"/>
      <c r="P70" s="890"/>
      <c r="Q70" s="890"/>
      <c r="R70" s="890"/>
    </row>
    <row r="71" spans="11:18">
      <c r="L71" s="890"/>
    </row>
  </sheetData>
  <mergeCells count="11">
    <mergeCell ref="E1:Q1"/>
    <mergeCell ref="N10:O10"/>
    <mergeCell ref="L2:Q2"/>
    <mergeCell ref="M14:Q14"/>
    <mergeCell ref="M22:Q22"/>
    <mergeCell ref="G2:I2"/>
    <mergeCell ref="G3:I3"/>
    <mergeCell ref="J2:J6"/>
    <mergeCell ref="N5:O5"/>
    <mergeCell ref="N7:O7"/>
    <mergeCell ref="N8:O8"/>
  </mergeCells>
  <phoneticPr fontId="2"/>
  <printOptions horizontalCentered="1" verticalCentered="1"/>
  <pageMargins left="0.23622047244094491" right="0.15748031496062992" top="0.98425196850393704" bottom="0.19685039370078741" header="0.55118110236220474" footer="0.19685039370078741"/>
  <pageSetup paperSize="9" scale="84"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37"/>
  <sheetViews>
    <sheetView showGridLines="0" view="pageBreakPreview" zoomScaleNormal="90" zoomScaleSheetLayoutView="100" workbookViewId="0">
      <selection sqref="A1:N1"/>
    </sheetView>
  </sheetViews>
  <sheetFormatPr defaultColWidth="13.6328125" defaultRowHeight="14"/>
  <cols>
    <col min="1" max="1" width="10.6328125" style="22" customWidth="1"/>
    <col min="2" max="2" width="7.36328125" style="915" customWidth="1"/>
    <col min="3" max="3" width="14.26953125" style="22" bestFit="1" customWidth="1"/>
    <col min="4" max="9" width="10.90625" style="22" customWidth="1"/>
    <col min="10" max="10" width="12.6328125" style="22" customWidth="1"/>
    <col min="11" max="12" width="10.90625" style="22" customWidth="1"/>
    <col min="13" max="13" width="10.6328125" style="22" customWidth="1"/>
    <col min="14" max="14" width="0.36328125" style="22" customWidth="1"/>
    <col min="15" max="15" width="13.6328125" style="22" customWidth="1"/>
    <col min="16" max="16" width="11.6328125" style="22" customWidth="1"/>
    <col min="17" max="17" width="4" style="22" bestFit="1" customWidth="1"/>
    <col min="18" max="18" width="2" style="22" customWidth="1"/>
    <col min="19" max="19" width="9.7265625" style="22" customWidth="1"/>
    <col min="20" max="20" width="9" style="22" customWidth="1"/>
    <col min="21" max="25" width="9.453125" style="22" customWidth="1"/>
    <col min="26" max="26" width="6.36328125" style="22" customWidth="1"/>
    <col min="27" max="27" width="12.26953125" style="22" customWidth="1"/>
    <col min="28" max="28" width="5.36328125" style="22" customWidth="1"/>
    <col min="29" max="29" width="7" style="22" customWidth="1"/>
    <col min="30" max="30" width="19.26953125" style="22" customWidth="1"/>
    <col min="31" max="31" width="7.36328125" style="22" customWidth="1"/>
    <col min="32" max="36" width="11.08984375" style="22" customWidth="1"/>
    <col min="37" max="37" width="17.36328125" style="22" customWidth="1"/>
    <col min="38" max="38" width="13.6328125" style="22" customWidth="1"/>
    <col min="39" max="39" width="17.36328125" style="22" customWidth="1"/>
    <col min="40" max="48" width="13.6328125" style="22" customWidth="1"/>
    <col min="49" max="50" width="7.36328125" style="22" customWidth="1"/>
    <col min="51" max="60" width="13.6328125" style="22" customWidth="1"/>
    <col min="61" max="61" width="17.36328125" style="22" customWidth="1"/>
    <col min="62" max="16384" width="13.6328125" style="22"/>
  </cols>
  <sheetData>
    <row r="1" spans="1:61" s="20" customFormat="1" ht="30" customHeight="1">
      <c r="A1" s="1096" t="s">
        <v>44</v>
      </c>
      <c r="B1" s="1096"/>
      <c r="C1" s="1096"/>
      <c r="D1" s="1096"/>
      <c r="E1" s="1096"/>
      <c r="F1" s="1096"/>
      <c r="G1" s="1096"/>
      <c r="H1" s="1096"/>
      <c r="I1" s="1096"/>
      <c r="J1" s="1096"/>
      <c r="K1" s="1096"/>
      <c r="L1" s="1096"/>
      <c r="M1" s="1096"/>
      <c r="N1" s="1096"/>
    </row>
    <row r="2" spans="1:61" s="20" customFormat="1" ht="25" customHeight="1">
      <c r="B2" s="892"/>
      <c r="C2" s="891"/>
      <c r="D2" s="891"/>
      <c r="E2" s="891"/>
      <c r="F2" s="891"/>
      <c r="G2" s="891"/>
      <c r="H2" s="891"/>
      <c r="I2" s="891"/>
      <c r="J2" s="891"/>
      <c r="K2" s="891"/>
      <c r="L2" s="891"/>
      <c r="M2" s="891"/>
      <c r="N2" s="891"/>
    </row>
    <row r="3" spans="1:61">
      <c r="B3" s="893"/>
      <c r="C3" s="40"/>
      <c r="D3" s="40"/>
      <c r="E3" s="40"/>
      <c r="F3" s="40"/>
      <c r="G3" s="894"/>
      <c r="H3" s="894"/>
      <c r="I3" s="894"/>
      <c r="J3" s="894"/>
      <c r="K3" s="894"/>
      <c r="M3" s="895" t="s">
        <v>359</v>
      </c>
      <c r="N3" s="895"/>
      <c r="R3" s="26"/>
      <c r="S3" s="26"/>
      <c r="AM3" s="26"/>
      <c r="AN3" s="26"/>
    </row>
    <row r="4" spans="1:61" ht="3" customHeight="1" thickBot="1">
      <c r="B4" s="893"/>
      <c r="C4" s="40"/>
      <c r="D4" s="40"/>
      <c r="E4" s="40"/>
      <c r="F4" s="40"/>
      <c r="G4" s="894"/>
      <c r="H4" s="894"/>
      <c r="I4" s="894"/>
      <c r="J4" s="894"/>
      <c r="K4" s="894"/>
      <c r="L4" s="896"/>
      <c r="M4" s="896"/>
      <c r="N4" s="896"/>
      <c r="R4" s="26"/>
      <c r="S4" s="26"/>
      <c r="AM4" s="26"/>
      <c r="AN4" s="26"/>
    </row>
    <row r="5" spans="1:61" ht="9" customHeight="1">
      <c r="A5" s="1097" t="s">
        <v>324</v>
      </c>
      <c r="B5" s="1098"/>
      <c r="C5" s="1087" t="s">
        <v>350</v>
      </c>
      <c r="D5" s="1022" t="s">
        <v>45</v>
      </c>
      <c r="E5" s="1023"/>
      <c r="F5" s="1024"/>
      <c r="G5" s="1022" t="s">
        <v>46</v>
      </c>
      <c r="H5" s="1023"/>
      <c r="I5" s="1024"/>
      <c r="J5" s="1107" t="s">
        <v>47</v>
      </c>
      <c r="K5" s="1084" t="s">
        <v>48</v>
      </c>
      <c r="L5" s="1087" t="s">
        <v>301</v>
      </c>
      <c r="M5" s="1090" t="s">
        <v>49</v>
      </c>
      <c r="N5" s="897"/>
      <c r="O5" s="40"/>
      <c r="P5" s="40"/>
    </row>
    <row r="6" spans="1:61" ht="12" customHeight="1">
      <c r="A6" s="1099"/>
      <c r="B6" s="1100"/>
      <c r="C6" s="1088"/>
      <c r="D6" s="1025"/>
      <c r="E6" s="1026"/>
      <c r="F6" s="1027"/>
      <c r="G6" s="1025"/>
      <c r="H6" s="1026"/>
      <c r="I6" s="1027"/>
      <c r="J6" s="1108"/>
      <c r="K6" s="1085"/>
      <c r="L6" s="1088"/>
      <c r="M6" s="1091"/>
      <c r="N6" s="898"/>
      <c r="O6" s="40"/>
      <c r="P6" s="40"/>
    </row>
    <row r="7" spans="1:61" ht="12" customHeight="1">
      <c r="A7" s="1099"/>
      <c r="B7" s="1100"/>
      <c r="C7" s="1088"/>
      <c r="D7" s="1028"/>
      <c r="E7" s="1029"/>
      <c r="F7" s="1030"/>
      <c r="G7" s="1028"/>
      <c r="H7" s="1029"/>
      <c r="I7" s="1030"/>
      <c r="J7" s="1108"/>
      <c r="K7" s="1085"/>
      <c r="L7" s="1088"/>
      <c r="M7" s="1091"/>
      <c r="N7" s="898"/>
      <c r="O7" s="40"/>
      <c r="P7" s="40"/>
      <c r="S7" s="26"/>
      <c r="T7" s="26"/>
      <c r="U7" s="26"/>
      <c r="V7" s="26"/>
      <c r="W7" s="26"/>
      <c r="X7" s="26"/>
      <c r="Y7" s="26"/>
      <c r="Z7" s="26"/>
      <c r="AA7" s="27"/>
    </row>
    <row r="8" spans="1:61" ht="12" customHeight="1">
      <c r="A8" s="1099"/>
      <c r="B8" s="1100"/>
      <c r="C8" s="1088"/>
      <c r="D8" s="1093" t="s">
        <v>50</v>
      </c>
      <c r="E8" s="1093" t="s">
        <v>51</v>
      </c>
      <c r="F8" s="1103" t="s">
        <v>52</v>
      </c>
      <c r="G8" s="1093" t="s">
        <v>53</v>
      </c>
      <c r="H8" s="1104" t="s">
        <v>54</v>
      </c>
      <c r="I8" s="1103" t="s">
        <v>55</v>
      </c>
      <c r="J8" s="1108"/>
      <c r="K8" s="1085"/>
      <c r="L8" s="1088"/>
      <c r="M8" s="1091"/>
      <c r="N8" s="898"/>
      <c r="O8" s="40"/>
      <c r="P8" s="40"/>
      <c r="R8" s="74"/>
      <c r="T8" s="27"/>
      <c r="U8" s="27"/>
      <c r="V8" s="27"/>
      <c r="W8" s="27"/>
      <c r="X8" s="27"/>
      <c r="Y8" s="27"/>
      <c r="Z8" s="27"/>
      <c r="AG8" s="74"/>
      <c r="AH8" s="74"/>
      <c r="AI8" s="74"/>
      <c r="AJ8" s="74"/>
      <c r="AM8" s="74"/>
      <c r="BE8" s="74"/>
      <c r="BF8" s="74"/>
      <c r="BG8" s="74"/>
      <c r="BH8" s="74"/>
    </row>
    <row r="9" spans="1:61" ht="12" customHeight="1">
      <c r="A9" s="1099"/>
      <c r="B9" s="1100"/>
      <c r="C9" s="1088"/>
      <c r="D9" s="1094"/>
      <c r="E9" s="1094"/>
      <c r="F9" s="1094"/>
      <c r="G9" s="1094"/>
      <c r="H9" s="1105"/>
      <c r="I9" s="1094"/>
      <c r="J9" s="1108"/>
      <c r="K9" s="1085"/>
      <c r="L9" s="1088"/>
      <c r="M9" s="1091"/>
      <c r="N9" s="898"/>
      <c r="O9" s="40"/>
      <c r="P9" s="40"/>
    </row>
    <row r="10" spans="1:61" ht="12" customHeight="1">
      <c r="A10" s="1099"/>
      <c r="B10" s="1100"/>
      <c r="C10" s="1088"/>
      <c r="D10" s="1094"/>
      <c r="E10" s="1094"/>
      <c r="F10" s="1094"/>
      <c r="G10" s="1094"/>
      <c r="H10" s="1105"/>
      <c r="I10" s="1094"/>
      <c r="J10" s="1108"/>
      <c r="K10" s="1085"/>
      <c r="L10" s="1088"/>
      <c r="M10" s="1091"/>
      <c r="N10" s="898"/>
      <c r="O10" s="40"/>
      <c r="P10" s="40"/>
    </row>
    <row r="11" spans="1:61" ht="12" customHeight="1">
      <c r="A11" s="1099"/>
      <c r="B11" s="1100"/>
      <c r="C11" s="1088"/>
      <c r="D11" s="1094"/>
      <c r="E11" s="1094"/>
      <c r="F11" s="1094"/>
      <c r="G11" s="1094"/>
      <c r="H11" s="1105"/>
      <c r="I11" s="1094"/>
      <c r="J11" s="1108"/>
      <c r="K11" s="1085"/>
      <c r="L11" s="1088"/>
      <c r="M11" s="1091"/>
      <c r="N11" s="898"/>
      <c r="O11" s="40"/>
      <c r="P11" s="40"/>
      <c r="AG11" s="74"/>
      <c r="AH11" s="74"/>
      <c r="AI11" s="74"/>
      <c r="AJ11" s="74"/>
      <c r="BE11" s="74"/>
      <c r="BF11" s="74"/>
      <c r="BG11" s="74"/>
      <c r="BH11" s="74"/>
    </row>
    <row r="12" spans="1:61" ht="10" customHeight="1" thickBot="1">
      <c r="A12" s="1101"/>
      <c r="B12" s="1102"/>
      <c r="C12" s="1089"/>
      <c r="D12" s="1095"/>
      <c r="E12" s="1095"/>
      <c r="F12" s="1095"/>
      <c r="G12" s="1095"/>
      <c r="H12" s="1106"/>
      <c r="I12" s="1095"/>
      <c r="J12" s="1109"/>
      <c r="K12" s="1086"/>
      <c r="L12" s="1089"/>
      <c r="M12" s="1092"/>
      <c r="N12" s="899"/>
      <c r="O12" s="40"/>
      <c r="P12" s="40"/>
      <c r="R12" s="74"/>
      <c r="AK12" s="893"/>
      <c r="AM12" s="893"/>
      <c r="BI12" s="893"/>
    </row>
    <row r="13" spans="1:61" ht="9" customHeight="1">
      <c r="A13" s="103"/>
      <c r="B13" s="900"/>
      <c r="C13" s="901"/>
      <c r="D13" s="902"/>
      <c r="E13" s="902"/>
      <c r="F13" s="902"/>
      <c r="G13" s="902"/>
      <c r="H13" s="902"/>
      <c r="I13" s="902"/>
      <c r="J13" s="902"/>
      <c r="K13" s="903"/>
      <c r="L13" s="902"/>
      <c r="M13" s="902"/>
      <c r="N13" s="64"/>
      <c r="O13" s="40"/>
      <c r="P13" s="40"/>
      <c r="AC13" s="42"/>
      <c r="AD13" s="42"/>
      <c r="AO13" s="893"/>
      <c r="BA13" s="42"/>
      <c r="BB13" s="42"/>
    </row>
    <row r="14" spans="1:61" ht="18.75" customHeight="1">
      <c r="A14" s="674" t="s">
        <v>543</v>
      </c>
      <c r="B14" s="904"/>
      <c r="C14" s="491">
        <v>1468634</v>
      </c>
      <c r="D14" s="484">
        <v>13801</v>
      </c>
      <c r="E14" s="484">
        <v>14999</v>
      </c>
      <c r="F14" s="484">
        <v>-1198</v>
      </c>
      <c r="G14" s="484">
        <v>80051</v>
      </c>
      <c r="H14" s="484">
        <v>78606</v>
      </c>
      <c r="I14" s="484">
        <v>1445</v>
      </c>
      <c r="J14" s="484">
        <v>247</v>
      </c>
      <c r="K14" s="485">
        <v>310</v>
      </c>
      <c r="L14" s="486">
        <v>7634</v>
      </c>
      <c r="M14" s="486">
        <v>3207</v>
      </c>
      <c r="N14" s="905"/>
      <c r="O14" s="40"/>
      <c r="P14" s="487"/>
      <c r="S14" s="488"/>
      <c r="T14" s="488"/>
      <c r="U14" s="488"/>
    </row>
    <row r="15" spans="1:61" ht="18.75" customHeight="1">
      <c r="A15" s="674" t="s">
        <v>479</v>
      </c>
      <c r="B15" s="904"/>
      <c r="C15" s="491">
        <v>1468375</v>
      </c>
      <c r="D15" s="484">
        <v>12878</v>
      </c>
      <c r="E15" s="484">
        <v>15146</v>
      </c>
      <c r="F15" s="484">
        <v>-2268</v>
      </c>
      <c r="G15" s="484">
        <v>41954</v>
      </c>
      <c r="H15" s="484">
        <v>39536</v>
      </c>
      <c r="I15" s="484">
        <v>2473</v>
      </c>
      <c r="J15" s="484">
        <v>205</v>
      </c>
      <c r="K15" s="485">
        <v>320</v>
      </c>
      <c r="L15" s="486">
        <v>7453</v>
      </c>
      <c r="M15" s="486">
        <v>3270</v>
      </c>
      <c r="N15" s="905"/>
      <c r="O15" s="40"/>
      <c r="P15" s="487"/>
      <c r="S15" s="488"/>
      <c r="T15" s="488"/>
      <c r="U15" s="488"/>
    </row>
    <row r="16" spans="1:61" ht="18.75" customHeight="1">
      <c r="A16" s="674" t="s">
        <v>544</v>
      </c>
      <c r="B16" s="904"/>
      <c r="C16" s="491">
        <v>1467065</v>
      </c>
      <c r="D16" s="484">
        <v>11959</v>
      </c>
      <c r="E16" s="484">
        <v>15396</v>
      </c>
      <c r="F16" s="484">
        <v>-3437</v>
      </c>
      <c r="G16" s="484">
        <v>35867</v>
      </c>
      <c r="H16" s="484">
        <v>33794</v>
      </c>
      <c r="I16" s="484">
        <v>1758</v>
      </c>
      <c r="J16" s="484">
        <v>-1679</v>
      </c>
      <c r="K16" s="485">
        <v>297</v>
      </c>
      <c r="L16" s="486">
        <v>7601</v>
      </c>
      <c r="M16" s="486">
        <v>3338</v>
      </c>
      <c r="N16" s="905"/>
      <c r="O16" s="40"/>
      <c r="P16" s="487"/>
      <c r="S16" s="488"/>
      <c r="T16" s="488"/>
      <c r="U16" s="488"/>
    </row>
    <row r="17" spans="1:19" ht="18" customHeight="1">
      <c r="A17" s="672"/>
      <c r="B17" s="900"/>
      <c r="C17" s="489"/>
      <c r="D17" s="906"/>
      <c r="E17" s="906"/>
      <c r="F17" s="906"/>
      <c r="G17" s="906"/>
      <c r="H17" s="906"/>
      <c r="I17" s="906"/>
      <c r="J17" s="906"/>
      <c r="K17" s="907"/>
      <c r="L17" s="906"/>
      <c r="M17" s="906"/>
      <c r="N17" s="64"/>
      <c r="O17" s="40"/>
      <c r="P17" s="40"/>
    </row>
    <row r="18" spans="1:19" ht="18.75" customHeight="1">
      <c r="A18" s="672" t="s">
        <v>443</v>
      </c>
      <c r="B18" s="908">
        <v>1</v>
      </c>
      <c r="C18" s="491">
        <v>1469628</v>
      </c>
      <c r="D18" s="492">
        <v>980</v>
      </c>
      <c r="E18" s="492">
        <v>1206</v>
      </c>
      <c r="F18" s="493">
        <v>-226</v>
      </c>
      <c r="G18" s="494">
        <v>2160</v>
      </c>
      <c r="H18" s="494">
        <v>1735</v>
      </c>
      <c r="I18" s="558">
        <v>419</v>
      </c>
      <c r="J18" s="558">
        <v>193</v>
      </c>
      <c r="K18" s="490">
        <v>23</v>
      </c>
      <c r="L18" s="481">
        <v>643</v>
      </c>
      <c r="M18" s="481">
        <v>271</v>
      </c>
      <c r="N18" s="51"/>
      <c r="O18" s="40"/>
      <c r="P18" s="132"/>
      <c r="S18" s="27"/>
    </row>
    <row r="19" spans="1:19" ht="18.75" customHeight="1">
      <c r="A19" s="672"/>
      <c r="B19" s="908">
        <v>2</v>
      </c>
      <c r="C19" s="491">
        <v>1469566</v>
      </c>
      <c r="D19" s="492">
        <v>1037</v>
      </c>
      <c r="E19" s="492">
        <v>1409</v>
      </c>
      <c r="F19" s="493">
        <v>-372</v>
      </c>
      <c r="G19" s="494">
        <v>2327</v>
      </c>
      <c r="H19" s="494">
        <v>1918</v>
      </c>
      <c r="I19" s="558">
        <v>310</v>
      </c>
      <c r="J19" s="558">
        <v>-62</v>
      </c>
      <c r="K19" s="490">
        <v>24</v>
      </c>
      <c r="L19" s="481">
        <v>631</v>
      </c>
      <c r="M19" s="481">
        <v>262</v>
      </c>
      <c r="N19" s="51"/>
      <c r="O19" s="40"/>
      <c r="P19" s="132"/>
      <c r="S19" s="27"/>
    </row>
    <row r="20" spans="1:19" ht="18.75" customHeight="1">
      <c r="A20" s="103"/>
      <c r="B20" s="908">
        <v>3</v>
      </c>
      <c r="C20" s="491">
        <v>1469169</v>
      </c>
      <c r="D20" s="492">
        <v>896</v>
      </c>
      <c r="E20" s="492">
        <v>1188</v>
      </c>
      <c r="F20" s="493">
        <v>-292</v>
      </c>
      <c r="G20" s="494">
        <v>2231</v>
      </c>
      <c r="H20" s="494">
        <v>2154</v>
      </c>
      <c r="I20" s="558">
        <v>-105</v>
      </c>
      <c r="J20" s="558">
        <v>-397</v>
      </c>
      <c r="K20" s="490">
        <v>30</v>
      </c>
      <c r="L20" s="481">
        <v>820</v>
      </c>
      <c r="M20" s="481">
        <v>343</v>
      </c>
      <c r="N20" s="51"/>
      <c r="O20" s="40"/>
      <c r="P20" s="132"/>
      <c r="S20" s="27"/>
    </row>
    <row r="21" spans="1:19" ht="18.75" customHeight="1">
      <c r="A21" s="103"/>
      <c r="B21" s="908">
        <v>4</v>
      </c>
      <c r="C21" s="491">
        <v>1462046</v>
      </c>
      <c r="D21" s="492">
        <v>869</v>
      </c>
      <c r="E21" s="492">
        <v>1170</v>
      </c>
      <c r="F21" s="493">
        <v>-301</v>
      </c>
      <c r="G21" s="494">
        <v>5182</v>
      </c>
      <c r="H21" s="494">
        <v>9784</v>
      </c>
      <c r="I21" s="558">
        <v>-6822</v>
      </c>
      <c r="J21" s="558">
        <v>-7123</v>
      </c>
      <c r="K21" s="490">
        <v>22</v>
      </c>
      <c r="L21" s="481">
        <v>445</v>
      </c>
      <c r="M21" s="481">
        <v>283</v>
      </c>
      <c r="N21" s="51"/>
      <c r="O21" s="40"/>
      <c r="P21" s="132"/>
      <c r="S21" s="27"/>
    </row>
    <row r="22" spans="1:19" ht="18.75" customHeight="1">
      <c r="A22" s="103"/>
      <c r="B22" s="908">
        <v>5</v>
      </c>
      <c r="C22" s="491">
        <v>1466357</v>
      </c>
      <c r="D22" s="492">
        <v>996</v>
      </c>
      <c r="E22" s="492">
        <v>1129</v>
      </c>
      <c r="F22" s="493">
        <v>-133</v>
      </c>
      <c r="G22" s="494">
        <v>6251</v>
      </c>
      <c r="H22" s="494">
        <v>4012</v>
      </c>
      <c r="I22" s="558">
        <v>4444</v>
      </c>
      <c r="J22" s="558">
        <v>4311</v>
      </c>
      <c r="K22" s="490">
        <v>26</v>
      </c>
      <c r="L22" s="481">
        <v>647</v>
      </c>
      <c r="M22" s="481">
        <v>292</v>
      </c>
      <c r="N22" s="51"/>
      <c r="O22" s="40"/>
      <c r="P22" s="132"/>
      <c r="S22" s="27"/>
    </row>
    <row r="23" spans="1:19" ht="18.75" customHeight="1">
      <c r="A23" s="103"/>
      <c r="B23" s="908">
        <v>6</v>
      </c>
      <c r="C23" s="491">
        <v>1466705</v>
      </c>
      <c r="D23" s="492">
        <v>982</v>
      </c>
      <c r="E23" s="492">
        <v>1336</v>
      </c>
      <c r="F23" s="493">
        <v>-354</v>
      </c>
      <c r="G23" s="494">
        <v>2599</v>
      </c>
      <c r="H23" s="494">
        <v>2028</v>
      </c>
      <c r="I23" s="558">
        <v>702</v>
      </c>
      <c r="J23" s="558">
        <v>348</v>
      </c>
      <c r="K23" s="490">
        <v>21</v>
      </c>
      <c r="L23" s="481">
        <v>454</v>
      </c>
      <c r="M23" s="481">
        <v>225</v>
      </c>
      <c r="N23" s="51"/>
      <c r="O23" s="40"/>
      <c r="P23" s="132"/>
      <c r="S23" s="27"/>
    </row>
    <row r="24" spans="1:19" ht="18.75" customHeight="1">
      <c r="A24" s="103"/>
      <c r="B24" s="908">
        <v>7</v>
      </c>
      <c r="C24" s="491">
        <v>1466573</v>
      </c>
      <c r="D24" s="492">
        <v>874</v>
      </c>
      <c r="E24" s="492">
        <v>1251</v>
      </c>
      <c r="F24" s="493">
        <v>-377</v>
      </c>
      <c r="G24" s="494">
        <v>2214</v>
      </c>
      <c r="H24" s="494">
        <v>1840</v>
      </c>
      <c r="I24" s="558">
        <v>245</v>
      </c>
      <c r="J24" s="558">
        <v>-132</v>
      </c>
      <c r="K24" s="490">
        <v>26</v>
      </c>
      <c r="L24" s="481">
        <v>735</v>
      </c>
      <c r="M24" s="481">
        <v>279</v>
      </c>
      <c r="N24" s="51"/>
      <c r="O24" s="40"/>
      <c r="P24" s="132"/>
      <c r="S24" s="27"/>
    </row>
    <row r="25" spans="1:19" ht="18.75" customHeight="1">
      <c r="A25" s="103"/>
      <c r="B25" s="908">
        <v>8</v>
      </c>
      <c r="C25" s="491">
        <v>1466769</v>
      </c>
      <c r="D25" s="492">
        <v>1131</v>
      </c>
      <c r="E25" s="492">
        <v>1569</v>
      </c>
      <c r="F25" s="493">
        <v>-438</v>
      </c>
      <c r="G25" s="494">
        <v>3064</v>
      </c>
      <c r="H25" s="494">
        <v>2357</v>
      </c>
      <c r="I25" s="558">
        <v>634</v>
      </c>
      <c r="J25" s="558">
        <v>196</v>
      </c>
      <c r="K25" s="490">
        <v>24</v>
      </c>
      <c r="L25" s="481">
        <v>653</v>
      </c>
      <c r="M25" s="481">
        <v>266</v>
      </c>
      <c r="N25" s="51"/>
      <c r="O25" s="40"/>
      <c r="P25" s="132"/>
      <c r="S25" s="27"/>
    </row>
    <row r="26" spans="1:19" ht="18.75" customHeight="1">
      <c r="A26" s="103"/>
      <c r="B26" s="908">
        <v>9</v>
      </c>
      <c r="C26" s="491">
        <v>1466944</v>
      </c>
      <c r="D26" s="492">
        <v>1078</v>
      </c>
      <c r="E26" s="492">
        <v>1386</v>
      </c>
      <c r="F26" s="493">
        <v>-308</v>
      </c>
      <c r="G26" s="494">
        <v>2607</v>
      </c>
      <c r="H26" s="494">
        <v>2253</v>
      </c>
      <c r="I26" s="558">
        <v>483</v>
      </c>
      <c r="J26" s="558">
        <v>175</v>
      </c>
      <c r="K26" s="490">
        <v>21</v>
      </c>
      <c r="L26" s="481">
        <v>488</v>
      </c>
      <c r="M26" s="481">
        <v>236</v>
      </c>
      <c r="N26" s="51"/>
      <c r="O26" s="40"/>
      <c r="P26" s="132"/>
      <c r="S26" s="27"/>
    </row>
    <row r="27" spans="1:19" ht="18.75" customHeight="1">
      <c r="A27" s="103"/>
      <c r="B27" s="908">
        <v>10</v>
      </c>
      <c r="C27" s="491">
        <v>1467065</v>
      </c>
      <c r="D27" s="492">
        <v>1102</v>
      </c>
      <c r="E27" s="492">
        <v>1245</v>
      </c>
      <c r="F27" s="493">
        <v>-143</v>
      </c>
      <c r="G27" s="494">
        <v>2495</v>
      </c>
      <c r="H27" s="494">
        <v>2077</v>
      </c>
      <c r="I27" s="558">
        <v>264</v>
      </c>
      <c r="J27" s="558">
        <v>121</v>
      </c>
      <c r="K27" s="490">
        <v>27</v>
      </c>
      <c r="L27" s="481">
        <v>558</v>
      </c>
      <c r="M27" s="481">
        <v>309</v>
      </c>
      <c r="N27" s="51"/>
      <c r="O27" s="40"/>
      <c r="P27" s="132"/>
      <c r="S27" s="27"/>
    </row>
    <row r="28" spans="1:19" ht="18.75" customHeight="1">
      <c r="A28" s="103"/>
      <c r="B28" s="908">
        <v>11</v>
      </c>
      <c r="C28" s="491">
        <v>1467671</v>
      </c>
      <c r="D28" s="492">
        <v>1067</v>
      </c>
      <c r="E28" s="492">
        <v>1303</v>
      </c>
      <c r="F28" s="493">
        <v>-236</v>
      </c>
      <c r="G28" s="494">
        <v>2671</v>
      </c>
      <c r="H28" s="494">
        <v>1963</v>
      </c>
      <c r="I28" s="558">
        <v>842</v>
      </c>
      <c r="J28" s="558">
        <v>606</v>
      </c>
      <c r="K28" s="490">
        <v>26</v>
      </c>
      <c r="L28" s="481">
        <v>781</v>
      </c>
      <c r="M28" s="481">
        <v>259</v>
      </c>
      <c r="N28" s="51"/>
      <c r="O28" s="40"/>
      <c r="P28" s="132"/>
      <c r="S28" s="27"/>
    </row>
    <row r="29" spans="1:19" ht="18.75" customHeight="1">
      <c r="A29" s="103"/>
      <c r="B29" s="908">
        <v>12</v>
      </c>
      <c r="C29" s="491">
        <v>1467756</v>
      </c>
      <c r="D29" s="492">
        <v>947</v>
      </c>
      <c r="E29" s="492">
        <v>1204</v>
      </c>
      <c r="F29" s="493">
        <v>-257</v>
      </c>
      <c r="G29" s="494">
        <v>2066</v>
      </c>
      <c r="H29" s="494">
        <v>1673</v>
      </c>
      <c r="I29" s="558">
        <v>342</v>
      </c>
      <c r="J29" s="558">
        <v>85</v>
      </c>
      <c r="K29" s="490">
        <v>27</v>
      </c>
      <c r="L29" s="481">
        <v>746</v>
      </c>
      <c r="M29" s="481">
        <v>313</v>
      </c>
      <c r="N29" s="51"/>
      <c r="O29" s="40"/>
      <c r="P29" s="132"/>
      <c r="S29" s="27"/>
    </row>
    <row r="30" spans="1:19" ht="18.75" customHeight="1">
      <c r="A30" s="103" t="s">
        <v>561</v>
      </c>
      <c r="B30" s="908" t="s">
        <v>465</v>
      </c>
      <c r="C30" s="917">
        <v>1468000</v>
      </c>
      <c r="D30" s="492">
        <v>951</v>
      </c>
      <c r="E30" s="492">
        <v>1262</v>
      </c>
      <c r="F30" s="493">
        <v>-311</v>
      </c>
      <c r="G30" s="494">
        <v>2317</v>
      </c>
      <c r="H30" s="494">
        <v>1784</v>
      </c>
      <c r="I30" s="558">
        <v>555</v>
      </c>
      <c r="J30" s="558">
        <v>244</v>
      </c>
      <c r="K30" s="490">
        <v>25</v>
      </c>
      <c r="L30" s="481">
        <v>552</v>
      </c>
      <c r="M30" s="481">
        <v>230</v>
      </c>
      <c r="N30" s="51"/>
      <c r="O30" s="40"/>
      <c r="P30" s="132"/>
      <c r="S30" s="27"/>
    </row>
    <row r="31" spans="1:19" ht="8.25" customHeight="1" thickBot="1">
      <c r="A31" s="121"/>
      <c r="B31" s="909"/>
      <c r="C31" s="910"/>
      <c r="D31" s="78"/>
      <c r="E31" s="78"/>
      <c r="F31" s="911"/>
      <c r="G31" s="911"/>
      <c r="H31" s="911"/>
      <c r="I31" s="912"/>
      <c r="J31" s="912"/>
      <c r="K31" s="913"/>
      <c r="L31" s="78"/>
      <c r="M31" s="78"/>
      <c r="N31" s="80"/>
      <c r="P31" s="40"/>
    </row>
    <row r="32" spans="1:19" ht="3" customHeight="1">
      <c r="B32" s="673"/>
      <c r="C32" s="86"/>
      <c r="D32" s="21"/>
      <c r="E32" s="21"/>
      <c r="F32" s="87"/>
      <c r="G32" s="87"/>
      <c r="H32" s="87"/>
      <c r="I32" s="914"/>
      <c r="J32" s="914"/>
      <c r="K32" s="21"/>
      <c r="L32" s="21"/>
      <c r="M32" s="21"/>
      <c r="N32" s="21"/>
      <c r="P32" s="40"/>
    </row>
    <row r="33" spans="1:11">
      <c r="A33" s="57" t="s">
        <v>357</v>
      </c>
      <c r="C33" s="26"/>
      <c r="D33" s="26"/>
      <c r="E33" s="26"/>
      <c r="F33" s="26"/>
      <c r="G33" s="916"/>
      <c r="H33" s="914"/>
      <c r="K33" s="87"/>
    </row>
    <row r="34" spans="1:11">
      <c r="A34" s="57" t="s">
        <v>358</v>
      </c>
      <c r="B34" s="93"/>
      <c r="C34" s="26"/>
      <c r="D34" s="26"/>
      <c r="E34" s="26"/>
      <c r="F34" s="26"/>
      <c r="G34" s="916"/>
      <c r="H34" s="914"/>
      <c r="K34" s="87"/>
    </row>
    <row r="35" spans="1:11">
      <c r="A35" s="57" t="s">
        <v>56</v>
      </c>
      <c r="B35" s="93"/>
      <c r="C35" s="26"/>
      <c r="D35" s="26"/>
      <c r="E35" s="26"/>
      <c r="F35" s="26"/>
      <c r="G35" s="916"/>
      <c r="H35" s="914"/>
      <c r="K35" s="87"/>
    </row>
    <row r="36" spans="1:11">
      <c r="B36" s="49"/>
      <c r="C36" s="26"/>
      <c r="D36" s="26"/>
      <c r="E36" s="26"/>
      <c r="F36" s="26"/>
      <c r="G36" s="916"/>
      <c r="H36" s="914"/>
      <c r="K36" s="87"/>
    </row>
    <row r="37" spans="1:11" ht="18" customHeight="1">
      <c r="B37" s="49"/>
      <c r="C37" s="26"/>
      <c r="D37"/>
      <c r="E37" s="26"/>
      <c r="F37" s="26"/>
      <c r="G37" s="916"/>
      <c r="H37" s="914"/>
      <c r="K37" s="87"/>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2"/>
  <dataValidations count="1">
    <dataValidation imeMode="off" allowBlank="1" showInputMessage="1" showErrorMessage="1" sqref="C31:N32 K18:M30 G18:H30 C18:E30 K14:M16 C14:C17" xr:uid="{00000000-0002-0000-0400-000000000000}"/>
  </dataValidations>
  <printOptions horizontalCentered="1" gridLinesSet="0"/>
  <pageMargins left="0.59055118110236227" right="0.59055118110236227" top="0.59055118110236227" bottom="0.39370078740157483" header="0" footer="0"/>
  <pageSetup paperSize="9" scale="95"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24"/>
  <sheetViews>
    <sheetView view="pageBreakPreview" zoomScaleNormal="100" zoomScaleSheetLayoutView="100" workbookViewId="0"/>
  </sheetViews>
  <sheetFormatPr defaultRowHeight="13"/>
  <cols>
    <col min="1" max="1" width="8.36328125" customWidth="1"/>
    <col min="2" max="2" width="6.26953125" style="919" customWidth="1"/>
    <col min="3" max="3" width="9.26953125" style="919" bestFit="1" customWidth="1"/>
    <col min="4" max="4" width="10.26953125" style="919" customWidth="1"/>
    <col min="5" max="5" width="9.26953125" style="919" bestFit="1" customWidth="1"/>
    <col min="6" max="6" width="10.90625" style="919" bestFit="1" customWidth="1"/>
    <col min="7" max="7" width="9.26953125" style="919" bestFit="1" customWidth="1"/>
    <col min="8" max="8" width="10.90625" style="919" bestFit="1" customWidth="1"/>
    <col min="9" max="9" width="9.453125" style="919" bestFit="1" customWidth="1"/>
    <col min="10" max="10" width="10.90625" style="919" bestFit="1" customWidth="1"/>
    <col min="11" max="12" width="10.36328125" style="919" bestFit="1" customWidth="1"/>
    <col min="13" max="13" width="11.36328125" style="919" bestFit="1" customWidth="1"/>
    <col min="14" max="14" width="10.36328125" style="919" customWidth="1"/>
  </cols>
  <sheetData>
    <row r="1" spans="1:14" ht="16.5">
      <c r="B1" s="918" t="s">
        <v>369</v>
      </c>
      <c r="C1" s="88"/>
      <c r="D1" s="88"/>
      <c r="E1" s="88"/>
      <c r="F1" s="88"/>
      <c r="G1" s="88"/>
      <c r="H1" s="88"/>
      <c r="I1" s="88"/>
      <c r="J1" s="88"/>
      <c r="K1" s="88"/>
      <c r="L1" s="88"/>
      <c r="M1" s="88"/>
      <c r="N1" s="89"/>
    </row>
    <row r="2" spans="1:14" ht="16.5">
      <c r="B2" s="1112" t="s">
        <v>57</v>
      </c>
      <c r="C2" s="1112"/>
      <c r="D2" s="1112"/>
      <c r="E2" s="1112"/>
      <c r="F2" s="1112"/>
      <c r="G2" s="1112"/>
      <c r="H2" s="1112"/>
      <c r="I2" s="1112"/>
      <c r="J2" s="1112"/>
      <c r="K2" s="1112"/>
      <c r="L2" s="1112"/>
      <c r="M2" s="1112"/>
      <c r="N2" s="1112"/>
    </row>
    <row r="3" spans="1:14">
      <c r="B3" s="918"/>
      <c r="C3" s="918"/>
      <c r="D3" s="918"/>
      <c r="E3" s="918"/>
      <c r="F3" s="918"/>
      <c r="G3" s="918"/>
      <c r="H3" s="918"/>
      <c r="I3" s="918"/>
      <c r="J3" s="918"/>
      <c r="K3" s="918"/>
      <c r="L3" s="918"/>
      <c r="M3" s="918"/>
      <c r="N3" s="759" t="s">
        <v>567</v>
      </c>
    </row>
    <row r="4" spans="1:14">
      <c r="B4" s="918"/>
      <c r="C4" s="918"/>
      <c r="D4" s="918"/>
      <c r="E4" s="918"/>
      <c r="F4" s="918"/>
      <c r="G4" s="918"/>
      <c r="H4" s="918"/>
      <c r="I4" s="918"/>
      <c r="J4" s="918"/>
      <c r="K4" s="918"/>
      <c r="N4" s="441" t="s">
        <v>303</v>
      </c>
    </row>
    <row r="5" spans="1:14">
      <c r="A5" s="920"/>
      <c r="B5" s="921" t="s">
        <v>417</v>
      </c>
      <c r="C5" s="1113" t="s">
        <v>58</v>
      </c>
      <c r="D5" s="1114"/>
      <c r="E5" s="1113" t="s">
        <v>59</v>
      </c>
      <c r="F5" s="1114"/>
      <c r="G5" s="1113" t="s">
        <v>60</v>
      </c>
      <c r="H5" s="1114"/>
      <c r="I5" s="1113" t="s">
        <v>61</v>
      </c>
      <c r="J5" s="1115"/>
      <c r="K5" s="1113" t="s">
        <v>62</v>
      </c>
      <c r="L5" s="1115"/>
      <c r="M5" s="1113" t="s">
        <v>63</v>
      </c>
      <c r="N5" s="1115"/>
    </row>
    <row r="6" spans="1:14">
      <c r="A6" s="1110" t="s">
        <v>64</v>
      </c>
      <c r="B6" s="1111"/>
      <c r="C6" s="922"/>
      <c r="D6" s="923" t="s">
        <v>65</v>
      </c>
      <c r="E6" s="924"/>
      <c r="F6" s="923" t="s">
        <v>65</v>
      </c>
      <c r="G6" s="922"/>
      <c r="H6" s="923" t="s">
        <v>65</v>
      </c>
      <c r="I6" s="922"/>
      <c r="J6" s="923" t="s">
        <v>65</v>
      </c>
      <c r="K6" s="922"/>
      <c r="L6" s="923" t="s">
        <v>66</v>
      </c>
      <c r="M6" s="922"/>
      <c r="N6" s="923" t="s">
        <v>66</v>
      </c>
    </row>
    <row r="7" spans="1:14" s="597" customFormat="1" ht="16.5" customHeight="1">
      <c r="A7" s="681"/>
      <c r="B7" s="925"/>
      <c r="C7" s="926" t="s">
        <v>418</v>
      </c>
      <c r="D7" s="926" t="s">
        <v>414</v>
      </c>
      <c r="E7" s="926" t="s">
        <v>12</v>
      </c>
      <c r="F7" s="926" t="s">
        <v>414</v>
      </c>
      <c r="G7" s="926" t="s">
        <v>12</v>
      </c>
      <c r="H7" s="926" t="s">
        <v>414</v>
      </c>
      <c r="I7" s="926" t="s">
        <v>12</v>
      </c>
      <c r="J7" s="926" t="s">
        <v>414</v>
      </c>
      <c r="K7" s="926" t="s">
        <v>415</v>
      </c>
      <c r="L7" s="926" t="s">
        <v>416</v>
      </c>
      <c r="M7" s="926" t="s">
        <v>415</v>
      </c>
      <c r="N7" s="926" t="s">
        <v>416</v>
      </c>
    </row>
    <row r="8" spans="1:14">
      <c r="A8" s="927" t="s">
        <v>443</v>
      </c>
      <c r="B8" s="679">
        <v>1</v>
      </c>
      <c r="C8" s="928">
        <v>5594</v>
      </c>
      <c r="D8" s="929">
        <v>0.7</v>
      </c>
      <c r="E8" s="930">
        <v>28958</v>
      </c>
      <c r="F8" s="931">
        <v>0.4</v>
      </c>
      <c r="G8" s="930">
        <v>10439</v>
      </c>
      <c r="H8" s="932">
        <v>-4.2</v>
      </c>
      <c r="I8" s="930">
        <v>29735</v>
      </c>
      <c r="J8" s="933">
        <v>-0.2</v>
      </c>
      <c r="K8" s="934">
        <v>1.87</v>
      </c>
      <c r="L8" s="935">
        <v>-0.09</v>
      </c>
      <c r="M8" s="934">
        <v>1.03</v>
      </c>
      <c r="N8" s="935">
        <v>0</v>
      </c>
    </row>
    <row r="9" spans="1:14">
      <c r="A9" s="697"/>
      <c r="B9" s="679">
        <v>2</v>
      </c>
      <c r="C9" s="936">
        <v>5391</v>
      </c>
      <c r="D9" s="929">
        <v>-3.6</v>
      </c>
      <c r="E9" s="937">
        <v>28689</v>
      </c>
      <c r="F9" s="931">
        <v>-0.9</v>
      </c>
      <c r="G9" s="937">
        <v>9985</v>
      </c>
      <c r="H9" s="932">
        <v>-4.3</v>
      </c>
      <c r="I9" s="937">
        <v>30171</v>
      </c>
      <c r="J9" s="933">
        <v>1.5</v>
      </c>
      <c r="K9" s="938">
        <v>1.85</v>
      </c>
      <c r="L9" s="939">
        <v>-0.02</v>
      </c>
      <c r="M9" s="938">
        <v>1.05</v>
      </c>
      <c r="N9" s="939">
        <v>0.02</v>
      </c>
    </row>
    <row r="10" spans="1:14">
      <c r="A10" s="697"/>
      <c r="B10" s="679">
        <v>3</v>
      </c>
      <c r="C10" s="936">
        <v>5342</v>
      </c>
      <c r="D10" s="929">
        <v>-0.9</v>
      </c>
      <c r="E10" s="937">
        <v>28550</v>
      </c>
      <c r="F10" s="931">
        <v>-0.5</v>
      </c>
      <c r="G10" s="937">
        <v>10351</v>
      </c>
      <c r="H10" s="932">
        <v>3.7</v>
      </c>
      <c r="I10" s="937">
        <v>30166</v>
      </c>
      <c r="J10" s="933">
        <v>0</v>
      </c>
      <c r="K10" s="938">
        <v>1.94</v>
      </c>
      <c r="L10" s="939">
        <v>0.09</v>
      </c>
      <c r="M10" s="938">
        <v>1.06</v>
      </c>
      <c r="N10" s="939">
        <v>0.01</v>
      </c>
    </row>
    <row r="11" spans="1:14">
      <c r="A11" s="697"/>
      <c r="B11" s="679">
        <v>4</v>
      </c>
      <c r="C11" s="936">
        <v>5294</v>
      </c>
      <c r="D11" s="929">
        <v>-0.9</v>
      </c>
      <c r="E11" s="937">
        <v>28572</v>
      </c>
      <c r="F11" s="931">
        <v>0.1</v>
      </c>
      <c r="G11" s="937">
        <v>9540</v>
      </c>
      <c r="H11" s="932">
        <v>-7.8</v>
      </c>
      <c r="I11" s="937">
        <v>29219</v>
      </c>
      <c r="J11" s="933">
        <v>-3.1</v>
      </c>
      <c r="K11" s="938">
        <v>1.8</v>
      </c>
      <c r="L11" s="939">
        <v>-0.14000000000000001</v>
      </c>
      <c r="M11" s="938">
        <v>1.02</v>
      </c>
      <c r="N11" s="939">
        <v>-0.04</v>
      </c>
    </row>
    <row r="12" spans="1:14">
      <c r="A12" s="697"/>
      <c r="B12" s="679">
        <v>5</v>
      </c>
      <c r="C12" s="936">
        <v>5624</v>
      </c>
      <c r="D12" s="929">
        <v>6.2</v>
      </c>
      <c r="E12" s="937">
        <v>29155</v>
      </c>
      <c r="F12" s="931">
        <v>2</v>
      </c>
      <c r="G12" s="937">
        <v>9939</v>
      </c>
      <c r="H12" s="932">
        <v>4.2</v>
      </c>
      <c r="I12" s="937">
        <v>28546</v>
      </c>
      <c r="J12" s="933">
        <v>-2.2999999999999998</v>
      </c>
      <c r="K12" s="938">
        <v>1.77</v>
      </c>
      <c r="L12" s="939">
        <v>-0.03</v>
      </c>
      <c r="M12" s="938">
        <v>0.98</v>
      </c>
      <c r="N12" s="939">
        <v>-0.04</v>
      </c>
    </row>
    <row r="13" spans="1:14">
      <c r="A13" s="697"/>
      <c r="B13" s="679">
        <v>6</v>
      </c>
      <c r="C13" s="936">
        <v>5595</v>
      </c>
      <c r="D13" s="929">
        <v>-0.5</v>
      </c>
      <c r="E13" s="937">
        <v>29561</v>
      </c>
      <c r="F13" s="931">
        <v>1.4</v>
      </c>
      <c r="G13" s="937">
        <v>9832</v>
      </c>
      <c r="H13" s="932">
        <v>-1.1000000000000001</v>
      </c>
      <c r="I13" s="937">
        <v>27769</v>
      </c>
      <c r="J13" s="933">
        <v>-2.7</v>
      </c>
      <c r="K13" s="938">
        <v>1.76</v>
      </c>
      <c r="L13" s="939">
        <v>-0.01</v>
      </c>
      <c r="M13" s="938">
        <v>0.94</v>
      </c>
      <c r="N13" s="939">
        <v>-0.04</v>
      </c>
    </row>
    <row r="14" spans="1:14">
      <c r="A14" s="697"/>
      <c r="B14" s="679">
        <v>7</v>
      </c>
      <c r="C14" s="936">
        <v>5400</v>
      </c>
      <c r="D14" s="929">
        <v>-3.5</v>
      </c>
      <c r="E14" s="937">
        <v>29090</v>
      </c>
      <c r="F14" s="931">
        <v>-1.6</v>
      </c>
      <c r="G14" s="937">
        <v>9938</v>
      </c>
      <c r="H14" s="932">
        <v>1.1000000000000001</v>
      </c>
      <c r="I14" s="937">
        <v>28172</v>
      </c>
      <c r="J14" s="933">
        <v>1.5</v>
      </c>
      <c r="K14" s="938">
        <v>1.84</v>
      </c>
      <c r="L14" s="939">
        <v>0.08</v>
      </c>
      <c r="M14" s="938">
        <v>0.97</v>
      </c>
      <c r="N14" s="939">
        <v>0.03</v>
      </c>
    </row>
    <row r="15" spans="1:14">
      <c r="A15" s="697"/>
      <c r="B15" s="679">
        <v>8</v>
      </c>
      <c r="C15" s="936">
        <v>6053</v>
      </c>
      <c r="D15" s="929">
        <v>12.1</v>
      </c>
      <c r="E15" s="937">
        <v>29546</v>
      </c>
      <c r="F15" s="931">
        <v>1.6</v>
      </c>
      <c r="G15" s="937">
        <v>10911</v>
      </c>
      <c r="H15" s="932">
        <v>9.8000000000000007</v>
      </c>
      <c r="I15" s="937">
        <v>29139</v>
      </c>
      <c r="J15" s="933">
        <v>3.4</v>
      </c>
      <c r="K15" s="938">
        <v>1.8</v>
      </c>
      <c r="L15" s="939">
        <v>-0.04</v>
      </c>
      <c r="M15" s="938">
        <v>0.99</v>
      </c>
      <c r="N15" s="939">
        <v>0.02</v>
      </c>
    </row>
    <row r="16" spans="1:14">
      <c r="A16" s="697"/>
      <c r="B16" s="679">
        <v>9</v>
      </c>
      <c r="C16" s="936">
        <v>5159</v>
      </c>
      <c r="D16" s="929">
        <v>-14.8</v>
      </c>
      <c r="E16" s="937">
        <v>29076</v>
      </c>
      <c r="F16" s="931">
        <v>-1.6</v>
      </c>
      <c r="G16" s="937">
        <v>9835</v>
      </c>
      <c r="H16" s="932">
        <v>-9.9</v>
      </c>
      <c r="I16" s="937">
        <v>28730</v>
      </c>
      <c r="J16" s="933">
        <v>-1.4</v>
      </c>
      <c r="K16" s="938">
        <v>1.91</v>
      </c>
      <c r="L16" s="939">
        <v>0.11</v>
      </c>
      <c r="M16" s="938">
        <v>0.99</v>
      </c>
      <c r="N16" s="939">
        <v>0</v>
      </c>
    </row>
    <row r="17" spans="1:14">
      <c r="A17" s="697"/>
      <c r="B17" s="679">
        <v>10</v>
      </c>
      <c r="C17" s="936">
        <v>5209</v>
      </c>
      <c r="D17" s="929">
        <v>1</v>
      </c>
      <c r="E17" s="937">
        <v>28122</v>
      </c>
      <c r="F17" s="931">
        <v>-3.3</v>
      </c>
      <c r="G17" s="937">
        <v>9699</v>
      </c>
      <c r="H17" s="932">
        <v>-1.4</v>
      </c>
      <c r="I17" s="937">
        <v>28543</v>
      </c>
      <c r="J17" s="933">
        <v>-0.7</v>
      </c>
      <c r="K17" s="938">
        <v>1.86</v>
      </c>
      <c r="L17" s="939">
        <v>-0.05</v>
      </c>
      <c r="M17" s="938">
        <v>1.01</v>
      </c>
      <c r="N17" s="939">
        <v>0.02</v>
      </c>
    </row>
    <row r="18" spans="1:14">
      <c r="A18" s="697"/>
      <c r="B18" s="679">
        <v>11</v>
      </c>
      <c r="C18" s="936">
        <v>5383</v>
      </c>
      <c r="D18" s="929">
        <v>3.3</v>
      </c>
      <c r="E18" s="937">
        <v>28139</v>
      </c>
      <c r="F18" s="931">
        <v>0.1</v>
      </c>
      <c r="G18" s="937">
        <v>9778</v>
      </c>
      <c r="H18" s="932">
        <v>0.8</v>
      </c>
      <c r="I18" s="937">
        <v>28091</v>
      </c>
      <c r="J18" s="933">
        <v>-1.6</v>
      </c>
      <c r="K18" s="938">
        <v>1.82</v>
      </c>
      <c r="L18" s="939">
        <v>-0.04</v>
      </c>
      <c r="M18" s="938">
        <v>1</v>
      </c>
      <c r="N18" s="939">
        <v>-0.01</v>
      </c>
    </row>
    <row r="19" spans="1:14">
      <c r="A19" s="698"/>
      <c r="B19" s="680">
        <v>12</v>
      </c>
      <c r="C19" s="940">
        <v>5215</v>
      </c>
      <c r="D19" s="941">
        <v>-3.1</v>
      </c>
      <c r="E19" s="942">
        <v>28051</v>
      </c>
      <c r="F19" s="943">
        <v>-0.3</v>
      </c>
      <c r="G19" s="942">
        <v>10118</v>
      </c>
      <c r="H19" s="944">
        <v>3.5</v>
      </c>
      <c r="I19" s="942">
        <v>28058</v>
      </c>
      <c r="J19" s="945">
        <v>-0.1</v>
      </c>
      <c r="K19" s="946">
        <v>1.94</v>
      </c>
      <c r="L19" s="947">
        <v>0.12</v>
      </c>
      <c r="M19" s="946">
        <v>1</v>
      </c>
      <c r="N19" s="947">
        <v>0</v>
      </c>
    </row>
    <row r="20" spans="1:14">
      <c r="A20" s="948" t="s">
        <v>545</v>
      </c>
      <c r="B20" s="949">
        <v>1</v>
      </c>
      <c r="C20" s="950">
        <v>5625</v>
      </c>
      <c r="D20" s="951">
        <v>6.9</v>
      </c>
      <c r="E20" s="952">
        <v>28990</v>
      </c>
      <c r="F20" s="953">
        <v>2.8</v>
      </c>
      <c r="G20" s="952">
        <v>9960</v>
      </c>
      <c r="H20" s="954">
        <v>1.1000000000000001</v>
      </c>
      <c r="I20" s="952">
        <v>28205</v>
      </c>
      <c r="J20" s="955">
        <v>1.1000000000000001</v>
      </c>
      <c r="K20" s="956">
        <v>1.77</v>
      </c>
      <c r="L20" s="957">
        <v>-0.1</v>
      </c>
      <c r="M20" s="956">
        <v>0.97</v>
      </c>
      <c r="N20" s="957">
        <v>-0.02</v>
      </c>
    </row>
    <row r="21" spans="1:14" ht="3" customHeight="1">
      <c r="B21" s="759"/>
      <c r="C21" s="958"/>
      <c r="D21" s="959"/>
      <c r="E21" s="958"/>
      <c r="F21" s="959"/>
      <c r="G21" s="958"/>
      <c r="H21" s="959"/>
      <c r="I21" s="958"/>
      <c r="J21" s="959"/>
      <c r="K21" s="960"/>
      <c r="L21" s="961"/>
      <c r="M21" s="960"/>
      <c r="N21" s="962"/>
    </row>
    <row r="22" spans="1:14">
      <c r="A22" s="442" t="s">
        <v>304</v>
      </c>
      <c r="C22" s="918"/>
      <c r="D22" s="918"/>
      <c r="E22" s="918"/>
      <c r="F22" s="918"/>
      <c r="G22" s="918"/>
      <c r="H22" s="918"/>
      <c r="I22" s="918"/>
      <c r="J22" s="918"/>
      <c r="K22" s="918"/>
      <c r="L22" s="918"/>
      <c r="M22" s="918"/>
      <c r="N22" s="918"/>
    </row>
    <row r="23" spans="1:14">
      <c r="A23" s="442" t="s">
        <v>454</v>
      </c>
      <c r="C23" s="918"/>
      <c r="D23" s="918"/>
      <c r="E23" s="918"/>
      <c r="F23" s="918"/>
      <c r="G23" s="918"/>
      <c r="H23" s="918"/>
      <c r="I23" s="918"/>
      <c r="J23" s="918"/>
      <c r="K23" s="918"/>
      <c r="L23" s="918"/>
      <c r="M23" s="918"/>
      <c r="N23" s="918"/>
    </row>
    <row r="24" spans="1:14">
      <c r="A24" s="442" t="s">
        <v>445</v>
      </c>
      <c r="B24" s="918"/>
      <c r="C24" s="918"/>
      <c r="D24" s="918"/>
      <c r="E24" s="918"/>
      <c r="F24" s="918"/>
      <c r="G24" s="918"/>
      <c r="H24" s="918"/>
      <c r="I24" s="918"/>
      <c r="J24" s="918"/>
      <c r="K24" s="918"/>
      <c r="L24" s="918"/>
      <c r="M24" s="918"/>
      <c r="N24"/>
    </row>
  </sheetData>
  <mergeCells count="8">
    <mergeCell ref="A6:B6"/>
    <mergeCell ref="B2:N2"/>
    <mergeCell ref="C5:D5"/>
    <mergeCell ref="E5:F5"/>
    <mergeCell ref="G5:H5"/>
    <mergeCell ref="I5:J5"/>
    <mergeCell ref="K5:L5"/>
    <mergeCell ref="M5:N5"/>
  </mergeCells>
  <phoneticPr fontId="2"/>
  <pageMargins left="0.70866141732283472" right="0.70866141732283472" top="0.74803149606299213" bottom="0.74803149606299213" header="0.31496062992125984" footer="0.31496062992125984"/>
  <pageSetup paperSize="9"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8"/>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3"/>
  <cols>
    <col min="1" max="2" width="8.7265625" style="966"/>
    <col min="3" max="3" width="11.36328125" style="966" customWidth="1"/>
    <col min="4" max="4" width="12.7265625" style="966" customWidth="1"/>
    <col min="5" max="5" width="12" style="966" customWidth="1"/>
    <col min="6" max="12" width="11.6328125" style="966" customWidth="1"/>
    <col min="13" max="13" width="2.453125" style="966" customWidth="1"/>
    <col min="14" max="16384" width="8.7265625" style="966"/>
  </cols>
  <sheetData>
    <row r="1" spans="1:12" ht="14">
      <c r="A1" s="963" t="s">
        <v>369</v>
      </c>
      <c r="B1" s="964"/>
      <c r="C1" s="964"/>
      <c r="D1" s="964"/>
      <c r="E1" s="964"/>
      <c r="F1" s="964"/>
      <c r="G1" s="964"/>
      <c r="H1" s="964"/>
      <c r="I1" s="964"/>
      <c r="J1" s="964"/>
      <c r="K1" s="965"/>
      <c r="L1" s="90"/>
    </row>
    <row r="2" spans="1:12" ht="16.5">
      <c r="A2" s="1116" t="s">
        <v>69</v>
      </c>
      <c r="B2" s="1116"/>
      <c r="C2" s="1116"/>
      <c r="D2" s="1116"/>
      <c r="E2" s="1116"/>
      <c r="F2" s="1116"/>
      <c r="G2" s="1116"/>
      <c r="H2" s="1116"/>
      <c r="I2" s="1116"/>
      <c r="J2" s="1116"/>
      <c r="K2" s="91"/>
      <c r="L2" s="967" t="s">
        <v>567</v>
      </c>
    </row>
    <row r="3" spans="1:12">
      <c r="A3" s="964"/>
      <c r="B3" s="964"/>
      <c r="C3" s="964"/>
      <c r="D3" s="964"/>
      <c r="E3" s="964"/>
      <c r="F3" s="964"/>
      <c r="G3" s="964"/>
      <c r="H3" s="964"/>
      <c r="I3" s="964"/>
      <c r="J3" s="964"/>
      <c r="K3" s="968"/>
      <c r="L3" s="443" t="s">
        <v>305</v>
      </c>
    </row>
    <row r="4" spans="1:12">
      <c r="A4" s="1117" t="s">
        <v>370</v>
      </c>
      <c r="B4" s="1118"/>
      <c r="C4" s="1121" t="s">
        <v>371</v>
      </c>
      <c r="D4" s="1121" t="s">
        <v>372</v>
      </c>
      <c r="E4" s="1123" t="s">
        <v>373</v>
      </c>
      <c r="F4" s="1121" t="s">
        <v>374</v>
      </c>
      <c r="G4" s="1121" t="s">
        <v>375</v>
      </c>
      <c r="H4" s="1121" t="s">
        <v>376</v>
      </c>
      <c r="I4" s="1123" t="s">
        <v>377</v>
      </c>
      <c r="J4" s="970" t="s">
        <v>378</v>
      </c>
      <c r="K4" s="1123" t="s">
        <v>67</v>
      </c>
      <c r="L4" s="969" t="s">
        <v>379</v>
      </c>
    </row>
    <row r="5" spans="1:12" ht="15.5">
      <c r="A5" s="1119"/>
      <c r="B5" s="1120"/>
      <c r="C5" s="1122"/>
      <c r="D5" s="1122"/>
      <c r="E5" s="1124"/>
      <c r="F5" s="1122"/>
      <c r="G5" s="1122"/>
      <c r="H5" s="1122"/>
      <c r="I5" s="1124"/>
      <c r="J5" s="92" t="s">
        <v>70</v>
      </c>
      <c r="K5" s="1124"/>
      <c r="L5" s="92" t="s">
        <v>71</v>
      </c>
    </row>
    <row r="6" spans="1:12" ht="13.5" customHeight="1">
      <c r="A6" s="971"/>
      <c r="B6" s="972"/>
      <c r="C6" s="973"/>
      <c r="D6" s="973" t="s">
        <v>68</v>
      </c>
      <c r="E6" s="973"/>
      <c r="F6" s="973" t="s">
        <v>68</v>
      </c>
      <c r="G6" s="974"/>
      <c r="H6" s="974"/>
      <c r="I6" s="975"/>
      <c r="J6" s="973"/>
      <c r="K6" s="973"/>
      <c r="L6" s="973"/>
    </row>
    <row r="7" spans="1:12">
      <c r="A7" s="976" t="s">
        <v>444</v>
      </c>
      <c r="B7" s="977"/>
      <c r="C7" s="978">
        <v>21065</v>
      </c>
      <c r="D7" s="978">
        <v>8878.8333333333339</v>
      </c>
      <c r="E7" s="978">
        <v>53283</v>
      </c>
      <c r="F7" s="978">
        <v>12603</v>
      </c>
      <c r="G7" s="979">
        <v>2.5294564443389507</v>
      </c>
      <c r="H7" s="979">
        <v>1.4194432451710997</v>
      </c>
      <c r="I7" s="978">
        <v>9278</v>
      </c>
      <c r="J7" s="980">
        <v>44.044623783527179</v>
      </c>
      <c r="K7" s="981">
        <v>9357</v>
      </c>
      <c r="L7" s="980">
        <v>17.560948144811668</v>
      </c>
    </row>
    <row r="8" spans="1:12">
      <c r="A8" s="982" t="s">
        <v>492</v>
      </c>
      <c r="B8" s="977"/>
      <c r="C8" s="978">
        <v>22663</v>
      </c>
      <c r="D8" s="978">
        <v>10193.583333333334</v>
      </c>
      <c r="E8" s="978">
        <v>36062</v>
      </c>
      <c r="F8" s="978">
        <v>8291.5833333333339</v>
      </c>
      <c r="G8" s="979">
        <v>1.5912279927635353</v>
      </c>
      <c r="H8" s="979">
        <v>0.81341203207900392</v>
      </c>
      <c r="I8" s="978">
        <v>10178</v>
      </c>
      <c r="J8" s="980">
        <v>44.910206062745445</v>
      </c>
      <c r="K8" s="981">
        <v>10358</v>
      </c>
      <c r="L8" s="980">
        <v>28.722755254838887</v>
      </c>
    </row>
    <row r="9" spans="1:12">
      <c r="A9" s="982" t="s">
        <v>457</v>
      </c>
      <c r="B9" s="977"/>
      <c r="C9" s="978">
        <v>26100</v>
      </c>
      <c r="D9" s="978">
        <v>11883</v>
      </c>
      <c r="E9" s="978">
        <v>40878</v>
      </c>
      <c r="F9" s="978">
        <v>9021</v>
      </c>
      <c r="G9" s="979">
        <v>1.57</v>
      </c>
      <c r="H9" s="979">
        <v>0.76</v>
      </c>
      <c r="I9" s="978">
        <v>9349</v>
      </c>
      <c r="J9" s="980">
        <v>35.799999999999997</v>
      </c>
      <c r="K9" s="981">
        <v>9549</v>
      </c>
      <c r="L9" s="980">
        <v>23.4</v>
      </c>
    </row>
    <row r="10" spans="1:12">
      <c r="A10" s="982" t="s">
        <v>456</v>
      </c>
      <c r="B10" s="977"/>
      <c r="C10" s="978">
        <v>24089</v>
      </c>
      <c r="D10" s="978">
        <v>11892</v>
      </c>
      <c r="E10" s="978">
        <v>50297</v>
      </c>
      <c r="F10" s="978">
        <v>11670</v>
      </c>
      <c r="G10" s="979">
        <v>2.09</v>
      </c>
      <c r="H10" s="979">
        <v>0.98</v>
      </c>
      <c r="I10" s="978">
        <v>9538</v>
      </c>
      <c r="J10" s="980">
        <v>39.6</v>
      </c>
      <c r="K10" s="981">
        <v>9768</v>
      </c>
      <c r="L10" s="980">
        <v>19.399999999999999</v>
      </c>
    </row>
    <row r="11" spans="1:12">
      <c r="A11" s="982" t="s">
        <v>493</v>
      </c>
      <c r="B11" s="977"/>
      <c r="C11" s="978">
        <v>23102</v>
      </c>
      <c r="D11" s="978">
        <v>11312</v>
      </c>
      <c r="E11" s="978">
        <v>51212</v>
      </c>
      <c r="F11" s="978">
        <v>12076</v>
      </c>
      <c r="G11" s="979">
        <v>2.2200000000000002</v>
      </c>
      <c r="H11" s="979">
        <v>1.07</v>
      </c>
      <c r="I11" s="978">
        <v>9347</v>
      </c>
      <c r="J11" s="980">
        <v>39.700000000000003</v>
      </c>
      <c r="K11" s="981">
        <v>9647</v>
      </c>
      <c r="L11" s="980">
        <v>19.2</v>
      </c>
    </row>
    <row r="12" spans="1:12" ht="14">
      <c r="A12" s="599" t="s">
        <v>443</v>
      </c>
      <c r="B12" s="671">
        <v>1</v>
      </c>
      <c r="C12" s="983">
        <v>2090</v>
      </c>
      <c r="D12" s="983">
        <v>10784</v>
      </c>
      <c r="E12" s="984">
        <v>5690</v>
      </c>
      <c r="F12" s="985">
        <v>12401</v>
      </c>
      <c r="G12" s="986">
        <v>2.72</v>
      </c>
      <c r="H12" s="986">
        <v>1.1499999999999999</v>
      </c>
      <c r="I12" s="987">
        <v>446</v>
      </c>
      <c r="J12" s="988">
        <v>21.3</v>
      </c>
      <c r="K12" s="989">
        <v>462</v>
      </c>
      <c r="L12" s="990">
        <v>8.1</v>
      </c>
    </row>
    <row r="13" spans="1:12" ht="14">
      <c r="A13" s="599"/>
      <c r="B13" s="671">
        <v>2</v>
      </c>
      <c r="C13" s="985">
        <v>2423</v>
      </c>
      <c r="D13" s="985">
        <v>11660</v>
      </c>
      <c r="E13" s="984">
        <v>5467</v>
      </c>
      <c r="F13" s="985">
        <v>14475</v>
      </c>
      <c r="G13" s="991">
        <v>2.2599999999999998</v>
      </c>
      <c r="H13" s="991">
        <v>1.24</v>
      </c>
      <c r="I13" s="984">
        <v>1456</v>
      </c>
      <c r="J13" s="990">
        <v>60.1</v>
      </c>
      <c r="K13" s="989">
        <v>1512</v>
      </c>
      <c r="L13" s="990">
        <v>27.7</v>
      </c>
    </row>
    <row r="14" spans="1:12" ht="14">
      <c r="A14" s="599"/>
      <c r="B14" s="671">
        <v>3</v>
      </c>
      <c r="C14" s="985">
        <v>2012</v>
      </c>
      <c r="D14" s="985">
        <v>11973</v>
      </c>
      <c r="E14" s="984">
        <v>4216</v>
      </c>
      <c r="F14" s="985">
        <v>13955</v>
      </c>
      <c r="G14" s="991">
        <v>2.1</v>
      </c>
      <c r="H14" s="991">
        <v>1.17</v>
      </c>
      <c r="I14" s="984">
        <v>1783</v>
      </c>
      <c r="J14" s="990">
        <v>88.6</v>
      </c>
      <c r="K14" s="989">
        <v>1905</v>
      </c>
      <c r="L14" s="990">
        <v>45.2</v>
      </c>
    </row>
    <row r="15" spans="1:12" ht="14">
      <c r="A15" s="599"/>
      <c r="B15" s="671">
        <v>4</v>
      </c>
      <c r="C15" s="985">
        <v>2535</v>
      </c>
      <c r="D15" s="985">
        <v>12042</v>
      </c>
      <c r="E15" s="984">
        <v>3679</v>
      </c>
      <c r="F15" s="985">
        <v>11776</v>
      </c>
      <c r="G15" s="991">
        <v>1.45</v>
      </c>
      <c r="H15" s="991">
        <v>0.98</v>
      </c>
      <c r="I15" s="984">
        <v>1173</v>
      </c>
      <c r="J15" s="990">
        <v>46.3</v>
      </c>
      <c r="K15" s="989">
        <v>1197</v>
      </c>
      <c r="L15" s="990">
        <v>32.5</v>
      </c>
    </row>
    <row r="16" spans="1:12" ht="14">
      <c r="A16" s="599"/>
      <c r="B16" s="671">
        <v>5</v>
      </c>
      <c r="C16" s="985">
        <v>2074</v>
      </c>
      <c r="D16" s="985">
        <v>12026</v>
      </c>
      <c r="E16" s="984">
        <v>3697</v>
      </c>
      <c r="F16" s="985">
        <v>10597</v>
      </c>
      <c r="G16" s="991">
        <v>1.78</v>
      </c>
      <c r="H16" s="991">
        <v>0.88</v>
      </c>
      <c r="I16" s="984">
        <v>739</v>
      </c>
      <c r="J16" s="990">
        <v>35.6</v>
      </c>
      <c r="K16" s="989">
        <v>752</v>
      </c>
      <c r="L16" s="990">
        <v>20.3</v>
      </c>
    </row>
    <row r="17" spans="1:18" ht="14">
      <c r="A17" s="599"/>
      <c r="B17" s="671">
        <v>6</v>
      </c>
      <c r="C17" s="985">
        <v>1680</v>
      </c>
      <c r="D17" s="985">
        <v>11901</v>
      </c>
      <c r="E17" s="984">
        <v>3566</v>
      </c>
      <c r="F17" s="985">
        <v>10273</v>
      </c>
      <c r="G17" s="991">
        <v>2.12</v>
      </c>
      <c r="H17" s="991">
        <v>0.86</v>
      </c>
      <c r="I17" s="984">
        <v>623</v>
      </c>
      <c r="J17" s="990">
        <v>37.1</v>
      </c>
      <c r="K17" s="989">
        <v>634</v>
      </c>
      <c r="L17" s="990">
        <v>17.8</v>
      </c>
    </row>
    <row r="18" spans="1:18" ht="14">
      <c r="A18" s="599"/>
      <c r="B18" s="671">
        <v>7</v>
      </c>
      <c r="C18" s="985">
        <v>1827</v>
      </c>
      <c r="D18" s="985">
        <v>11727</v>
      </c>
      <c r="E18" s="984">
        <v>3827</v>
      </c>
      <c r="F18" s="985">
        <v>10329</v>
      </c>
      <c r="G18" s="991">
        <v>2.09</v>
      </c>
      <c r="H18" s="991">
        <v>0.88</v>
      </c>
      <c r="I18" s="984">
        <v>574</v>
      </c>
      <c r="J18" s="990">
        <v>31.4</v>
      </c>
      <c r="K18" s="989">
        <v>581</v>
      </c>
      <c r="L18" s="990">
        <v>15.2</v>
      </c>
    </row>
    <row r="19" spans="1:18" ht="14">
      <c r="A19" s="599"/>
      <c r="B19" s="671">
        <v>8</v>
      </c>
      <c r="C19" s="985">
        <v>1737</v>
      </c>
      <c r="D19" s="985">
        <v>11781</v>
      </c>
      <c r="E19" s="984">
        <v>3760</v>
      </c>
      <c r="F19" s="985">
        <v>10589</v>
      </c>
      <c r="G19" s="991">
        <v>2.16</v>
      </c>
      <c r="H19" s="991">
        <v>0.9</v>
      </c>
      <c r="I19" s="984">
        <v>552</v>
      </c>
      <c r="J19" s="990">
        <v>31.8</v>
      </c>
      <c r="K19" s="989">
        <v>559</v>
      </c>
      <c r="L19" s="990">
        <v>14.9</v>
      </c>
    </row>
    <row r="20" spans="1:18" ht="14">
      <c r="A20" s="599"/>
      <c r="B20" s="671">
        <v>9</v>
      </c>
      <c r="C20" s="985">
        <v>1597</v>
      </c>
      <c r="D20" s="985">
        <v>11687</v>
      </c>
      <c r="E20" s="984">
        <v>3581</v>
      </c>
      <c r="F20" s="985">
        <v>10541</v>
      </c>
      <c r="G20" s="991">
        <v>2.2400000000000002</v>
      </c>
      <c r="H20" s="991">
        <v>0.9</v>
      </c>
      <c r="I20" s="984">
        <v>516</v>
      </c>
      <c r="J20" s="990">
        <v>32.299999999999997</v>
      </c>
      <c r="K20" s="989">
        <v>524</v>
      </c>
      <c r="L20" s="990">
        <v>14.6</v>
      </c>
    </row>
    <row r="21" spans="1:18" ht="14">
      <c r="A21" s="599"/>
      <c r="B21" s="671">
        <v>10</v>
      </c>
      <c r="C21" s="985">
        <v>1774</v>
      </c>
      <c r="D21" s="985">
        <v>11484</v>
      </c>
      <c r="E21" s="984">
        <v>4160</v>
      </c>
      <c r="F21" s="985">
        <v>10965</v>
      </c>
      <c r="G21" s="991">
        <v>2.34</v>
      </c>
      <c r="H21" s="991">
        <v>0.95</v>
      </c>
      <c r="I21" s="984">
        <v>602</v>
      </c>
      <c r="J21" s="990">
        <v>33.9</v>
      </c>
      <c r="K21" s="989">
        <v>609</v>
      </c>
      <c r="L21" s="990">
        <v>14.6</v>
      </c>
    </row>
    <row r="22" spans="1:18" ht="14">
      <c r="A22" s="599"/>
      <c r="B22" s="671">
        <v>11</v>
      </c>
      <c r="C22" s="985">
        <v>1575</v>
      </c>
      <c r="D22" s="985">
        <v>11197</v>
      </c>
      <c r="E22" s="984">
        <v>3416</v>
      </c>
      <c r="F22" s="985">
        <v>10673</v>
      </c>
      <c r="G22" s="991">
        <v>2.17</v>
      </c>
      <c r="H22" s="991">
        <v>0.95</v>
      </c>
      <c r="I22" s="984">
        <v>483</v>
      </c>
      <c r="J22" s="990">
        <v>30.7</v>
      </c>
      <c r="K22" s="989">
        <v>492</v>
      </c>
      <c r="L22" s="990">
        <v>14.4</v>
      </c>
    </row>
    <row r="23" spans="1:18" ht="14">
      <c r="A23" s="599"/>
      <c r="B23" s="671">
        <v>12</v>
      </c>
      <c r="C23" s="985">
        <v>1333</v>
      </c>
      <c r="D23" s="985">
        <v>10714</v>
      </c>
      <c r="E23" s="984">
        <v>3535</v>
      </c>
      <c r="F23" s="985">
        <v>10398</v>
      </c>
      <c r="G23" s="991">
        <v>2.65</v>
      </c>
      <c r="H23" s="991">
        <v>0.97</v>
      </c>
      <c r="I23" s="984">
        <v>462</v>
      </c>
      <c r="J23" s="990">
        <v>34.700000000000003</v>
      </c>
      <c r="K23" s="989">
        <v>467</v>
      </c>
      <c r="L23" s="990">
        <v>13.2</v>
      </c>
    </row>
    <row r="24" spans="1:18" ht="14">
      <c r="A24" s="599" t="s">
        <v>545</v>
      </c>
      <c r="B24" s="671">
        <v>1</v>
      </c>
      <c r="C24" s="985">
        <v>2141</v>
      </c>
      <c r="D24" s="985">
        <v>11171</v>
      </c>
      <c r="E24" s="984">
        <v>5434</v>
      </c>
      <c r="F24" s="985">
        <v>11848</v>
      </c>
      <c r="G24" s="991">
        <v>2.54</v>
      </c>
      <c r="H24" s="991">
        <v>1.06</v>
      </c>
      <c r="I24" s="984">
        <v>465</v>
      </c>
      <c r="J24" s="990">
        <v>21.7</v>
      </c>
      <c r="K24" s="989">
        <v>471</v>
      </c>
      <c r="L24" s="990">
        <v>8.6999999999999993</v>
      </c>
    </row>
    <row r="25" spans="1:18" ht="13.5" customHeight="1">
      <c r="A25" s="1126" t="s">
        <v>419</v>
      </c>
      <c r="B25" s="1127"/>
      <c r="C25" s="992">
        <f>(C24/C12-1)*100</f>
        <v>2.440191387559798</v>
      </c>
      <c r="D25" s="992">
        <f>(D24/D12-1)*100</f>
        <v>3.5886498516320531</v>
      </c>
      <c r="E25" s="992">
        <f>(E24/E12-1)*100</f>
        <v>-4.4991212653778589</v>
      </c>
      <c r="F25" s="992">
        <f>(F24/F12-1)*100</f>
        <v>-4.459317796951856</v>
      </c>
      <c r="G25" s="993">
        <f>G24 - G12</f>
        <v>-0.18000000000000016</v>
      </c>
      <c r="H25" s="993">
        <f>H24 - H12</f>
        <v>-8.9999999999999858E-2</v>
      </c>
      <c r="I25" s="994">
        <f>(I24/I12-1)*100</f>
        <v>4.2600896860986559</v>
      </c>
      <c r="J25" s="995">
        <f>J24 - J12</f>
        <v>0.39999999999999858</v>
      </c>
      <c r="K25" s="994">
        <f>(K24/K12-1)*100</f>
        <v>1.9480519480519431</v>
      </c>
      <c r="L25" s="1002" t="s">
        <v>598</v>
      </c>
      <c r="N25" s="1125"/>
      <c r="O25" s="1125"/>
      <c r="P25" s="1125"/>
      <c r="Q25" s="1125"/>
      <c r="R25" s="1125"/>
    </row>
    <row r="26" spans="1:18" ht="13.5" customHeight="1">
      <c r="A26" s="1128" t="s">
        <v>72</v>
      </c>
      <c r="B26" s="1129"/>
      <c r="C26" s="996">
        <f t="shared" ref="C26:J26" si="0">(C24/C23-1)*100</f>
        <v>60.61515378844711</v>
      </c>
      <c r="D26" s="996">
        <f t="shared" si="0"/>
        <v>4.2654470785887577</v>
      </c>
      <c r="E26" s="996">
        <f t="shared" si="0"/>
        <v>53.71994342291373</v>
      </c>
      <c r="F26" s="996">
        <f t="shared" si="0"/>
        <v>13.944989421042497</v>
      </c>
      <c r="G26" s="996">
        <f t="shared" si="0"/>
        <v>-4.1509433962264142</v>
      </c>
      <c r="H26" s="996">
        <f t="shared" si="0"/>
        <v>9.278350515463929</v>
      </c>
      <c r="I26" s="996">
        <f t="shared" si="0"/>
        <v>0.64935064935065512</v>
      </c>
      <c r="J26" s="996">
        <f t="shared" si="0"/>
        <v>-37.463976945244958</v>
      </c>
      <c r="K26" s="996">
        <f t="shared" ref="K26" si="1">(K24/K23-1)*100</f>
        <v>0.8565310492505418</v>
      </c>
      <c r="L26" s="996">
        <f>(L24/L23-1)*100</f>
        <v>-34.090909090909093</v>
      </c>
      <c r="N26" s="1125"/>
      <c r="O26" s="1125"/>
      <c r="P26" s="1125"/>
      <c r="Q26" s="1125"/>
      <c r="R26" s="1125"/>
    </row>
    <row r="27" spans="1:18">
      <c r="A27" s="444" t="s">
        <v>73</v>
      </c>
      <c r="B27" s="964"/>
      <c r="C27" s="964"/>
      <c r="D27" s="964"/>
      <c r="E27" s="964"/>
      <c r="F27" s="997"/>
      <c r="G27" s="964"/>
      <c r="H27" s="964"/>
      <c r="I27" s="964"/>
      <c r="J27" s="998"/>
      <c r="K27" s="964"/>
      <c r="L27" s="964"/>
    </row>
    <row r="28" spans="1:18">
      <c r="A28" s="442" t="s">
        <v>445</v>
      </c>
      <c r="B28" s="964"/>
      <c r="C28" s="964"/>
      <c r="D28" s="964"/>
      <c r="E28" s="964"/>
      <c r="F28" s="997"/>
      <c r="G28" s="964"/>
      <c r="H28" s="964"/>
      <c r="I28" s="964"/>
      <c r="J28" s="998"/>
      <c r="K28" s="964"/>
      <c r="L28" s="964"/>
    </row>
  </sheetData>
  <mergeCells count="13">
    <mergeCell ref="N25:R26"/>
    <mergeCell ref="H4:H5"/>
    <mergeCell ref="I4:I5"/>
    <mergeCell ref="K4:K5"/>
    <mergeCell ref="A25:B25"/>
    <mergeCell ref="A26:B26"/>
    <mergeCell ref="A2:J2"/>
    <mergeCell ref="A4:B5"/>
    <mergeCell ref="C4:C5"/>
    <mergeCell ref="D4:D5"/>
    <mergeCell ref="E4:E5"/>
    <mergeCell ref="F4:F5"/>
    <mergeCell ref="G4:G5"/>
  </mergeCells>
  <phoneticPr fontId="2"/>
  <pageMargins left="0.70866141732283472" right="0.70866141732283472" top="0.74803149606299213" bottom="0.74803149606299213" header="0.31496062992125984" footer="0.31496062992125984"/>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sqref="A1:K1"/>
    </sheetView>
  </sheetViews>
  <sheetFormatPr defaultColWidth="13.6328125" defaultRowHeight="14"/>
  <cols>
    <col min="1" max="1" width="11.26953125" style="22" customWidth="1"/>
    <col min="2" max="2" width="6.26953125" style="22" customWidth="1"/>
    <col min="3" max="3" width="10.90625" style="22" customWidth="1"/>
    <col min="4" max="4" width="13.36328125" style="22" customWidth="1"/>
    <col min="5" max="5" width="10.90625" style="22" customWidth="1"/>
    <col min="6" max="6" width="13.36328125" style="22" customWidth="1"/>
    <col min="7" max="7" width="10.90625" style="22" customWidth="1"/>
    <col min="8" max="8" width="13.36328125" style="22" customWidth="1"/>
    <col min="9" max="9" width="10.90625" style="22" customWidth="1"/>
    <col min="10" max="10" width="13.08984375" style="22" customWidth="1"/>
    <col min="11" max="11" width="0.36328125" style="22" customWidth="1"/>
    <col min="12" max="12" width="13.6328125" style="22" customWidth="1"/>
    <col min="13" max="13" width="3.453125" style="22" bestFit="1" customWidth="1"/>
    <col min="14" max="14" width="15.7265625" style="22" customWidth="1"/>
    <col min="15" max="15" width="0.6328125" style="22" customWidth="1"/>
    <col min="16" max="18" width="7.36328125" style="22" customWidth="1"/>
    <col min="19" max="20" width="8.6328125" style="22" customWidth="1"/>
    <col min="21" max="23" width="9.90625" style="22" customWidth="1"/>
    <col min="24" max="25" width="13.6328125" style="22" customWidth="1"/>
    <col min="26" max="26" width="3.7265625" style="22" customWidth="1"/>
    <col min="27" max="16384" width="13.6328125" style="22"/>
  </cols>
  <sheetData>
    <row r="1" spans="1:13" s="20" customFormat="1" ht="30" customHeight="1">
      <c r="A1" s="1018" t="s">
        <v>74</v>
      </c>
      <c r="B1" s="1018"/>
      <c r="C1" s="1018"/>
      <c r="D1" s="1018"/>
      <c r="E1" s="1018"/>
      <c r="F1" s="1018"/>
      <c r="G1" s="1018"/>
      <c r="H1" s="1018"/>
      <c r="I1" s="1018"/>
      <c r="J1" s="1018"/>
      <c r="K1" s="1018"/>
    </row>
    <row r="2" spans="1:13" s="20" customFormat="1" ht="6.75" customHeight="1">
      <c r="B2" s="82"/>
      <c r="C2" s="82"/>
      <c r="D2" s="82"/>
      <c r="E2" s="82"/>
      <c r="F2" s="82"/>
      <c r="G2" s="82"/>
      <c r="H2" s="82"/>
      <c r="I2" s="82"/>
    </row>
    <row r="3" spans="1:13" ht="14.25" customHeight="1">
      <c r="B3" s="57"/>
      <c r="C3" s="57"/>
      <c r="D3" s="57"/>
      <c r="E3" s="57"/>
      <c r="F3" s="57"/>
      <c r="G3" s="57"/>
      <c r="I3" s="57"/>
      <c r="J3" s="446" t="s">
        <v>311</v>
      </c>
    </row>
    <row r="4" spans="1:13" ht="3" customHeight="1" thickBot="1">
      <c r="B4" s="57"/>
      <c r="C4" s="57"/>
      <c r="D4" s="57"/>
      <c r="E4" s="57"/>
      <c r="F4" s="57"/>
      <c r="G4" s="57"/>
      <c r="I4" s="57"/>
      <c r="J4" s="93"/>
    </row>
    <row r="5" spans="1:13" ht="25" customHeight="1">
      <c r="A5" s="1133" t="s">
        <v>306</v>
      </c>
      <c r="B5" s="1134"/>
      <c r="C5" s="1130" t="s">
        <v>75</v>
      </c>
      <c r="D5" s="1131"/>
      <c r="E5" s="1130" t="s">
        <v>76</v>
      </c>
      <c r="F5" s="1132"/>
      <c r="G5" s="1130" t="s">
        <v>77</v>
      </c>
      <c r="H5" s="1131"/>
      <c r="I5" s="1130" t="s">
        <v>309</v>
      </c>
      <c r="J5" s="1132"/>
      <c r="K5" s="96"/>
      <c r="L5" s="26"/>
      <c r="M5" s="26"/>
    </row>
    <row r="6" spans="1:13" ht="25" customHeight="1">
      <c r="A6" s="1135"/>
      <c r="B6" s="1136"/>
      <c r="C6" s="99" t="s">
        <v>307</v>
      </c>
      <c r="D6" s="99" t="s">
        <v>78</v>
      </c>
      <c r="E6" s="99" t="s">
        <v>307</v>
      </c>
      <c r="F6" s="99" t="s">
        <v>78</v>
      </c>
      <c r="G6" s="99" t="s">
        <v>308</v>
      </c>
      <c r="H6" s="99" t="s">
        <v>78</v>
      </c>
      <c r="I6" s="100" t="s">
        <v>308</v>
      </c>
      <c r="J6" s="101" t="s">
        <v>78</v>
      </c>
      <c r="K6" s="102"/>
      <c r="L6" s="26"/>
      <c r="M6" s="26"/>
    </row>
    <row r="7" spans="1:13" ht="15" customHeight="1">
      <c r="A7" s="682"/>
      <c r="B7" s="57"/>
      <c r="C7" s="105"/>
      <c r="D7" s="104"/>
      <c r="E7" s="104"/>
      <c r="F7" s="104"/>
      <c r="G7" s="104"/>
      <c r="H7" s="104"/>
      <c r="I7" s="104"/>
      <c r="J7" s="57"/>
      <c r="K7" s="106"/>
      <c r="L7" s="26"/>
      <c r="M7" s="26"/>
    </row>
    <row r="8" spans="1:13" ht="15" hidden="1" customHeight="1">
      <c r="A8" s="103"/>
      <c r="B8" s="107" t="s">
        <v>79</v>
      </c>
      <c r="C8" s="108">
        <v>4611</v>
      </c>
      <c r="D8" s="109">
        <v>1566951</v>
      </c>
      <c r="E8" s="109">
        <v>70</v>
      </c>
      <c r="F8" s="109">
        <v>17490</v>
      </c>
      <c r="G8" s="110">
        <v>347628</v>
      </c>
      <c r="H8" s="110">
        <v>27292565.5</v>
      </c>
      <c r="I8" s="109">
        <v>1364</v>
      </c>
      <c r="J8" s="109">
        <v>34809</v>
      </c>
      <c r="K8" s="106"/>
      <c r="L8" s="26"/>
      <c r="M8" s="26"/>
    </row>
    <row r="9" spans="1:13" ht="15" hidden="1" customHeight="1">
      <c r="A9" s="103"/>
      <c r="B9" s="107" t="s">
        <v>80</v>
      </c>
      <c r="C9" s="108">
        <v>4581</v>
      </c>
      <c r="D9" s="109">
        <v>1526586.6</v>
      </c>
      <c r="E9" s="109">
        <v>58</v>
      </c>
      <c r="F9" s="109">
        <v>15008.8</v>
      </c>
      <c r="G9" s="110">
        <v>365421</v>
      </c>
      <c r="H9" s="110">
        <v>28871248.5</v>
      </c>
      <c r="I9" s="109">
        <v>1476</v>
      </c>
      <c r="J9" s="109">
        <v>37771</v>
      </c>
      <c r="K9" s="106"/>
      <c r="L9" s="26"/>
      <c r="M9" s="26"/>
    </row>
    <row r="10" spans="1:13" ht="15" hidden="1" customHeight="1">
      <c r="A10" s="103"/>
      <c r="B10" s="107" t="s">
        <v>81</v>
      </c>
      <c r="C10" s="108">
        <v>4293</v>
      </c>
      <c r="D10" s="109">
        <v>1424028</v>
      </c>
      <c r="E10" s="109">
        <v>70</v>
      </c>
      <c r="F10" s="109">
        <v>18440</v>
      </c>
      <c r="G10" s="110">
        <v>355962</v>
      </c>
      <c r="H10" s="110">
        <v>27572484.5</v>
      </c>
      <c r="I10" s="109">
        <v>1482</v>
      </c>
      <c r="J10" s="109">
        <v>38851.800000000003</v>
      </c>
      <c r="K10" s="106"/>
      <c r="L10" s="26"/>
      <c r="M10" s="26"/>
    </row>
    <row r="11" spans="1:13" ht="16" hidden="1" customHeight="1">
      <c r="A11" s="103"/>
      <c r="B11" s="107" t="s">
        <v>82</v>
      </c>
      <c r="C11" s="111">
        <v>4221</v>
      </c>
      <c r="D11" s="112">
        <v>1408004</v>
      </c>
      <c r="E11" s="112">
        <v>63</v>
      </c>
      <c r="F11" s="112">
        <v>16785</v>
      </c>
      <c r="G11" s="112">
        <v>353812</v>
      </c>
      <c r="H11" s="112">
        <v>28926856</v>
      </c>
      <c r="I11" s="112">
        <v>2116</v>
      </c>
      <c r="J11" s="112">
        <v>53760.5</v>
      </c>
      <c r="K11" s="106"/>
      <c r="L11" s="26"/>
      <c r="M11" s="26"/>
    </row>
    <row r="12" spans="1:13" ht="16" hidden="1" customHeight="1">
      <c r="A12" s="103"/>
      <c r="B12" s="107" t="s">
        <v>83</v>
      </c>
      <c r="C12" s="111">
        <v>4570</v>
      </c>
      <c r="D12" s="112">
        <v>1582679</v>
      </c>
      <c r="E12" s="112">
        <v>67</v>
      </c>
      <c r="F12" s="112">
        <v>15322</v>
      </c>
      <c r="G12" s="112">
        <v>337623</v>
      </c>
      <c r="H12" s="112">
        <v>27313285</v>
      </c>
      <c r="I12" s="112">
        <v>2398</v>
      </c>
      <c r="J12" s="112">
        <v>61718</v>
      </c>
      <c r="K12" s="106"/>
      <c r="L12" s="26"/>
      <c r="M12" s="26"/>
    </row>
    <row r="13" spans="1:13" ht="16" hidden="1" customHeight="1">
      <c r="A13" s="103"/>
      <c r="B13" s="107" t="s">
        <v>84</v>
      </c>
      <c r="C13" s="111">
        <v>4292</v>
      </c>
      <c r="D13" s="112">
        <v>1582678</v>
      </c>
      <c r="E13" s="112">
        <v>54</v>
      </c>
      <c r="F13" s="112">
        <v>11158</v>
      </c>
      <c r="G13" s="112">
        <v>318286</v>
      </c>
      <c r="H13" s="112">
        <v>25342145</v>
      </c>
      <c r="I13" s="112">
        <v>2517</v>
      </c>
      <c r="J13" s="112">
        <v>63831</v>
      </c>
      <c r="K13" s="106"/>
      <c r="L13" s="26"/>
      <c r="M13" s="26"/>
    </row>
    <row r="14" spans="1:13" ht="15.75" customHeight="1">
      <c r="A14" s="683" t="s">
        <v>523</v>
      </c>
      <c r="C14" s="495">
        <v>4017</v>
      </c>
      <c r="D14" s="112">
        <v>1665581</v>
      </c>
      <c r="E14" s="112">
        <v>27</v>
      </c>
      <c r="F14" s="112">
        <v>5402</v>
      </c>
      <c r="G14" s="112">
        <v>316193</v>
      </c>
      <c r="H14" s="114">
        <v>25509627</v>
      </c>
      <c r="I14" s="112">
        <v>3751</v>
      </c>
      <c r="J14" s="114">
        <v>96633</v>
      </c>
      <c r="K14" s="106"/>
      <c r="L14" s="26"/>
      <c r="M14" s="26"/>
    </row>
    <row r="15" spans="1:13" ht="15.75" customHeight="1">
      <c r="A15" s="683" t="s">
        <v>524</v>
      </c>
      <c r="C15" s="496">
        <v>4258</v>
      </c>
      <c r="D15" s="149">
        <v>1704635.8</v>
      </c>
      <c r="E15" s="149">
        <v>18</v>
      </c>
      <c r="F15" s="149">
        <v>4025.4</v>
      </c>
      <c r="G15" s="149">
        <v>300306</v>
      </c>
      <c r="H15" s="162">
        <v>24288788.5</v>
      </c>
      <c r="I15" s="149">
        <v>3542</v>
      </c>
      <c r="J15" s="162">
        <v>86559.499999999985</v>
      </c>
      <c r="K15" s="106"/>
      <c r="L15" s="26"/>
      <c r="M15" s="26"/>
    </row>
    <row r="16" spans="1:13" ht="15" customHeight="1">
      <c r="A16" s="746" t="s">
        <v>525</v>
      </c>
      <c r="B16" s="115"/>
      <c r="C16" s="148">
        <v>4577</v>
      </c>
      <c r="D16" s="149">
        <v>1860392.5999999999</v>
      </c>
      <c r="E16" s="149">
        <v>19</v>
      </c>
      <c r="F16" s="149">
        <v>4171.7000000000007</v>
      </c>
      <c r="G16" s="149">
        <v>293640</v>
      </c>
      <c r="H16" s="149">
        <v>24116696</v>
      </c>
      <c r="I16" s="149">
        <v>2837</v>
      </c>
      <c r="J16" s="149">
        <v>72536.100000000006</v>
      </c>
      <c r="K16" s="106"/>
      <c r="L16" s="26"/>
      <c r="M16" s="26"/>
    </row>
    <row r="17" spans="1:13" ht="15" customHeight="1">
      <c r="A17" s="672"/>
      <c r="B17" s="61"/>
      <c r="C17" s="111"/>
      <c r="D17" s="112"/>
      <c r="E17" s="112"/>
      <c r="F17" s="112"/>
      <c r="G17" s="112"/>
      <c r="H17" s="112"/>
      <c r="I17" s="112"/>
      <c r="J17" s="112"/>
      <c r="K17" s="106"/>
      <c r="L17" s="26"/>
      <c r="M17" s="26"/>
    </row>
    <row r="18" spans="1:13" ht="16" customHeight="1">
      <c r="A18" s="672" t="s">
        <v>441</v>
      </c>
      <c r="B18" s="667">
        <v>12</v>
      </c>
      <c r="C18" s="118">
        <v>360</v>
      </c>
      <c r="D18" s="119">
        <v>140121.20000000001</v>
      </c>
      <c r="E18" s="459">
        <v>2</v>
      </c>
      <c r="F18" s="459">
        <v>430</v>
      </c>
      <c r="G18" s="119">
        <v>27661</v>
      </c>
      <c r="H18" s="119">
        <v>2195781</v>
      </c>
      <c r="I18" s="119">
        <v>297</v>
      </c>
      <c r="J18" s="119">
        <v>7639</v>
      </c>
      <c r="K18" s="120"/>
    </row>
    <row r="19" spans="1:13" ht="16" customHeight="1">
      <c r="A19" s="672" t="s">
        <v>443</v>
      </c>
      <c r="B19" s="699">
        <v>1</v>
      </c>
      <c r="C19" s="118">
        <v>357</v>
      </c>
      <c r="D19" s="119">
        <v>145612.29999999999</v>
      </c>
      <c r="E19" s="459">
        <v>0</v>
      </c>
      <c r="F19" s="459">
        <v>0</v>
      </c>
      <c r="G19" s="666">
        <v>24952</v>
      </c>
      <c r="H19" s="119">
        <v>2051329.5</v>
      </c>
      <c r="I19" s="119">
        <v>214</v>
      </c>
      <c r="J19" s="119">
        <v>5059.3999999999996</v>
      </c>
      <c r="K19" s="120"/>
    </row>
    <row r="20" spans="1:13" ht="16" customHeight="1">
      <c r="A20" s="672"/>
      <c r="B20" s="699">
        <v>2</v>
      </c>
      <c r="C20" s="118">
        <v>345</v>
      </c>
      <c r="D20" s="119">
        <v>137559.29999999999</v>
      </c>
      <c r="E20" s="459">
        <v>3</v>
      </c>
      <c r="F20" s="459">
        <v>593.70000000000005</v>
      </c>
      <c r="G20" s="119">
        <v>24466</v>
      </c>
      <c r="H20" s="119">
        <v>2042533.5</v>
      </c>
      <c r="I20" s="666">
        <v>226</v>
      </c>
      <c r="J20" s="119">
        <v>5642.4</v>
      </c>
      <c r="K20" s="120"/>
    </row>
    <row r="21" spans="1:13" ht="15" customHeight="1">
      <c r="A21" s="672"/>
      <c r="B21" s="699">
        <v>3</v>
      </c>
      <c r="C21" s="118">
        <v>341</v>
      </c>
      <c r="D21" s="119">
        <v>138231</v>
      </c>
      <c r="E21" s="459">
        <v>1</v>
      </c>
      <c r="F21" s="459">
        <v>352</v>
      </c>
      <c r="G21" s="119">
        <v>24131</v>
      </c>
      <c r="H21" s="119">
        <v>2021003</v>
      </c>
      <c r="I21" s="119">
        <v>271</v>
      </c>
      <c r="J21" s="119">
        <v>7016</v>
      </c>
      <c r="K21" s="120"/>
    </row>
    <row r="22" spans="1:13" ht="15" customHeight="1">
      <c r="A22" s="672"/>
      <c r="B22" s="667">
        <v>4</v>
      </c>
      <c r="C22" s="118">
        <v>388</v>
      </c>
      <c r="D22" s="119">
        <v>159319.59999999998</v>
      </c>
      <c r="E22" s="459">
        <v>0</v>
      </c>
      <c r="F22" s="459">
        <v>0</v>
      </c>
      <c r="G22" s="119">
        <v>25791</v>
      </c>
      <c r="H22" s="119">
        <v>2193005</v>
      </c>
      <c r="I22" s="119">
        <v>283</v>
      </c>
      <c r="J22" s="119">
        <v>7489.1</v>
      </c>
      <c r="K22" s="120"/>
    </row>
    <row r="23" spans="1:13" ht="15" customHeight="1">
      <c r="A23" s="672"/>
      <c r="B23" s="667">
        <v>5</v>
      </c>
      <c r="C23" s="118">
        <v>387</v>
      </c>
      <c r="D23" s="119">
        <v>159261.5</v>
      </c>
      <c r="E23" s="459">
        <v>2</v>
      </c>
      <c r="F23" s="459">
        <v>457.6</v>
      </c>
      <c r="G23" s="119">
        <v>24272</v>
      </c>
      <c r="H23" s="119">
        <v>2080824</v>
      </c>
      <c r="I23" s="119">
        <v>253</v>
      </c>
      <c r="J23" s="119">
        <v>6286.6</v>
      </c>
      <c r="K23" s="120"/>
    </row>
    <row r="24" spans="1:13" ht="15" customHeight="1">
      <c r="A24" s="672"/>
      <c r="B24" s="667">
        <v>6</v>
      </c>
      <c r="C24" s="118">
        <v>357</v>
      </c>
      <c r="D24" s="119">
        <v>147737.9</v>
      </c>
      <c r="E24" s="459">
        <v>2</v>
      </c>
      <c r="F24" s="459">
        <v>333.2</v>
      </c>
      <c r="G24" s="119">
        <v>22848</v>
      </c>
      <c r="H24" s="119">
        <v>1923912.5</v>
      </c>
      <c r="I24" s="119">
        <v>228</v>
      </c>
      <c r="J24" s="119">
        <v>5837.9</v>
      </c>
      <c r="K24" s="120"/>
    </row>
    <row r="25" spans="1:13" ht="15" customHeight="1">
      <c r="A25" s="672"/>
      <c r="B25" s="667">
        <v>7</v>
      </c>
      <c r="C25" s="118">
        <v>410</v>
      </c>
      <c r="D25" s="119">
        <v>171407.9</v>
      </c>
      <c r="E25" s="459">
        <v>3</v>
      </c>
      <c r="F25" s="459">
        <v>607.79999999999995</v>
      </c>
      <c r="G25" s="119">
        <v>24704</v>
      </c>
      <c r="H25" s="119">
        <v>1992429</v>
      </c>
      <c r="I25" s="119">
        <v>245</v>
      </c>
      <c r="J25" s="119">
        <v>6151.1</v>
      </c>
      <c r="K25" s="120"/>
    </row>
    <row r="26" spans="1:13" ht="15" customHeight="1">
      <c r="A26" s="672"/>
      <c r="B26" s="667">
        <v>8</v>
      </c>
      <c r="C26" s="118">
        <v>394</v>
      </c>
      <c r="D26" s="119">
        <v>157274.5</v>
      </c>
      <c r="E26" s="459">
        <v>1</v>
      </c>
      <c r="F26" s="459">
        <v>107.8</v>
      </c>
      <c r="G26" s="119">
        <v>23452</v>
      </c>
      <c r="H26" s="119">
        <v>1834347.5</v>
      </c>
      <c r="I26" s="119">
        <v>218</v>
      </c>
      <c r="J26" s="119">
        <v>5623.1</v>
      </c>
      <c r="K26" s="120"/>
    </row>
    <row r="27" spans="1:13" ht="15" customHeight="1">
      <c r="A27" s="672"/>
      <c r="B27" s="667">
        <v>9</v>
      </c>
      <c r="C27" s="118">
        <v>364</v>
      </c>
      <c r="D27" s="119">
        <v>144967.29999999999</v>
      </c>
      <c r="E27" s="459">
        <v>1</v>
      </c>
      <c r="F27" s="459">
        <v>269</v>
      </c>
      <c r="G27" s="119">
        <v>22183</v>
      </c>
      <c r="H27" s="119">
        <v>1768715</v>
      </c>
      <c r="I27" s="119">
        <v>185</v>
      </c>
      <c r="J27" s="119">
        <v>4842.6000000000004</v>
      </c>
      <c r="K27" s="120"/>
    </row>
    <row r="28" spans="1:13" ht="15" customHeight="1">
      <c r="A28" s="672"/>
      <c r="B28" s="667">
        <v>10</v>
      </c>
      <c r="C28" s="118">
        <v>418</v>
      </c>
      <c r="D28" s="119">
        <v>172614.9</v>
      </c>
      <c r="E28" s="459">
        <v>2</v>
      </c>
      <c r="F28" s="459">
        <v>465.5</v>
      </c>
      <c r="G28" s="119">
        <v>26010</v>
      </c>
      <c r="H28" s="119">
        <v>2081996</v>
      </c>
      <c r="I28" s="119">
        <v>220</v>
      </c>
      <c r="J28" s="119">
        <v>5820.9</v>
      </c>
      <c r="K28" s="120"/>
    </row>
    <row r="29" spans="1:13" ht="15" customHeight="1">
      <c r="A29" s="672"/>
      <c r="B29" s="667">
        <v>11</v>
      </c>
      <c r="C29" s="118">
        <v>405</v>
      </c>
      <c r="D29" s="119">
        <v>162192.70000000001</v>
      </c>
      <c r="E29" s="459">
        <v>2</v>
      </c>
      <c r="F29" s="459">
        <v>429.5</v>
      </c>
      <c r="G29" s="119">
        <v>24433</v>
      </c>
      <c r="H29" s="119">
        <v>1983991.5</v>
      </c>
      <c r="I29" s="119">
        <v>251</v>
      </c>
      <c r="J29" s="119">
        <v>6581.7</v>
      </c>
      <c r="K29" s="120"/>
    </row>
    <row r="30" spans="1:13" ht="15" customHeight="1">
      <c r="A30" s="672"/>
      <c r="B30" s="667">
        <v>12</v>
      </c>
      <c r="C30" s="118">
        <v>411</v>
      </c>
      <c r="D30" s="119">
        <v>164213.69999999998</v>
      </c>
      <c r="E30" s="459">
        <v>2</v>
      </c>
      <c r="F30" s="459">
        <v>555.6</v>
      </c>
      <c r="G30" s="119">
        <v>26398</v>
      </c>
      <c r="H30" s="119">
        <v>2142609.5</v>
      </c>
      <c r="I30" s="119">
        <v>243</v>
      </c>
      <c r="J30" s="119">
        <v>6185.3</v>
      </c>
      <c r="K30" s="120"/>
    </row>
    <row r="31" spans="1:13" ht="7.5" customHeight="1" thickBot="1">
      <c r="A31" s="121"/>
      <c r="B31" s="122"/>
      <c r="C31" s="123"/>
      <c r="D31" s="124"/>
      <c r="E31" s="124"/>
      <c r="F31" s="124"/>
      <c r="G31" s="124"/>
      <c r="H31" s="124"/>
      <c r="I31" s="124"/>
      <c r="J31" s="124"/>
      <c r="K31" s="125"/>
      <c r="L31" s="26"/>
      <c r="M31" s="26"/>
    </row>
    <row r="32" spans="1:13" ht="3" customHeight="1">
      <c r="B32" s="113"/>
      <c r="C32" s="126"/>
      <c r="D32" s="126"/>
      <c r="E32" s="126"/>
      <c r="F32" s="126"/>
      <c r="G32" s="126"/>
      <c r="H32" s="126"/>
      <c r="I32" s="126"/>
      <c r="J32" s="126"/>
      <c r="K32" s="26"/>
      <c r="L32" s="26"/>
      <c r="M32" s="26"/>
    </row>
    <row r="33" spans="1:25" s="37" customFormat="1" ht="15" customHeight="1">
      <c r="A33" s="445" t="s">
        <v>310</v>
      </c>
      <c r="C33" s="57"/>
      <c r="D33" s="57"/>
      <c r="E33" s="57"/>
      <c r="F33" s="57"/>
      <c r="G33" s="57"/>
      <c r="H33" s="57"/>
      <c r="I33" s="57"/>
      <c r="J33" s="57"/>
    </row>
    <row r="34" spans="1:25" s="37" customFormat="1" ht="15" customHeight="1">
      <c r="A34" s="684" t="s">
        <v>408</v>
      </c>
      <c r="B34" s="594"/>
      <c r="C34" s="595"/>
      <c r="D34" s="57"/>
      <c r="E34" s="57"/>
      <c r="F34" s="57"/>
      <c r="G34" s="57"/>
      <c r="H34" s="57"/>
      <c r="I34" s="57"/>
      <c r="J34" s="57"/>
    </row>
    <row r="35" spans="1:25" s="37" customFormat="1" ht="15" customHeight="1">
      <c r="A35" s="445" t="s">
        <v>542</v>
      </c>
      <c r="C35" s="57"/>
      <c r="D35" s="57"/>
      <c r="E35" s="57"/>
      <c r="F35" s="57"/>
      <c r="G35" s="57"/>
      <c r="H35" s="57"/>
      <c r="I35" s="57"/>
      <c r="J35" s="57"/>
    </row>
    <row r="36" spans="1:25" ht="2.25" customHeight="1">
      <c r="B36" s="26"/>
      <c r="C36" s="127"/>
      <c r="D36" s="127"/>
      <c r="E36" s="127"/>
      <c r="F36" s="127"/>
      <c r="G36" s="127"/>
      <c r="H36" s="127"/>
      <c r="I36" s="127"/>
      <c r="J36" s="127"/>
    </row>
    <row r="37" spans="1:25" ht="16.5">
      <c r="C37" s="127"/>
      <c r="D37" s="127"/>
      <c r="E37" s="127"/>
      <c r="F37" s="127"/>
      <c r="G37" s="127"/>
      <c r="H37" s="127"/>
      <c r="I37" s="127"/>
      <c r="J37" s="127"/>
    </row>
    <row r="38" spans="1:25" ht="21">
      <c r="B38" s="1018"/>
      <c r="C38" s="1018"/>
      <c r="D38" s="1018"/>
      <c r="E38" s="1018"/>
      <c r="F38" s="1018"/>
      <c r="G38" s="1018"/>
      <c r="H38" s="1018"/>
      <c r="I38" s="1018"/>
      <c r="J38" s="1018"/>
    </row>
    <row r="39" spans="1:25" s="20" customFormat="1" ht="21" customHeight="1">
      <c r="D39" s="19"/>
      <c r="E39" s="19"/>
      <c r="F39" s="19"/>
      <c r="G39" s="19"/>
      <c r="H39" s="19"/>
      <c r="Q39" s="128"/>
      <c r="R39" s="19"/>
      <c r="S39" s="19"/>
      <c r="T39" s="19"/>
      <c r="U39" s="19"/>
      <c r="V39" s="19"/>
    </row>
    <row r="40" spans="1:25" ht="15" customHeight="1">
      <c r="B40" s="26"/>
      <c r="C40" s="26"/>
      <c r="D40" s="26"/>
      <c r="E40" s="26"/>
      <c r="F40" s="26"/>
      <c r="G40" s="26"/>
      <c r="H40" s="26"/>
      <c r="I40" s="26"/>
      <c r="J40" s="26"/>
      <c r="N40" s="26"/>
      <c r="O40" s="26"/>
      <c r="P40" s="26"/>
      <c r="Q40" s="26"/>
      <c r="R40" s="26"/>
      <c r="S40" s="26"/>
      <c r="T40" s="26"/>
      <c r="U40" s="26"/>
      <c r="V40" s="26"/>
      <c r="W40" s="26"/>
      <c r="X40" s="26"/>
    </row>
    <row r="41" spans="1:25" ht="17.25" customHeight="1">
      <c r="B41" s="26"/>
      <c r="C41" s="26"/>
      <c r="D41" s="26"/>
      <c r="E41" s="26"/>
      <c r="F41" s="26"/>
      <c r="G41" s="26"/>
      <c r="H41" s="26"/>
      <c r="I41" s="26"/>
      <c r="J41" s="26"/>
      <c r="K41" s="26"/>
      <c r="L41" s="26"/>
      <c r="M41" s="1026"/>
      <c r="N41" s="1026"/>
      <c r="O41" s="27"/>
      <c r="P41" s="1137"/>
      <c r="Q41" s="1026"/>
      <c r="R41" s="1026"/>
      <c r="S41" s="1026"/>
      <c r="T41" s="1026"/>
      <c r="U41" s="1026"/>
      <c r="V41" s="1137"/>
      <c r="W41" s="1137"/>
      <c r="X41" s="1026"/>
      <c r="Y41" s="26"/>
    </row>
    <row r="42" spans="1:25">
      <c r="B42" s="26"/>
      <c r="C42" s="26"/>
      <c r="D42" s="26"/>
      <c r="E42" s="26"/>
      <c r="F42" s="26"/>
      <c r="G42" s="26"/>
      <c r="H42" s="26"/>
      <c r="I42" s="26"/>
      <c r="J42" s="26"/>
      <c r="K42" s="26"/>
      <c r="L42" s="26"/>
      <c r="M42" s="1026"/>
      <c r="N42" s="1026"/>
      <c r="O42" s="27"/>
      <c r="P42" s="1137"/>
      <c r="Q42" s="26"/>
      <c r="R42" s="26"/>
      <c r="S42" s="1026"/>
      <c r="T42" s="1026"/>
      <c r="U42" s="27"/>
      <c r="V42" s="1026"/>
      <c r="W42" s="1137"/>
      <c r="X42" s="1026"/>
      <c r="Y42" s="26"/>
    </row>
    <row r="43" spans="1:25" ht="24.75" customHeight="1">
      <c r="B43" s="26"/>
      <c r="C43" s="26"/>
      <c r="D43" s="26"/>
      <c r="E43" s="26"/>
      <c r="F43" s="26"/>
      <c r="G43" s="26"/>
      <c r="H43" s="26"/>
      <c r="I43" s="26"/>
      <c r="J43" s="26"/>
      <c r="K43" s="26"/>
      <c r="L43" s="26"/>
      <c r="M43" s="26"/>
      <c r="N43" s="26"/>
      <c r="O43" s="26"/>
      <c r="P43" s="93"/>
      <c r="Q43" s="93"/>
      <c r="R43" s="93"/>
      <c r="S43" s="129"/>
      <c r="T43" s="129"/>
      <c r="U43" s="93"/>
      <c r="V43" s="93"/>
      <c r="W43" s="93"/>
      <c r="X43" s="93"/>
      <c r="Y43" s="26"/>
    </row>
    <row r="44" spans="1:25" ht="15.75" hidden="1" customHeight="1">
      <c r="B44" s="130"/>
      <c r="C44" s="26"/>
      <c r="D44" s="26"/>
      <c r="E44" s="26"/>
      <c r="F44" s="26"/>
      <c r="G44" s="21"/>
      <c r="H44" s="21"/>
      <c r="I44" s="21"/>
      <c r="J44" s="21"/>
      <c r="K44" s="26"/>
      <c r="L44" s="26"/>
      <c r="M44" s="26"/>
      <c r="N44" s="130"/>
      <c r="O44" s="130"/>
      <c r="P44" s="26"/>
      <c r="Q44" s="26"/>
      <c r="R44" s="26"/>
      <c r="S44" s="21"/>
      <c r="T44" s="21"/>
      <c r="U44" s="21"/>
      <c r="V44" s="21"/>
      <c r="W44" s="21"/>
      <c r="X44" s="21"/>
      <c r="Y44" s="26"/>
    </row>
    <row r="45" spans="1:25" ht="15.75" hidden="1" customHeight="1">
      <c r="B45" s="130"/>
      <c r="C45" s="26"/>
      <c r="D45" s="26"/>
      <c r="E45" s="26"/>
      <c r="F45" s="26"/>
      <c r="G45" s="21"/>
      <c r="H45" s="21"/>
      <c r="I45" s="21"/>
      <c r="J45" s="21"/>
      <c r="K45" s="26"/>
      <c r="L45" s="26"/>
      <c r="M45" s="26"/>
      <c r="N45" s="130"/>
      <c r="O45" s="130"/>
      <c r="P45" s="26"/>
      <c r="Q45" s="26"/>
      <c r="R45" s="26"/>
      <c r="S45" s="21"/>
      <c r="T45" s="21"/>
      <c r="U45" s="21"/>
      <c r="V45" s="21"/>
      <c r="W45" s="21"/>
      <c r="X45" s="21"/>
      <c r="Y45" s="26"/>
    </row>
    <row r="46" spans="1:25" ht="14.25" hidden="1" customHeight="1">
      <c r="B46" s="130"/>
      <c r="C46" s="26"/>
      <c r="D46" s="26"/>
      <c r="E46" s="26"/>
      <c r="F46" s="26"/>
      <c r="G46" s="21"/>
      <c r="H46" s="21"/>
      <c r="I46" s="21"/>
      <c r="J46" s="21"/>
      <c r="K46" s="26"/>
      <c r="L46" s="26"/>
      <c r="M46" s="26"/>
      <c r="N46" s="130"/>
      <c r="O46" s="130"/>
      <c r="P46" s="26"/>
      <c r="Q46" s="26"/>
      <c r="R46" s="26"/>
      <c r="S46" s="21"/>
      <c r="T46" s="21"/>
      <c r="U46" s="21"/>
      <c r="V46" s="21"/>
      <c r="W46" s="21"/>
      <c r="X46" s="21"/>
      <c r="Y46" s="26"/>
    </row>
    <row r="47" spans="1:25" ht="15.75" hidden="1" customHeight="1">
      <c r="B47" s="130"/>
      <c r="C47" s="26"/>
      <c r="D47" s="26"/>
      <c r="E47" s="26"/>
      <c r="F47" s="26"/>
      <c r="G47" s="21"/>
      <c r="H47" s="21"/>
      <c r="I47" s="21"/>
      <c r="J47" s="21"/>
      <c r="K47" s="26"/>
      <c r="L47" s="26"/>
      <c r="M47" s="26"/>
      <c r="N47" s="130"/>
      <c r="O47" s="130"/>
      <c r="P47" s="26"/>
      <c r="Q47" s="26"/>
      <c r="R47" s="26"/>
      <c r="S47" s="21"/>
      <c r="T47" s="21"/>
      <c r="U47" s="21"/>
      <c r="V47" s="21"/>
      <c r="W47" s="21"/>
      <c r="X47" s="21"/>
      <c r="Y47" s="26"/>
    </row>
    <row r="48" spans="1:25" ht="15.75" hidden="1" customHeight="1">
      <c r="B48" s="130"/>
      <c r="C48" s="21"/>
      <c r="D48" s="21"/>
      <c r="E48" s="21"/>
      <c r="F48" s="21"/>
      <c r="G48" s="21"/>
      <c r="H48" s="21"/>
      <c r="I48" s="21"/>
      <c r="J48" s="21"/>
      <c r="K48" s="26"/>
      <c r="L48" s="26"/>
      <c r="M48" s="26"/>
      <c r="N48" s="130"/>
      <c r="O48" s="130"/>
      <c r="P48" s="21"/>
      <c r="Q48" s="21"/>
      <c r="R48" s="21"/>
      <c r="S48" s="21"/>
      <c r="T48" s="21"/>
      <c r="U48" s="21"/>
      <c r="V48" s="21"/>
      <c r="W48" s="21"/>
      <c r="X48" s="21"/>
      <c r="Y48" s="26"/>
    </row>
    <row r="49" spans="2:25" ht="15.75" hidden="1" customHeight="1">
      <c r="B49" s="130"/>
      <c r="C49" s="21"/>
      <c r="D49" s="21"/>
      <c r="E49" s="21"/>
      <c r="F49" s="21"/>
      <c r="G49" s="21"/>
      <c r="H49" s="21"/>
      <c r="I49" s="21"/>
      <c r="J49" s="21"/>
      <c r="K49" s="26"/>
      <c r="L49" s="26"/>
      <c r="M49" s="26"/>
      <c r="N49" s="130"/>
      <c r="O49" s="130"/>
      <c r="P49" s="21"/>
      <c r="Q49" s="21"/>
      <c r="R49" s="21"/>
      <c r="S49" s="21"/>
      <c r="T49" s="21"/>
      <c r="U49" s="21"/>
      <c r="V49" s="21"/>
      <c r="W49" s="21"/>
      <c r="X49" s="21"/>
      <c r="Y49" s="26"/>
    </row>
    <row r="50" spans="2:25" ht="15.75" hidden="1" customHeight="1">
      <c r="B50" s="131"/>
      <c r="C50" s="21"/>
      <c r="D50" s="21"/>
      <c r="E50" s="21"/>
      <c r="F50" s="21"/>
      <c r="G50" s="21"/>
      <c r="H50" s="21"/>
      <c r="I50" s="21"/>
      <c r="J50" s="21"/>
      <c r="K50" s="26"/>
      <c r="L50" s="26"/>
      <c r="M50" s="26"/>
      <c r="N50" s="130"/>
      <c r="O50" s="130"/>
      <c r="P50" s="21"/>
      <c r="Q50" s="21"/>
      <c r="R50" s="21"/>
      <c r="S50" s="21"/>
      <c r="T50" s="21"/>
      <c r="U50" s="21"/>
      <c r="V50" s="21"/>
      <c r="W50" s="21"/>
      <c r="X50" s="21"/>
      <c r="Y50" s="26"/>
    </row>
    <row r="51" spans="2:25" ht="15.75" hidden="1" customHeight="1">
      <c r="B51" s="27"/>
      <c r="C51" s="21"/>
      <c r="D51" s="21"/>
      <c r="E51" s="21"/>
      <c r="F51" s="21"/>
      <c r="G51" s="21"/>
      <c r="H51" s="21"/>
      <c r="I51" s="21"/>
      <c r="J51" s="21"/>
      <c r="K51" s="26"/>
      <c r="L51" s="26"/>
      <c r="M51" s="26"/>
      <c r="N51" s="130"/>
      <c r="O51" s="130"/>
      <c r="P51" s="21"/>
      <c r="Q51" s="21"/>
      <c r="R51" s="21"/>
      <c r="S51" s="21"/>
      <c r="T51" s="21"/>
      <c r="U51" s="21"/>
      <c r="V51" s="21"/>
      <c r="W51" s="21"/>
      <c r="X51" s="21"/>
      <c r="Y51" s="26"/>
    </row>
    <row r="52" spans="2:25" ht="15.75" hidden="1" customHeight="1">
      <c r="B52" s="27"/>
      <c r="C52" s="21"/>
      <c r="D52" s="21"/>
      <c r="E52" s="21"/>
      <c r="F52" s="21"/>
      <c r="G52" s="21"/>
      <c r="H52" s="21"/>
      <c r="I52" s="21"/>
      <c r="J52" s="21"/>
      <c r="K52" s="26"/>
      <c r="L52" s="26"/>
      <c r="M52" s="26"/>
      <c r="N52" s="130"/>
      <c r="O52" s="130"/>
      <c r="P52" s="21"/>
      <c r="Q52" s="21"/>
      <c r="R52" s="21"/>
      <c r="S52" s="21"/>
      <c r="T52" s="21"/>
      <c r="U52" s="21"/>
      <c r="V52" s="21"/>
      <c r="W52" s="21"/>
      <c r="X52" s="21"/>
      <c r="Y52" s="26"/>
    </row>
    <row r="53" spans="2:25" ht="15.75" hidden="1" customHeight="1">
      <c r="B53" s="27"/>
      <c r="C53" s="21"/>
      <c r="D53" s="21"/>
      <c r="E53" s="21"/>
      <c r="F53" s="21"/>
      <c r="G53" s="21"/>
      <c r="H53" s="21"/>
      <c r="I53" s="21"/>
      <c r="J53" s="21"/>
      <c r="K53" s="26"/>
      <c r="L53" s="26"/>
      <c r="M53" s="26"/>
      <c r="N53" s="130"/>
      <c r="O53" s="130"/>
      <c r="P53" s="21"/>
      <c r="Q53" s="21"/>
      <c r="R53" s="21"/>
      <c r="S53" s="21"/>
      <c r="T53" s="21"/>
      <c r="U53" s="21"/>
      <c r="V53" s="21"/>
      <c r="W53" s="21"/>
      <c r="X53" s="21"/>
      <c r="Y53" s="26"/>
    </row>
    <row r="54" spans="2:25" ht="15.75" hidden="1" customHeight="1">
      <c r="B54" s="26"/>
      <c r="C54" s="26"/>
      <c r="J54" s="26"/>
      <c r="K54" s="26"/>
      <c r="L54" s="26"/>
      <c r="M54" s="26"/>
      <c r="N54" s="130"/>
      <c r="O54" s="130"/>
      <c r="P54" s="21"/>
      <c r="Q54" s="21"/>
      <c r="R54" s="21"/>
      <c r="S54" s="21"/>
      <c r="T54" s="21"/>
      <c r="U54" s="21"/>
      <c r="V54" s="21"/>
      <c r="W54" s="21"/>
      <c r="X54" s="21"/>
      <c r="Y54" s="26"/>
    </row>
    <row r="55" spans="2:25" ht="15.75" hidden="1" customHeight="1">
      <c r="B55" s="26"/>
      <c r="C55" s="26"/>
      <c r="J55" s="26"/>
      <c r="K55" s="26"/>
      <c r="L55" s="26"/>
      <c r="M55" s="26"/>
      <c r="N55" s="130"/>
      <c r="O55" s="130"/>
      <c r="P55" s="132"/>
      <c r="Q55" s="132"/>
      <c r="R55" s="132"/>
      <c r="S55" s="132"/>
      <c r="T55" s="132"/>
      <c r="U55" s="132"/>
      <c r="V55" s="132"/>
      <c r="W55" s="132"/>
      <c r="X55" s="132"/>
      <c r="Y55" s="26"/>
    </row>
    <row r="56" spans="2:25" ht="15.75" hidden="1" customHeight="1">
      <c r="B56" s="26"/>
      <c r="C56" s="26"/>
      <c r="J56" s="26"/>
      <c r="K56" s="26"/>
      <c r="L56" s="26"/>
      <c r="M56" s="26"/>
      <c r="N56" s="130"/>
      <c r="O56" s="130"/>
      <c r="P56" s="132"/>
      <c r="Q56" s="132"/>
      <c r="R56" s="132"/>
      <c r="S56" s="132"/>
      <c r="T56" s="132"/>
      <c r="U56" s="132"/>
      <c r="V56" s="132"/>
      <c r="W56" s="132"/>
      <c r="X56" s="132"/>
      <c r="Y56" s="26"/>
    </row>
    <row r="57" spans="2:25" ht="15.75" hidden="1" customHeight="1">
      <c r="B57" s="26"/>
      <c r="C57" s="26"/>
      <c r="J57" s="26"/>
      <c r="K57" s="26"/>
      <c r="L57" s="26"/>
      <c r="M57" s="26"/>
      <c r="N57" s="130"/>
      <c r="O57" s="130"/>
      <c r="P57" s="132"/>
      <c r="Q57" s="132"/>
      <c r="R57" s="132"/>
      <c r="S57" s="132"/>
      <c r="T57" s="132"/>
      <c r="U57" s="132"/>
      <c r="V57" s="132"/>
      <c r="W57" s="132"/>
      <c r="X57" s="132"/>
      <c r="Y57" s="26"/>
    </row>
    <row r="58" spans="2:25" ht="15.75" hidden="1" customHeight="1">
      <c r="B58" s="26"/>
      <c r="C58" s="26"/>
      <c r="J58" s="26"/>
      <c r="K58" s="26"/>
      <c r="L58" s="26"/>
      <c r="M58" s="26"/>
      <c r="N58" s="130"/>
      <c r="O58" s="130"/>
      <c r="P58" s="132"/>
      <c r="Q58" s="132"/>
      <c r="R58" s="132"/>
      <c r="S58" s="132"/>
      <c r="T58" s="132"/>
      <c r="U58" s="132"/>
      <c r="V58" s="132"/>
      <c r="W58" s="132"/>
      <c r="X58" s="132"/>
      <c r="Y58" s="26"/>
    </row>
    <row r="59" spans="2:25" ht="15.75" hidden="1" customHeight="1">
      <c r="B59" s="26"/>
      <c r="C59" s="26"/>
      <c r="J59" s="26"/>
      <c r="K59" s="26"/>
      <c r="L59" s="26"/>
      <c r="M59" s="26"/>
      <c r="N59" s="130"/>
      <c r="O59" s="130"/>
      <c r="P59" s="132"/>
      <c r="Q59" s="132"/>
      <c r="R59" s="132"/>
      <c r="S59" s="132"/>
      <c r="T59" s="132"/>
      <c r="U59" s="132"/>
      <c r="V59" s="132"/>
      <c r="W59" s="132"/>
      <c r="X59" s="132"/>
      <c r="Y59" s="26"/>
    </row>
    <row r="60" spans="2:25" ht="15.75" hidden="1" customHeight="1">
      <c r="B60" s="26"/>
      <c r="C60" s="26"/>
      <c r="J60" s="26"/>
      <c r="K60" s="26"/>
      <c r="L60" s="26"/>
      <c r="M60" s="1026"/>
      <c r="N60" s="1026"/>
      <c r="O60" s="27"/>
      <c r="P60" s="133"/>
      <c r="Q60" s="133"/>
      <c r="R60" s="133"/>
      <c r="S60" s="133"/>
      <c r="T60" s="133"/>
      <c r="U60" s="133"/>
      <c r="V60" s="133"/>
      <c r="W60" s="133"/>
      <c r="X60" s="133"/>
      <c r="Y60" s="26"/>
    </row>
    <row r="61" spans="2:25" ht="15.75" hidden="1" customHeight="1">
      <c r="B61" s="26"/>
      <c r="C61" s="26"/>
      <c r="J61" s="26"/>
      <c r="K61" s="26"/>
      <c r="L61" s="26"/>
      <c r="M61" s="1026"/>
      <c r="N61" s="1026"/>
      <c r="O61" s="27"/>
      <c r="P61" s="133"/>
      <c r="Q61" s="133"/>
      <c r="R61" s="133"/>
      <c r="S61" s="133"/>
      <c r="T61" s="133"/>
      <c r="U61" s="133"/>
      <c r="V61" s="133"/>
      <c r="W61" s="133"/>
      <c r="X61" s="133"/>
      <c r="Y61" s="26"/>
    </row>
    <row r="62" spans="2:25" ht="15.75" customHeight="1">
      <c r="B62" s="26"/>
      <c r="C62" s="26"/>
      <c r="J62" s="26"/>
      <c r="K62" s="26"/>
      <c r="L62" s="26"/>
      <c r="M62" s="1026"/>
      <c r="N62" s="1026"/>
      <c r="O62" s="27"/>
      <c r="P62" s="133"/>
      <c r="Q62" s="133"/>
      <c r="R62" s="133"/>
      <c r="S62" s="133"/>
      <c r="T62" s="133"/>
      <c r="U62" s="133"/>
      <c r="V62" s="133"/>
      <c r="W62" s="133"/>
      <c r="X62" s="133"/>
      <c r="Y62" s="26"/>
    </row>
    <row r="63" spans="2:25" ht="15.75" customHeight="1">
      <c r="B63" s="26"/>
      <c r="C63" s="26"/>
      <c r="J63" s="26"/>
      <c r="K63" s="26"/>
      <c r="L63" s="26"/>
      <c r="M63" s="1026"/>
      <c r="N63" s="1026"/>
      <c r="O63" s="27"/>
      <c r="P63" s="133"/>
      <c r="Q63" s="133"/>
      <c r="R63" s="133"/>
      <c r="S63" s="133"/>
      <c r="T63" s="133"/>
      <c r="U63" s="133"/>
      <c r="V63" s="133"/>
      <c r="W63" s="133"/>
      <c r="X63" s="133"/>
      <c r="Y63" s="26"/>
    </row>
    <row r="64" spans="2:25" ht="15.75" customHeight="1">
      <c r="B64" s="26"/>
      <c r="C64" s="26"/>
      <c r="J64" s="26"/>
      <c r="K64" s="26"/>
      <c r="L64" s="26"/>
      <c r="M64" s="1026"/>
      <c r="N64" s="1026"/>
      <c r="O64" s="27"/>
      <c r="P64" s="133"/>
      <c r="Q64" s="133"/>
      <c r="R64" s="133"/>
      <c r="S64" s="133"/>
      <c r="T64" s="133"/>
      <c r="U64" s="133"/>
      <c r="V64" s="133"/>
      <c r="W64" s="133"/>
      <c r="X64" s="133"/>
      <c r="Y64" s="26"/>
    </row>
    <row r="65" spans="2:25" ht="13" customHeight="1">
      <c r="B65" s="26"/>
      <c r="C65" s="26"/>
      <c r="J65" s="26"/>
      <c r="K65" s="26"/>
      <c r="L65" s="26"/>
      <c r="M65" s="26"/>
      <c r="N65" s="27"/>
      <c r="O65" s="27"/>
      <c r="P65" s="133"/>
      <c r="Q65" s="133"/>
      <c r="R65" s="133"/>
      <c r="S65" s="133"/>
      <c r="T65" s="133"/>
      <c r="U65" s="133"/>
      <c r="V65" s="133"/>
      <c r="W65" s="133"/>
      <c r="X65" s="133"/>
      <c r="Y65" s="26"/>
    </row>
    <row r="66" spans="2:25" ht="13" hidden="1" customHeight="1">
      <c r="B66" s="26"/>
      <c r="C66" s="21"/>
      <c r="D66" s="21"/>
      <c r="E66" s="21"/>
      <c r="F66" s="43"/>
      <c r="G66" s="43"/>
      <c r="H66" s="43"/>
      <c r="I66" s="43"/>
      <c r="J66" s="43"/>
      <c r="K66" s="26"/>
      <c r="L66" s="26"/>
      <c r="M66" s="1139"/>
      <c r="N66" s="26"/>
      <c r="O66" s="26"/>
      <c r="P66" s="133"/>
      <c r="Q66" s="133"/>
      <c r="R66" s="134"/>
      <c r="S66" s="134"/>
      <c r="T66" s="134"/>
      <c r="U66" s="134"/>
      <c r="V66" s="134"/>
      <c r="W66" s="134"/>
      <c r="X66" s="134"/>
      <c r="Y66" s="26"/>
    </row>
    <row r="67" spans="2:25" ht="15.75" hidden="1" customHeight="1">
      <c r="B67" s="26"/>
      <c r="C67" s="21"/>
      <c r="D67" s="21"/>
      <c r="E67" s="21"/>
      <c r="F67" s="43"/>
      <c r="G67" s="43"/>
      <c r="H67" s="43"/>
      <c r="I67" s="43"/>
      <c r="J67" s="43"/>
      <c r="K67" s="26"/>
      <c r="L67" s="26"/>
      <c r="M67" s="1139"/>
      <c r="N67" s="26"/>
      <c r="O67" s="26"/>
      <c r="P67" s="133"/>
      <c r="Q67" s="133"/>
      <c r="R67" s="133"/>
      <c r="S67" s="134"/>
      <c r="T67" s="134"/>
      <c r="U67" s="134"/>
      <c r="V67" s="134"/>
      <c r="W67" s="134"/>
      <c r="X67" s="133"/>
      <c r="Y67" s="26"/>
    </row>
    <row r="68" spans="2:25" ht="15.75" hidden="1" customHeight="1">
      <c r="B68" s="26"/>
      <c r="C68" s="21"/>
      <c r="D68" s="21"/>
      <c r="E68" s="21"/>
      <c r="F68" s="43"/>
      <c r="G68" s="43"/>
      <c r="H68" s="43"/>
      <c r="I68" s="43"/>
      <c r="J68" s="43"/>
      <c r="K68" s="26"/>
      <c r="L68" s="26"/>
      <c r="M68" s="1139"/>
      <c r="N68" s="26"/>
      <c r="O68" s="26"/>
      <c r="P68" s="133"/>
      <c r="Q68" s="133"/>
      <c r="R68" s="133"/>
      <c r="S68" s="134"/>
      <c r="T68" s="134"/>
      <c r="U68" s="134"/>
      <c r="V68" s="134"/>
      <c r="W68" s="134"/>
      <c r="X68" s="133"/>
      <c r="Y68" s="26"/>
    </row>
    <row r="69" spans="2:25" ht="15.75" hidden="1" customHeight="1">
      <c r="B69" s="26"/>
      <c r="C69" s="21"/>
      <c r="D69" s="21"/>
      <c r="E69" s="21"/>
      <c r="F69" s="43"/>
      <c r="G69" s="43"/>
      <c r="H69" s="43"/>
      <c r="I69" s="43"/>
      <c r="J69" s="43"/>
      <c r="K69" s="26"/>
      <c r="L69" s="26"/>
      <c r="M69" s="1139"/>
      <c r="N69" s="26"/>
      <c r="O69" s="26"/>
      <c r="P69" s="133"/>
      <c r="Q69" s="133"/>
      <c r="R69" s="134"/>
      <c r="S69" s="134"/>
      <c r="T69" s="134"/>
      <c r="U69" s="134"/>
      <c r="V69" s="134"/>
      <c r="W69" s="134"/>
      <c r="X69" s="133"/>
      <c r="Y69" s="26"/>
    </row>
    <row r="70" spans="2:25" ht="15.75" hidden="1" customHeight="1">
      <c r="B70" s="26"/>
      <c r="C70" s="21"/>
      <c r="D70" s="21"/>
      <c r="E70" s="21"/>
      <c r="F70" s="43"/>
      <c r="G70" s="43"/>
      <c r="H70" s="43"/>
      <c r="I70" s="43"/>
      <c r="J70" s="43"/>
      <c r="K70" s="26"/>
      <c r="L70" s="26"/>
      <c r="M70" s="1139"/>
      <c r="N70" s="26"/>
      <c r="O70" s="26"/>
      <c r="P70" s="133"/>
      <c r="Q70" s="133"/>
      <c r="R70" s="133"/>
      <c r="S70" s="134"/>
      <c r="T70" s="134"/>
      <c r="U70" s="134"/>
      <c r="V70" s="134"/>
      <c r="W70" s="134"/>
      <c r="X70" s="133"/>
      <c r="Y70" s="26"/>
    </row>
    <row r="71" spans="2:25" ht="14.25" hidden="1" customHeight="1">
      <c r="B71" s="26"/>
      <c r="C71" s="21"/>
      <c r="D71" s="21"/>
      <c r="E71" s="21"/>
      <c r="F71" s="43"/>
      <c r="G71" s="43"/>
      <c r="H71" s="43"/>
      <c r="I71" s="43"/>
      <c r="J71" s="43"/>
      <c r="K71" s="26"/>
      <c r="L71" s="26"/>
      <c r="M71" s="1139"/>
      <c r="N71" s="26"/>
      <c r="O71" s="26"/>
      <c r="P71" s="133"/>
      <c r="Q71" s="133"/>
      <c r="R71" s="134"/>
      <c r="S71" s="134"/>
      <c r="T71" s="134"/>
      <c r="U71" s="134"/>
      <c r="V71" s="134"/>
      <c r="W71" s="134"/>
      <c r="X71" s="134"/>
      <c r="Y71" s="26"/>
    </row>
    <row r="72" spans="2:25" ht="14.25" hidden="1" customHeight="1">
      <c r="B72" s="26"/>
      <c r="C72" s="21"/>
      <c r="D72" s="21"/>
      <c r="E72" s="21"/>
      <c r="F72" s="43"/>
      <c r="G72" s="43"/>
      <c r="H72" s="43"/>
      <c r="I72" s="43"/>
      <c r="J72" s="43"/>
      <c r="K72" s="26"/>
      <c r="L72" s="26"/>
      <c r="M72" s="1139"/>
      <c r="N72" s="26"/>
      <c r="O72" s="26"/>
      <c r="P72" s="133"/>
      <c r="Q72" s="133"/>
      <c r="R72" s="133"/>
      <c r="S72" s="133"/>
      <c r="T72" s="133"/>
      <c r="U72" s="133"/>
      <c r="V72" s="133"/>
      <c r="W72" s="134"/>
      <c r="X72" s="133"/>
      <c r="Y72" s="26"/>
    </row>
    <row r="73" spans="2:25" ht="14.25" hidden="1" customHeight="1">
      <c r="B73" s="26"/>
      <c r="C73" s="21"/>
      <c r="D73" s="21"/>
      <c r="E73" s="21"/>
      <c r="F73" s="43"/>
      <c r="G73" s="43"/>
      <c r="H73" s="43"/>
      <c r="I73" s="43"/>
      <c r="J73" s="43"/>
      <c r="K73" s="26"/>
      <c r="L73" s="26"/>
      <c r="M73" s="1139"/>
      <c r="N73" s="26"/>
      <c r="O73" s="26"/>
      <c r="P73" s="133"/>
      <c r="Q73" s="133"/>
      <c r="R73" s="134"/>
      <c r="S73" s="133"/>
      <c r="T73" s="133"/>
      <c r="U73" s="134"/>
      <c r="V73" s="133"/>
      <c r="W73" s="133"/>
      <c r="X73" s="133"/>
      <c r="Y73" s="26"/>
    </row>
    <row r="74" spans="2:25" ht="14.25" hidden="1" customHeight="1">
      <c r="B74" s="26"/>
      <c r="C74" s="21"/>
      <c r="D74" s="21"/>
      <c r="E74" s="21"/>
      <c r="F74" s="43"/>
      <c r="G74" s="43"/>
      <c r="H74" s="43"/>
      <c r="I74" s="43"/>
      <c r="J74" s="43"/>
      <c r="K74" s="26"/>
      <c r="L74" s="26"/>
      <c r="M74" s="1139"/>
      <c r="N74" s="26"/>
      <c r="O74" s="26"/>
      <c r="P74" s="133"/>
      <c r="Q74" s="133"/>
      <c r="R74" s="133"/>
      <c r="S74" s="133"/>
      <c r="T74" s="133"/>
      <c r="U74" s="133"/>
      <c r="V74" s="133"/>
      <c r="W74" s="134"/>
      <c r="X74" s="133"/>
      <c r="Y74" s="26"/>
    </row>
    <row r="75" spans="2:25" ht="14.25" hidden="1" customHeight="1">
      <c r="B75" s="26"/>
      <c r="C75" s="21"/>
      <c r="D75" s="21"/>
      <c r="E75" s="21"/>
      <c r="F75" s="43"/>
      <c r="G75" s="43"/>
      <c r="H75" s="43"/>
      <c r="I75" s="43"/>
      <c r="J75" s="43"/>
      <c r="K75" s="26"/>
      <c r="L75" s="26"/>
      <c r="M75" s="1139"/>
      <c r="N75" s="26"/>
      <c r="O75" s="26"/>
      <c r="P75" s="133"/>
      <c r="Q75" s="133"/>
      <c r="R75" s="134"/>
      <c r="S75" s="133"/>
      <c r="T75" s="133"/>
      <c r="U75" s="133"/>
      <c r="V75" s="133"/>
      <c r="W75" s="133"/>
      <c r="X75" s="133"/>
      <c r="Y75" s="26"/>
    </row>
    <row r="76" spans="2:25" ht="14.25" hidden="1" customHeight="1">
      <c r="B76" s="26"/>
      <c r="C76" s="21"/>
      <c r="D76" s="21"/>
      <c r="E76" s="21"/>
      <c r="F76" s="43"/>
      <c r="G76" s="43"/>
      <c r="H76" s="43"/>
      <c r="I76" s="43"/>
      <c r="J76" s="43"/>
      <c r="K76" s="26"/>
      <c r="L76" s="26"/>
      <c r="M76" s="1139"/>
      <c r="N76" s="26"/>
      <c r="O76" s="26"/>
      <c r="P76" s="133"/>
      <c r="Q76" s="133"/>
      <c r="R76" s="134"/>
      <c r="S76" s="134"/>
      <c r="T76" s="134"/>
      <c r="U76" s="134"/>
      <c r="V76" s="134"/>
      <c r="W76" s="134"/>
      <c r="X76" s="134"/>
      <c r="Y76" s="26"/>
    </row>
    <row r="77" spans="2:25" ht="14.25" hidden="1" customHeight="1">
      <c r="B77" s="26"/>
      <c r="C77" s="21"/>
      <c r="D77" s="21"/>
      <c r="E77" s="21"/>
      <c r="F77" s="43"/>
      <c r="G77" s="43"/>
      <c r="H77" s="43"/>
      <c r="I77" s="43"/>
      <c r="J77" s="43"/>
      <c r="K77" s="26"/>
      <c r="L77" s="26"/>
      <c r="M77" s="1139"/>
      <c r="N77" s="26"/>
      <c r="O77" s="26"/>
      <c r="P77" s="133"/>
      <c r="Q77" s="133"/>
      <c r="R77" s="134"/>
      <c r="S77" s="134"/>
      <c r="T77" s="133"/>
      <c r="U77" s="134"/>
      <c r="V77" s="134"/>
      <c r="W77" s="134"/>
      <c r="X77" s="134"/>
      <c r="Y77" s="26"/>
    </row>
    <row r="78" spans="2:25" ht="14.25" hidden="1" customHeight="1">
      <c r="B78" s="26"/>
      <c r="C78" s="21"/>
      <c r="D78" s="21"/>
      <c r="E78" s="21"/>
      <c r="F78" s="43"/>
      <c r="G78" s="43"/>
      <c r="H78" s="43"/>
      <c r="I78" s="43"/>
      <c r="J78" s="43"/>
      <c r="K78" s="26"/>
      <c r="L78" s="26"/>
      <c r="M78" s="1139"/>
      <c r="N78" s="26"/>
      <c r="O78" s="26"/>
      <c r="P78" s="133"/>
      <c r="Q78" s="133"/>
      <c r="R78" s="134"/>
      <c r="S78" s="134"/>
      <c r="T78" s="133"/>
      <c r="U78" s="134"/>
      <c r="V78" s="133"/>
      <c r="W78" s="133"/>
      <c r="X78" s="133"/>
      <c r="Y78" s="26"/>
    </row>
    <row r="79" spans="2:25" ht="14.25" hidden="1" customHeight="1">
      <c r="B79" s="26"/>
      <c r="C79" s="21"/>
      <c r="D79" s="21"/>
      <c r="E79" s="21"/>
      <c r="F79" s="43"/>
      <c r="G79" s="43"/>
      <c r="H79" s="43"/>
      <c r="I79" s="43"/>
      <c r="J79" s="43"/>
      <c r="K79" s="26"/>
      <c r="L79" s="26"/>
      <c r="M79" s="1139"/>
      <c r="N79" s="26"/>
      <c r="O79" s="26"/>
      <c r="P79" s="133"/>
      <c r="Q79" s="133"/>
      <c r="R79" s="134"/>
      <c r="S79" s="134"/>
      <c r="T79" s="133"/>
      <c r="U79" s="134"/>
      <c r="V79" s="134"/>
      <c r="W79" s="134"/>
      <c r="X79" s="133"/>
      <c r="Y79" s="26"/>
    </row>
    <row r="80" spans="2:25" ht="14.25" hidden="1" customHeight="1">
      <c r="H80" s="43"/>
      <c r="I80" s="43"/>
      <c r="J80" s="43"/>
      <c r="K80" s="26"/>
      <c r="L80" s="26"/>
      <c r="M80" s="1139"/>
      <c r="N80" s="26"/>
      <c r="O80" s="26"/>
      <c r="P80" s="133"/>
      <c r="Q80" s="133"/>
      <c r="R80" s="134"/>
      <c r="S80" s="134"/>
      <c r="T80" s="133"/>
      <c r="U80" s="134"/>
      <c r="V80" s="134"/>
      <c r="W80" s="134"/>
      <c r="X80" s="134"/>
      <c r="Y80" s="26"/>
    </row>
    <row r="81" spans="2:25" ht="14.25" hidden="1" customHeight="1">
      <c r="B81" s="26"/>
      <c r="C81" s="21"/>
      <c r="D81" s="21"/>
      <c r="E81" s="21"/>
      <c r="F81" s="43"/>
      <c r="G81" s="43"/>
      <c r="H81" s="43"/>
      <c r="I81" s="43"/>
      <c r="J81" s="43"/>
      <c r="K81" s="26"/>
      <c r="L81" s="26"/>
      <c r="M81" s="1139"/>
      <c r="N81" s="26"/>
      <c r="O81" s="26"/>
      <c r="P81" s="133"/>
      <c r="Q81" s="133"/>
      <c r="R81" s="134"/>
      <c r="S81" s="134"/>
      <c r="T81" s="134"/>
      <c r="U81" s="134"/>
      <c r="V81" s="134"/>
      <c r="W81" s="134"/>
      <c r="X81" s="134"/>
      <c r="Y81" s="26"/>
    </row>
    <row r="82" spans="2:25" ht="15.75" hidden="1" customHeight="1">
      <c r="B82" s="26"/>
      <c r="C82" s="21"/>
      <c r="D82" s="21"/>
      <c r="E82" s="21"/>
      <c r="F82" s="43"/>
      <c r="G82" s="43"/>
      <c r="H82" s="43"/>
      <c r="I82" s="43"/>
      <c r="J82" s="43"/>
      <c r="K82" s="26"/>
      <c r="L82" s="26"/>
      <c r="M82" s="1139"/>
      <c r="N82" s="26"/>
      <c r="O82" s="26"/>
      <c r="P82" s="133"/>
      <c r="Q82" s="133"/>
      <c r="R82" s="134"/>
      <c r="S82" s="134"/>
      <c r="T82" s="134"/>
      <c r="U82" s="134"/>
      <c r="V82" s="134"/>
      <c r="W82" s="134"/>
      <c r="X82" s="134"/>
      <c r="Y82" s="26"/>
    </row>
    <row r="83" spans="2:25" ht="15.75" hidden="1" customHeight="1">
      <c r="B83" s="26"/>
      <c r="C83" s="21"/>
      <c r="D83" s="21"/>
      <c r="E83" s="21"/>
      <c r="F83" s="43"/>
      <c r="G83" s="43"/>
      <c r="H83" s="43"/>
      <c r="I83" s="43"/>
      <c r="J83" s="43"/>
      <c r="K83" s="26"/>
      <c r="L83" s="26"/>
      <c r="M83" s="1139"/>
      <c r="N83" s="26"/>
      <c r="O83" s="26"/>
      <c r="P83" s="133"/>
      <c r="Q83" s="133"/>
      <c r="R83" s="134"/>
      <c r="S83" s="133"/>
      <c r="T83" s="134"/>
      <c r="U83" s="134"/>
      <c r="V83" s="133"/>
      <c r="W83" s="133"/>
      <c r="X83" s="133"/>
      <c r="Y83" s="26"/>
    </row>
    <row r="84" spans="2:25" ht="15.75" hidden="1" customHeight="1">
      <c r="B84" s="26"/>
      <c r="C84" s="21"/>
      <c r="D84" s="21"/>
      <c r="E84" s="21"/>
      <c r="F84" s="43"/>
      <c r="G84" s="43"/>
      <c r="H84" s="43"/>
      <c r="I84" s="43"/>
      <c r="J84" s="43"/>
      <c r="K84" s="26"/>
      <c r="L84" s="26"/>
      <c r="M84" s="1139"/>
      <c r="N84" s="26"/>
      <c r="O84" s="26"/>
      <c r="P84" s="133"/>
      <c r="Q84" s="133"/>
      <c r="R84" s="134"/>
      <c r="S84" s="133"/>
      <c r="T84" s="134"/>
      <c r="U84" s="134"/>
      <c r="V84" s="133"/>
      <c r="W84" s="133"/>
      <c r="X84" s="133"/>
      <c r="Y84" s="26"/>
    </row>
    <row r="85" spans="2:25" ht="15.75" hidden="1" customHeight="1">
      <c r="H85" s="43"/>
      <c r="I85" s="43"/>
      <c r="J85" s="43"/>
      <c r="K85" s="26"/>
      <c r="L85" s="26"/>
      <c r="M85" s="1139"/>
      <c r="N85" s="26"/>
      <c r="O85" s="26"/>
      <c r="P85" s="133"/>
      <c r="Q85" s="133"/>
      <c r="R85" s="134"/>
      <c r="S85" s="133"/>
      <c r="T85" s="134"/>
      <c r="U85" s="134"/>
      <c r="V85" s="134"/>
      <c r="W85" s="134"/>
      <c r="X85" s="134"/>
      <c r="Y85" s="26"/>
    </row>
    <row r="86" spans="2:25" ht="12.75" hidden="1" customHeight="1">
      <c r="H86" s="43"/>
      <c r="I86" s="43"/>
      <c r="J86" s="43"/>
      <c r="K86" s="26"/>
      <c r="L86" s="26"/>
      <c r="M86" s="1139"/>
      <c r="N86" s="26"/>
      <c r="O86" s="26"/>
      <c r="P86" s="133"/>
      <c r="Q86" s="133"/>
      <c r="R86" s="134"/>
      <c r="S86" s="134"/>
      <c r="T86" s="134"/>
      <c r="U86" s="134"/>
      <c r="V86" s="134"/>
      <c r="W86" s="134"/>
      <c r="X86" s="134"/>
      <c r="Y86" s="26"/>
    </row>
    <row r="87" spans="2:25" ht="15.75" hidden="1" customHeight="1">
      <c r="H87" s="43"/>
      <c r="I87" s="43"/>
      <c r="J87" s="43"/>
      <c r="K87" s="26"/>
      <c r="L87" s="26"/>
      <c r="M87" s="1139"/>
      <c r="N87" s="26"/>
      <c r="O87" s="26"/>
      <c r="P87" s="133"/>
      <c r="Q87" s="133"/>
      <c r="R87" s="134"/>
      <c r="S87" s="134"/>
      <c r="T87" s="134"/>
      <c r="U87" s="134"/>
      <c r="V87" s="134"/>
      <c r="W87" s="134"/>
      <c r="X87" s="134"/>
      <c r="Y87" s="26"/>
    </row>
    <row r="88" spans="2:25" ht="15.75" hidden="1" customHeight="1">
      <c r="H88" s="43"/>
      <c r="I88" s="43"/>
      <c r="J88" s="43"/>
      <c r="K88" s="26"/>
      <c r="L88" s="26"/>
      <c r="M88" s="1139"/>
      <c r="N88" s="26"/>
      <c r="O88" s="26"/>
      <c r="P88" s="133"/>
      <c r="Q88" s="133"/>
      <c r="R88" s="134"/>
      <c r="S88" s="134"/>
      <c r="T88" s="134"/>
      <c r="U88" s="134"/>
      <c r="V88" s="134"/>
      <c r="W88" s="134"/>
      <c r="X88" s="134"/>
      <c r="Y88" s="26"/>
    </row>
    <row r="89" spans="2:25" ht="15.75" hidden="1" customHeight="1">
      <c r="H89" s="43"/>
      <c r="I89" s="43"/>
      <c r="J89" s="43"/>
      <c r="K89" s="26"/>
      <c r="L89" s="26"/>
      <c r="M89" s="1139"/>
      <c r="N89" s="26"/>
      <c r="O89" s="26"/>
      <c r="P89" s="133"/>
      <c r="Q89" s="133"/>
      <c r="R89" s="134"/>
      <c r="S89" s="134"/>
      <c r="T89" s="134"/>
      <c r="U89" s="134"/>
      <c r="V89" s="134"/>
      <c r="W89" s="134"/>
      <c r="X89" s="134"/>
      <c r="Y89" s="26"/>
    </row>
    <row r="90" spans="2:25" ht="15.75" hidden="1" customHeight="1">
      <c r="H90" s="43"/>
      <c r="I90" s="43"/>
      <c r="J90" s="43"/>
      <c r="K90" s="26"/>
      <c r="L90" s="26"/>
      <c r="M90" s="1139"/>
      <c r="N90" s="26"/>
      <c r="O90" s="26"/>
      <c r="P90" s="133"/>
      <c r="Q90" s="133"/>
      <c r="R90" s="134"/>
      <c r="S90" s="134"/>
      <c r="T90" s="134"/>
      <c r="U90" s="134"/>
      <c r="V90" s="134"/>
      <c r="W90" s="134"/>
      <c r="X90" s="134"/>
      <c r="Y90" s="26"/>
    </row>
    <row r="91" spans="2:25" ht="18" hidden="1" customHeight="1">
      <c r="H91" s="43"/>
      <c r="I91" s="43"/>
      <c r="J91" s="43"/>
      <c r="K91" s="26"/>
      <c r="L91" s="26"/>
      <c r="M91" s="1139"/>
      <c r="N91" s="49"/>
      <c r="O91" s="49"/>
      <c r="P91" s="133"/>
      <c r="Q91" s="133"/>
      <c r="R91" s="134"/>
      <c r="S91" s="134"/>
      <c r="T91" s="134"/>
      <c r="U91" s="134"/>
      <c r="V91" s="134"/>
      <c r="W91" s="134"/>
      <c r="X91" s="134"/>
      <c r="Y91" s="26"/>
    </row>
    <row r="92" spans="2:25" ht="15.75" hidden="1" customHeight="1">
      <c r="H92" s="43"/>
      <c r="I92" s="43"/>
      <c r="J92" s="43"/>
      <c r="K92" s="26"/>
      <c r="L92" s="26"/>
      <c r="M92" s="1139"/>
      <c r="N92" s="49"/>
      <c r="O92" s="130"/>
      <c r="P92" s="133"/>
      <c r="Q92" s="133"/>
      <c r="R92" s="134"/>
      <c r="S92" s="134"/>
      <c r="T92" s="134"/>
      <c r="U92" s="134"/>
      <c r="V92" s="134"/>
      <c r="W92" s="134"/>
      <c r="X92" s="134"/>
      <c r="Y92" s="26"/>
    </row>
    <row r="93" spans="2:25" ht="15.75" hidden="1" customHeight="1">
      <c r="H93" s="43"/>
      <c r="I93" s="43"/>
      <c r="J93" s="43"/>
      <c r="K93" s="26"/>
      <c r="L93" s="26"/>
      <c r="M93" s="1139"/>
      <c r="N93" s="49"/>
      <c r="O93" s="27"/>
      <c r="P93" s="133"/>
      <c r="Q93" s="133"/>
      <c r="R93" s="134"/>
      <c r="S93" s="134"/>
      <c r="T93" s="134"/>
      <c r="U93" s="134"/>
      <c r="V93" s="134"/>
      <c r="W93" s="134"/>
      <c r="X93" s="134"/>
      <c r="Y93" s="26"/>
    </row>
    <row r="94" spans="2:25" ht="15.75" hidden="1" customHeight="1">
      <c r="H94" s="43"/>
      <c r="I94" s="43"/>
      <c r="J94" s="43"/>
      <c r="K94" s="26"/>
      <c r="L94" s="26"/>
      <c r="M94" s="1139"/>
      <c r="N94" s="49"/>
      <c r="O94" s="27"/>
      <c r="P94" s="133"/>
      <c r="Q94" s="133"/>
      <c r="R94" s="134"/>
      <c r="S94" s="134"/>
      <c r="T94" s="134"/>
      <c r="U94" s="134"/>
      <c r="V94" s="134"/>
      <c r="W94" s="134"/>
      <c r="X94" s="134"/>
      <c r="Y94" s="26"/>
    </row>
    <row r="95" spans="2:25" ht="13" hidden="1" customHeight="1">
      <c r="H95" s="43"/>
      <c r="I95" s="43"/>
      <c r="J95" s="43"/>
      <c r="K95" s="26"/>
      <c r="L95" s="26"/>
      <c r="M95" s="1139"/>
      <c r="N95" s="49"/>
      <c r="O95" s="27"/>
      <c r="P95" s="133"/>
      <c r="Q95" s="133"/>
      <c r="R95" s="134"/>
      <c r="S95" s="134"/>
      <c r="T95" s="134"/>
      <c r="U95" s="134"/>
      <c r="V95" s="134"/>
      <c r="W95" s="134"/>
      <c r="X95" s="134"/>
      <c r="Y95" s="26"/>
    </row>
    <row r="96" spans="2:25" ht="13" hidden="1" customHeight="1">
      <c r="H96" s="43"/>
      <c r="I96" s="43"/>
      <c r="J96" s="43"/>
      <c r="K96" s="26"/>
      <c r="L96" s="26"/>
      <c r="M96" s="1139"/>
      <c r="N96" s="26"/>
      <c r="O96" s="26"/>
      <c r="P96" s="133"/>
      <c r="Q96" s="133"/>
      <c r="R96" s="134"/>
      <c r="S96" s="134"/>
      <c r="T96" s="134"/>
      <c r="U96" s="134"/>
      <c r="V96" s="134"/>
      <c r="W96" s="134"/>
      <c r="X96" s="134"/>
      <c r="Y96" s="26"/>
    </row>
    <row r="97" spans="2:27" ht="15.75" hidden="1" customHeight="1">
      <c r="H97" s="43"/>
      <c r="I97" s="43"/>
      <c r="J97" s="43"/>
      <c r="K97" s="26"/>
      <c r="L97" s="26"/>
      <c r="M97" s="1139"/>
      <c r="N97" s="49"/>
      <c r="O97" s="26"/>
      <c r="P97" s="133"/>
      <c r="Q97" s="133"/>
      <c r="R97" s="134"/>
      <c r="S97" s="134"/>
      <c r="T97" s="134"/>
      <c r="U97" s="134"/>
      <c r="V97" s="134"/>
      <c r="W97" s="134"/>
      <c r="X97" s="134"/>
      <c r="Y97" s="26"/>
    </row>
    <row r="98" spans="2:27" ht="15.75" hidden="1" customHeight="1">
      <c r="H98" s="43"/>
      <c r="I98" s="43"/>
      <c r="J98" s="43"/>
      <c r="K98" s="26"/>
      <c r="L98" s="26"/>
      <c r="M98" s="1139"/>
      <c r="N98" s="49"/>
      <c r="O98" s="26"/>
      <c r="P98" s="133"/>
      <c r="Q98" s="133"/>
      <c r="R98" s="134"/>
      <c r="S98" s="134"/>
      <c r="T98" s="134"/>
      <c r="U98" s="134"/>
      <c r="V98" s="134"/>
      <c r="W98" s="134"/>
      <c r="X98" s="134"/>
      <c r="Y98" s="26"/>
    </row>
    <row r="99" spans="2:27" ht="15.75" hidden="1" customHeight="1">
      <c r="H99" s="43"/>
      <c r="I99" s="43"/>
      <c r="J99" s="43"/>
      <c r="K99" s="26"/>
      <c r="L99" s="26"/>
      <c r="M99" s="1139"/>
      <c r="N99" s="49"/>
      <c r="O99" s="26"/>
      <c r="P99" s="133"/>
      <c r="Q99" s="133"/>
      <c r="R99" s="134"/>
      <c r="S99" s="134"/>
      <c r="T99" s="134"/>
      <c r="U99" s="134"/>
      <c r="V99" s="134"/>
      <c r="W99" s="134"/>
      <c r="X99" s="134"/>
      <c r="Y99" s="26"/>
    </row>
    <row r="100" spans="2:27" ht="15.75" hidden="1" customHeight="1">
      <c r="H100" s="43"/>
      <c r="I100" s="43"/>
      <c r="J100" s="43"/>
      <c r="K100" s="26"/>
      <c r="L100" s="26"/>
      <c r="M100" s="1139"/>
      <c r="N100" s="49"/>
      <c r="O100" s="26"/>
      <c r="P100" s="133"/>
      <c r="Q100" s="133"/>
      <c r="R100" s="134"/>
      <c r="S100" s="134"/>
      <c r="T100" s="134"/>
      <c r="U100" s="134"/>
      <c r="V100" s="134"/>
      <c r="W100" s="134"/>
      <c r="X100" s="134"/>
      <c r="Y100" s="26"/>
    </row>
    <row r="101" spans="2:27" ht="14.25" hidden="1" customHeight="1">
      <c r="H101" s="26"/>
      <c r="I101" s="26"/>
      <c r="J101" s="26"/>
      <c r="M101" s="1139"/>
      <c r="N101" s="26"/>
      <c r="O101" s="26"/>
      <c r="P101" s="133"/>
      <c r="Q101" s="133"/>
      <c r="R101" s="133"/>
      <c r="S101" s="133"/>
      <c r="T101" s="133"/>
      <c r="U101" s="133"/>
      <c r="V101" s="133"/>
      <c r="W101" s="133"/>
      <c r="X101" s="133"/>
    </row>
    <row r="102" spans="2:27" ht="13" customHeight="1">
      <c r="H102" s="26"/>
      <c r="I102" s="26"/>
      <c r="J102" s="26"/>
      <c r="M102" s="1138"/>
      <c r="N102" s="26"/>
      <c r="O102" s="26"/>
      <c r="P102" s="133"/>
      <c r="Q102" s="133"/>
      <c r="R102" s="134"/>
      <c r="S102" s="134"/>
      <c r="T102" s="134"/>
      <c r="U102" s="134"/>
      <c r="V102" s="134"/>
      <c r="W102" s="134"/>
      <c r="X102" s="134"/>
    </row>
    <row r="103" spans="2:27" ht="15.75" customHeight="1">
      <c r="H103" s="43"/>
      <c r="I103" s="43"/>
      <c r="J103" s="43"/>
      <c r="K103" s="26"/>
      <c r="L103" s="26"/>
      <c r="M103" s="1138"/>
      <c r="N103" s="49"/>
      <c r="O103" s="26"/>
      <c r="P103" s="133"/>
      <c r="Q103" s="133"/>
      <c r="R103" s="134"/>
      <c r="S103" s="134"/>
      <c r="T103" s="134"/>
      <c r="U103" s="134"/>
      <c r="V103" s="134"/>
      <c r="W103" s="134"/>
      <c r="X103" s="134"/>
      <c r="Y103" s="26"/>
    </row>
    <row r="104" spans="2:27" ht="15.75" customHeight="1">
      <c r="H104" s="43"/>
      <c r="I104" s="43"/>
      <c r="J104" s="43"/>
      <c r="K104" s="26"/>
      <c r="L104" s="26"/>
      <c r="M104" s="1138"/>
      <c r="N104" s="49"/>
      <c r="O104" s="26"/>
      <c r="P104" s="133"/>
      <c r="Q104" s="133"/>
      <c r="R104" s="134"/>
      <c r="S104" s="134"/>
      <c r="T104" s="134"/>
      <c r="U104" s="134"/>
      <c r="V104" s="134"/>
      <c r="W104" s="134"/>
      <c r="X104" s="134"/>
      <c r="Y104" s="26"/>
    </row>
    <row r="105" spans="2:27" ht="15.75" customHeight="1">
      <c r="H105" s="43"/>
      <c r="I105" s="43"/>
      <c r="J105" s="43"/>
      <c r="K105" s="26"/>
      <c r="L105" s="26"/>
      <c r="M105" s="1138"/>
      <c r="N105" s="49"/>
      <c r="O105" s="26"/>
      <c r="P105" s="134"/>
      <c r="Q105" s="134"/>
      <c r="R105" s="134"/>
      <c r="S105" s="134"/>
      <c r="T105" s="134"/>
      <c r="U105" s="134"/>
      <c r="V105" s="134"/>
      <c r="W105" s="134"/>
      <c r="X105" s="134"/>
      <c r="Y105" s="26"/>
    </row>
    <row r="106" spans="2:27" ht="15.75" customHeight="1">
      <c r="H106" s="43"/>
      <c r="I106" s="43"/>
      <c r="J106" s="43"/>
      <c r="K106" s="26"/>
      <c r="L106" s="26"/>
      <c r="M106" s="1138"/>
      <c r="N106" s="49"/>
      <c r="O106" s="26"/>
      <c r="P106" s="134"/>
      <c r="Q106" s="134"/>
      <c r="R106" s="134"/>
      <c r="S106" s="134"/>
      <c r="T106" s="134"/>
      <c r="U106" s="134"/>
      <c r="V106" s="134"/>
      <c r="W106" s="134"/>
      <c r="X106" s="134"/>
      <c r="Y106" s="26"/>
    </row>
    <row r="107" spans="2:27" ht="13" customHeight="1">
      <c r="H107" s="26"/>
      <c r="I107" s="26"/>
      <c r="J107" s="26"/>
      <c r="M107" s="1138"/>
      <c r="N107" s="26"/>
      <c r="O107" s="26"/>
      <c r="P107" s="26"/>
      <c r="Q107" s="26"/>
      <c r="R107" s="26"/>
      <c r="S107" s="26"/>
      <c r="T107" s="26"/>
      <c r="U107" s="26"/>
      <c r="V107" s="26"/>
      <c r="W107" s="26"/>
      <c r="X107" s="26"/>
    </row>
    <row r="108" spans="2:27" ht="13" customHeight="1">
      <c r="H108" s="26"/>
      <c r="I108" s="26"/>
      <c r="J108" s="26"/>
      <c r="M108" s="1138"/>
      <c r="N108" s="26"/>
      <c r="O108" s="26"/>
      <c r="P108" s="133"/>
      <c r="Q108" s="133"/>
      <c r="R108" s="134"/>
      <c r="S108" s="134"/>
      <c r="T108" s="134"/>
      <c r="U108" s="134"/>
      <c r="V108" s="134"/>
      <c r="W108" s="134"/>
      <c r="X108" s="134"/>
    </row>
    <row r="109" spans="2:27" ht="17.25" customHeight="1">
      <c r="M109" s="1138"/>
      <c r="N109" s="49"/>
      <c r="O109" s="26"/>
      <c r="P109" s="133"/>
      <c r="Q109" s="133"/>
      <c r="R109" s="134"/>
      <c r="S109" s="134"/>
      <c r="T109" s="134"/>
      <c r="U109" s="134"/>
      <c r="V109" s="134"/>
      <c r="W109" s="134"/>
      <c r="X109" s="134"/>
    </row>
    <row r="110" spans="2:27" ht="17.25" customHeight="1">
      <c r="H110" s="26"/>
      <c r="I110" s="26"/>
      <c r="J110" s="26"/>
      <c r="K110" s="26"/>
      <c r="M110" s="1138"/>
      <c r="N110" s="49"/>
      <c r="O110" s="26"/>
      <c r="P110" s="133"/>
      <c r="Q110" s="133"/>
      <c r="R110" s="134"/>
      <c r="S110" s="134"/>
      <c r="T110" s="134"/>
      <c r="U110" s="134"/>
      <c r="V110" s="134"/>
      <c r="W110" s="134"/>
      <c r="X110" s="134"/>
      <c r="Y110" s="26"/>
      <c r="Z110" s="26"/>
      <c r="AA110" s="26"/>
    </row>
    <row r="111" spans="2:27" ht="17.25" customHeight="1">
      <c r="H111" s="26"/>
      <c r="I111" s="26"/>
      <c r="J111" s="26"/>
      <c r="K111" s="26"/>
      <c r="M111" s="1138"/>
      <c r="N111" s="49"/>
      <c r="O111" s="26"/>
      <c r="P111" s="134"/>
      <c r="Q111" s="134"/>
      <c r="R111" s="134"/>
      <c r="S111" s="134"/>
      <c r="T111" s="134"/>
      <c r="U111" s="134"/>
      <c r="V111" s="134"/>
      <c r="W111" s="134"/>
      <c r="X111" s="134"/>
      <c r="Y111" s="26"/>
      <c r="Z111" s="26"/>
      <c r="AA111" s="26"/>
    </row>
    <row r="112" spans="2:27" ht="17.25" customHeight="1">
      <c r="B112" s="26"/>
      <c r="C112" s="26"/>
      <c r="D112" s="26"/>
      <c r="E112" s="26"/>
      <c r="F112" s="26"/>
      <c r="G112" s="26"/>
      <c r="M112" s="1138"/>
      <c r="N112" s="49"/>
      <c r="O112" s="26"/>
      <c r="P112" s="134"/>
      <c r="Q112" s="134"/>
      <c r="R112" s="134"/>
      <c r="S112" s="134"/>
      <c r="T112" s="134"/>
      <c r="U112" s="134"/>
      <c r="V112" s="134"/>
      <c r="W112" s="134"/>
      <c r="X112" s="134"/>
    </row>
    <row r="113" spans="2:27" ht="18" customHeight="1">
      <c r="B113" s="26"/>
      <c r="C113" s="26"/>
      <c r="D113" s="26"/>
      <c r="E113" s="26"/>
      <c r="F113" s="26"/>
      <c r="G113" s="26"/>
      <c r="M113" s="1138"/>
      <c r="N113" s="26"/>
      <c r="O113" s="26"/>
      <c r="P113" s="26"/>
      <c r="Q113" s="26"/>
      <c r="R113" s="26"/>
      <c r="S113" s="26"/>
      <c r="T113" s="26"/>
      <c r="U113" s="26"/>
      <c r="V113" s="26"/>
      <c r="W113" s="26"/>
      <c r="X113" s="26"/>
    </row>
    <row r="114" spans="2:27" ht="18" customHeight="1">
      <c r="B114" s="26"/>
      <c r="C114" s="26"/>
      <c r="D114" s="26"/>
      <c r="E114" s="26"/>
      <c r="F114" s="26"/>
      <c r="G114" s="26"/>
      <c r="M114" s="1138"/>
      <c r="N114" s="26"/>
      <c r="O114" s="26"/>
      <c r="P114" s="133"/>
      <c r="Q114" s="133"/>
      <c r="R114" s="134"/>
      <c r="S114" s="134"/>
      <c r="T114" s="134"/>
      <c r="U114" s="134"/>
      <c r="V114" s="134"/>
      <c r="W114" s="134"/>
      <c r="X114" s="134"/>
    </row>
    <row r="115" spans="2:27" ht="18" customHeight="1">
      <c r="B115" s="26"/>
      <c r="C115" s="26"/>
      <c r="D115" s="26"/>
      <c r="E115" s="26"/>
      <c r="F115" s="26"/>
      <c r="G115" s="26"/>
      <c r="M115" s="1138"/>
      <c r="N115" s="49"/>
      <c r="O115" s="26"/>
      <c r="P115" s="133"/>
      <c r="Q115" s="133"/>
      <c r="R115" s="134"/>
      <c r="S115" s="134"/>
      <c r="T115" s="134"/>
      <c r="U115" s="136"/>
      <c r="V115" s="134"/>
      <c r="W115" s="134"/>
      <c r="X115" s="134"/>
    </row>
    <row r="116" spans="2:27" ht="18" customHeight="1">
      <c r="B116" s="26"/>
      <c r="C116" s="26"/>
      <c r="D116" s="26"/>
      <c r="E116" s="26"/>
      <c r="F116" s="26"/>
      <c r="G116" s="26"/>
      <c r="M116" s="1138"/>
      <c r="N116" s="49"/>
      <c r="O116" s="26"/>
      <c r="P116" s="133"/>
      <c r="Q116" s="133"/>
      <c r="R116" s="134"/>
      <c r="S116" s="134"/>
      <c r="T116" s="134"/>
      <c r="U116" s="134"/>
      <c r="V116" s="134"/>
      <c r="W116" s="134"/>
      <c r="X116" s="134"/>
    </row>
    <row r="117" spans="2:27" ht="18" customHeight="1">
      <c r="B117" s="26"/>
      <c r="C117" s="26"/>
      <c r="D117" s="26"/>
      <c r="E117" s="26"/>
      <c r="F117" s="26"/>
      <c r="G117" s="26"/>
      <c r="M117" s="1138"/>
      <c r="N117" s="49"/>
      <c r="O117" s="26"/>
      <c r="P117" s="134"/>
      <c r="Q117" s="134"/>
      <c r="R117" s="134"/>
      <c r="S117" s="134"/>
      <c r="T117" s="134"/>
      <c r="U117" s="134"/>
      <c r="V117" s="134"/>
      <c r="W117" s="134"/>
      <c r="X117" s="134"/>
    </row>
    <row r="118" spans="2:27" ht="18" customHeight="1">
      <c r="B118" s="26"/>
      <c r="C118" s="26"/>
      <c r="D118" s="26"/>
      <c r="E118" s="26"/>
      <c r="F118" s="26"/>
      <c r="G118" s="26"/>
      <c r="M118" s="1138"/>
      <c r="N118" s="49"/>
      <c r="O118" s="26"/>
      <c r="P118" s="134"/>
      <c r="Q118" s="134"/>
      <c r="R118" s="134"/>
      <c r="S118" s="134"/>
      <c r="T118" s="134"/>
      <c r="U118" s="134"/>
      <c r="V118" s="134"/>
      <c r="W118" s="134"/>
      <c r="X118" s="134"/>
    </row>
    <row r="119" spans="2:27" ht="18" customHeight="1">
      <c r="B119" s="26"/>
      <c r="C119" s="26"/>
      <c r="D119" s="26"/>
      <c r="E119" s="26"/>
      <c r="F119" s="26"/>
      <c r="G119" s="26"/>
      <c r="M119" s="1138"/>
      <c r="N119" s="26"/>
      <c r="O119" s="26"/>
      <c r="P119" s="26"/>
      <c r="Q119" s="26"/>
      <c r="R119" s="26"/>
      <c r="S119" s="26"/>
      <c r="T119" s="26"/>
      <c r="U119" s="26"/>
      <c r="V119" s="26"/>
      <c r="W119" s="26"/>
      <c r="X119" s="26"/>
    </row>
    <row r="120" spans="2:27" ht="13" customHeight="1">
      <c r="H120" s="26"/>
      <c r="I120" s="26"/>
      <c r="J120" s="26"/>
      <c r="M120" s="1138"/>
      <c r="N120" s="26"/>
      <c r="O120" s="26"/>
      <c r="P120" s="133"/>
      <c r="Q120" s="133"/>
      <c r="R120" s="134"/>
      <c r="S120" s="134"/>
      <c r="T120" s="134"/>
      <c r="U120" s="134"/>
      <c r="V120" s="134"/>
      <c r="W120" s="134"/>
      <c r="X120" s="134"/>
    </row>
    <row r="121" spans="2:27" ht="17.25" customHeight="1">
      <c r="M121" s="1138"/>
      <c r="N121" s="49"/>
      <c r="O121" s="26"/>
      <c r="P121" s="133"/>
      <c r="Q121" s="133"/>
      <c r="R121" s="134"/>
      <c r="S121" s="134"/>
      <c r="T121" s="134"/>
      <c r="U121" s="134"/>
      <c r="V121" s="134"/>
      <c r="W121" s="134"/>
      <c r="X121" s="134"/>
    </row>
    <row r="122" spans="2:27" ht="17.25" customHeight="1">
      <c r="H122" s="26"/>
      <c r="I122" s="26"/>
      <c r="J122" s="26"/>
      <c r="K122" s="26"/>
      <c r="M122" s="1138"/>
      <c r="N122" s="49"/>
      <c r="O122" s="26"/>
      <c r="P122" s="133"/>
      <c r="Q122" s="133"/>
      <c r="R122" s="133"/>
      <c r="S122" s="133"/>
      <c r="T122" s="133"/>
      <c r="U122" s="137"/>
      <c r="V122" s="133"/>
      <c r="W122" s="133"/>
      <c r="X122" s="133"/>
      <c r="Z122" s="26"/>
      <c r="AA122" s="26"/>
    </row>
    <row r="123" spans="2:27" ht="17.25" customHeight="1">
      <c r="H123" s="26"/>
      <c r="I123" s="26"/>
      <c r="J123" s="26"/>
      <c r="K123" s="26"/>
      <c r="M123" s="1138"/>
      <c r="N123" s="49"/>
      <c r="O123" s="26"/>
      <c r="P123" s="133"/>
      <c r="Q123" s="133"/>
      <c r="R123" s="133"/>
      <c r="S123" s="133"/>
      <c r="T123" s="133"/>
      <c r="U123" s="133"/>
      <c r="V123" s="133"/>
      <c r="W123" s="133"/>
      <c r="X123" s="133"/>
      <c r="Z123" s="26"/>
      <c r="AA123" s="26"/>
    </row>
    <row r="124" spans="2:27" ht="17.25" customHeight="1">
      <c r="B124" s="26"/>
      <c r="C124" s="26"/>
      <c r="D124" s="26"/>
      <c r="E124" s="26"/>
      <c r="F124" s="26"/>
      <c r="G124" s="26"/>
      <c r="M124" s="1138"/>
      <c r="N124" s="49"/>
      <c r="O124" s="26"/>
      <c r="P124" s="133"/>
      <c r="Q124" s="133"/>
      <c r="R124" s="133"/>
      <c r="S124" s="133"/>
      <c r="T124" s="133"/>
      <c r="U124" s="133"/>
      <c r="V124" s="133"/>
      <c r="W124" s="133"/>
      <c r="X124" s="133"/>
    </row>
    <row r="125" spans="2:27" ht="18" customHeight="1">
      <c r="B125" s="26"/>
      <c r="C125" s="26"/>
      <c r="D125" s="26"/>
      <c r="E125" s="26"/>
      <c r="F125" s="26"/>
      <c r="G125" s="26"/>
      <c r="M125" s="1138"/>
      <c r="N125" s="26"/>
      <c r="O125" s="26"/>
      <c r="P125" s="26"/>
      <c r="Q125" s="26"/>
      <c r="R125" s="26"/>
      <c r="S125" s="26"/>
      <c r="T125" s="26"/>
      <c r="U125" s="26"/>
      <c r="V125" s="26"/>
      <c r="W125" s="26"/>
      <c r="X125" s="26"/>
    </row>
    <row r="126" spans="2:27">
      <c r="B126" s="26"/>
      <c r="N126" s="26"/>
      <c r="O126" s="26"/>
      <c r="P126" s="26"/>
      <c r="Q126" s="26"/>
      <c r="R126" s="26"/>
      <c r="S126" s="26"/>
      <c r="T126" s="26"/>
      <c r="U126" s="26"/>
      <c r="V126" s="26"/>
      <c r="W126" s="26"/>
      <c r="X126" s="26"/>
    </row>
    <row r="127" spans="2:27" ht="14.25" hidden="1" customHeight="1">
      <c r="N127" s="26"/>
      <c r="O127" s="26"/>
      <c r="P127" s="26"/>
      <c r="Q127" s="26"/>
      <c r="R127" s="26"/>
      <c r="S127" s="26"/>
      <c r="T127" s="26"/>
      <c r="U127" s="26"/>
      <c r="V127" s="26"/>
    </row>
    <row r="128" spans="2:27" ht="14.25" hidden="1" customHeight="1">
      <c r="N128" s="26"/>
      <c r="O128" s="26"/>
      <c r="P128" s="26"/>
      <c r="Q128" s="26"/>
      <c r="R128" s="26"/>
      <c r="S128" s="26"/>
      <c r="T128" s="26"/>
      <c r="U128" s="26"/>
      <c r="W128" s="26"/>
      <c r="X128" s="26"/>
    </row>
    <row r="129" spans="14:24" ht="13.5" hidden="1" customHeight="1">
      <c r="N129" s="26"/>
      <c r="O129" s="26"/>
      <c r="P129" s="26"/>
      <c r="Q129" s="26"/>
      <c r="R129" s="26"/>
      <c r="S129" s="26"/>
      <c r="T129" s="26"/>
      <c r="U129" s="26"/>
      <c r="W129" s="26"/>
      <c r="X129" s="26"/>
    </row>
    <row r="130" spans="14:24">
      <c r="N130" s="26"/>
      <c r="O130" s="26"/>
      <c r="P130" s="26"/>
      <c r="Q130" s="26"/>
      <c r="R130" s="26"/>
    </row>
    <row r="131" spans="14:24">
      <c r="N131" s="26"/>
      <c r="O131" s="138"/>
      <c r="P131" s="138"/>
      <c r="Q131" s="138"/>
      <c r="R131" s="138"/>
      <c r="S131" s="138"/>
      <c r="T131" s="138"/>
      <c r="U131" s="138"/>
      <c r="V131" s="138"/>
      <c r="W131" s="138"/>
      <c r="X131" s="138"/>
    </row>
    <row r="132" spans="14:24">
      <c r="N132" s="26"/>
      <c r="P132" s="87"/>
    </row>
  </sheetData>
  <mergeCells count="26">
    <mergeCell ref="M61:N61"/>
    <mergeCell ref="M62:N62"/>
    <mergeCell ref="M114:M119"/>
    <mergeCell ref="M120:M125"/>
    <mergeCell ref="M63:N63"/>
    <mergeCell ref="M64:N64"/>
    <mergeCell ref="M66:M95"/>
    <mergeCell ref="M96:M101"/>
    <mergeCell ref="M102:M107"/>
    <mergeCell ref="M108:M113"/>
    <mergeCell ref="V41:V42"/>
    <mergeCell ref="W41:W42"/>
    <mergeCell ref="X41:X42"/>
    <mergeCell ref="S42:T42"/>
    <mergeCell ref="M60:N60"/>
    <mergeCell ref="B38:J38"/>
    <mergeCell ref="M41:N42"/>
    <mergeCell ref="P41:P42"/>
    <mergeCell ref="Q41:R41"/>
    <mergeCell ref="S41:U41"/>
    <mergeCell ref="A1:K1"/>
    <mergeCell ref="C5:D5"/>
    <mergeCell ref="E5:F5"/>
    <mergeCell ref="G5:H5"/>
    <mergeCell ref="I5:J5"/>
    <mergeCell ref="A5:B6"/>
  </mergeCells>
  <phoneticPr fontId="2"/>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sqref="A1:L1"/>
    </sheetView>
  </sheetViews>
  <sheetFormatPr defaultColWidth="13.6328125" defaultRowHeight="14"/>
  <cols>
    <col min="1" max="1" width="3.453125" style="22" bestFit="1" customWidth="1"/>
    <col min="2" max="2" width="13.36328125" style="22" customWidth="1"/>
    <col min="3" max="3" width="2.08984375" style="22" customWidth="1"/>
    <col min="4" max="4" width="9.6328125" style="22" customWidth="1"/>
    <col min="5" max="6" width="7.36328125" style="22" customWidth="1"/>
    <col min="7" max="11" width="9.90625" style="22" customWidth="1"/>
    <col min="12" max="12" width="13.36328125" style="22" customWidth="1"/>
    <col min="13" max="16384" width="13.6328125" style="22"/>
  </cols>
  <sheetData>
    <row r="1" spans="1:12" s="20" customFormat="1" ht="30" customHeight="1">
      <c r="A1" s="1018" t="s">
        <v>85</v>
      </c>
      <c r="B1" s="1018"/>
      <c r="C1" s="1018"/>
      <c r="D1" s="1018"/>
      <c r="E1" s="1018"/>
      <c r="F1" s="1018"/>
      <c r="G1" s="1018"/>
      <c r="H1" s="1018"/>
      <c r="I1" s="1018"/>
      <c r="J1" s="1018"/>
      <c r="K1" s="1018"/>
      <c r="L1" s="1018"/>
    </row>
    <row r="2" spans="1:12" ht="25" customHeight="1" thickBot="1">
      <c r="B2" s="26"/>
      <c r="C2" s="26"/>
      <c r="D2" s="26"/>
      <c r="E2" s="26"/>
      <c r="F2" s="26"/>
      <c r="G2" s="26"/>
      <c r="H2" s="26"/>
      <c r="I2" s="26"/>
      <c r="J2" s="26"/>
      <c r="K2" s="26"/>
      <c r="L2" s="26"/>
    </row>
    <row r="3" spans="1:12" ht="20.149999999999999" customHeight="1">
      <c r="A3" s="1133" t="s">
        <v>306</v>
      </c>
      <c r="B3" s="1142"/>
      <c r="C3" s="95"/>
      <c r="D3" s="1144" t="s">
        <v>86</v>
      </c>
      <c r="E3" s="1130" t="s">
        <v>87</v>
      </c>
      <c r="F3" s="1131"/>
      <c r="G3" s="1130" t="s">
        <v>355</v>
      </c>
      <c r="H3" s="1132"/>
      <c r="I3" s="1131"/>
      <c r="J3" s="1144" t="s">
        <v>88</v>
      </c>
      <c r="K3" s="1144" t="s">
        <v>356</v>
      </c>
      <c r="L3" s="1147" t="s">
        <v>89</v>
      </c>
    </row>
    <row r="4" spans="1:12" ht="20.149999999999999" customHeight="1">
      <c r="A4" s="1135"/>
      <c r="B4" s="1143"/>
      <c r="C4" s="117"/>
      <c r="D4" s="1145"/>
      <c r="E4" s="139" t="s">
        <v>90</v>
      </c>
      <c r="F4" s="139" t="s">
        <v>91</v>
      </c>
      <c r="G4" s="1149" t="s">
        <v>92</v>
      </c>
      <c r="H4" s="1150"/>
      <c r="I4" s="99" t="s">
        <v>93</v>
      </c>
      <c r="J4" s="1146"/>
      <c r="K4" s="1145"/>
      <c r="L4" s="1148"/>
    </row>
    <row r="5" spans="1:12" s="144" customFormat="1" ht="24.75" customHeight="1">
      <c r="A5" s="140"/>
      <c r="B5" s="141"/>
      <c r="C5" s="141"/>
      <c r="D5" s="142" t="s">
        <v>94</v>
      </c>
      <c r="E5" s="141" t="s">
        <v>95</v>
      </c>
      <c r="F5" s="141" t="s">
        <v>95</v>
      </c>
      <c r="G5" s="141" t="s">
        <v>96</v>
      </c>
      <c r="H5" s="141" t="s">
        <v>97</v>
      </c>
      <c r="I5" s="141" t="s">
        <v>98</v>
      </c>
      <c r="J5" s="141" t="s">
        <v>99</v>
      </c>
      <c r="K5" s="141" t="s">
        <v>100</v>
      </c>
      <c r="L5" s="143" t="s">
        <v>101</v>
      </c>
    </row>
    <row r="6" spans="1:12" s="63" customFormat="1" ht="15.75" hidden="1" customHeight="1">
      <c r="A6" s="145"/>
      <c r="B6" s="61" t="s">
        <v>102</v>
      </c>
      <c r="C6" s="107"/>
      <c r="D6" s="146">
        <v>542</v>
      </c>
      <c r="E6" s="147">
        <v>19</v>
      </c>
      <c r="F6" s="147">
        <v>24</v>
      </c>
      <c r="G6" s="147">
        <v>7518</v>
      </c>
      <c r="H6" s="147">
        <v>679</v>
      </c>
      <c r="I6" s="147">
        <v>8148</v>
      </c>
      <c r="J6" s="147">
        <v>319</v>
      </c>
      <c r="K6" s="147">
        <v>188</v>
      </c>
      <c r="L6" s="687">
        <v>477936</v>
      </c>
    </row>
    <row r="7" spans="1:12" s="63" customFormat="1" ht="15.75" hidden="1" customHeight="1">
      <c r="A7" s="145"/>
      <c r="B7" s="61" t="s">
        <v>103</v>
      </c>
      <c r="C7" s="107"/>
      <c r="D7" s="146">
        <v>441</v>
      </c>
      <c r="E7" s="147">
        <v>18</v>
      </c>
      <c r="F7" s="147">
        <v>37</v>
      </c>
      <c r="G7" s="147">
        <v>6585</v>
      </c>
      <c r="H7" s="147">
        <v>804</v>
      </c>
      <c r="I7" s="147">
        <v>7623</v>
      </c>
      <c r="J7" s="147">
        <v>257</v>
      </c>
      <c r="K7" s="147">
        <v>147</v>
      </c>
      <c r="L7" s="687">
        <v>562817</v>
      </c>
    </row>
    <row r="8" spans="1:12" s="63" customFormat="1" ht="15.75" hidden="1" customHeight="1">
      <c r="A8" s="145"/>
      <c r="B8" s="61" t="s">
        <v>104</v>
      </c>
      <c r="C8" s="107"/>
      <c r="D8" s="146">
        <v>500</v>
      </c>
      <c r="E8" s="147">
        <v>16</v>
      </c>
      <c r="F8" s="147">
        <v>40</v>
      </c>
      <c r="G8" s="147">
        <v>9158</v>
      </c>
      <c r="H8" s="147">
        <v>1158</v>
      </c>
      <c r="I8" s="147">
        <v>2614</v>
      </c>
      <c r="J8" s="147">
        <v>350</v>
      </c>
      <c r="K8" s="147">
        <v>160</v>
      </c>
      <c r="L8" s="687">
        <v>919833</v>
      </c>
    </row>
    <row r="9" spans="1:12" s="63" customFormat="1" ht="15.75" hidden="1" customHeight="1">
      <c r="A9" s="145"/>
      <c r="B9" s="61" t="s">
        <v>105</v>
      </c>
      <c r="C9" s="107"/>
      <c r="D9" s="146">
        <v>428</v>
      </c>
      <c r="E9" s="147">
        <v>22</v>
      </c>
      <c r="F9" s="147">
        <v>16</v>
      </c>
      <c r="G9" s="147">
        <v>7393</v>
      </c>
      <c r="H9" s="147">
        <v>797</v>
      </c>
      <c r="I9" s="147">
        <v>8362</v>
      </c>
      <c r="J9" s="147">
        <v>262</v>
      </c>
      <c r="K9" s="147">
        <v>165</v>
      </c>
      <c r="L9" s="687">
        <v>586135</v>
      </c>
    </row>
    <row r="10" spans="1:12" s="63" customFormat="1" ht="15.75" hidden="1" customHeight="1">
      <c r="A10" s="145"/>
      <c r="B10" s="61" t="s">
        <v>106</v>
      </c>
      <c r="C10" s="107"/>
      <c r="D10" s="146">
        <v>471</v>
      </c>
      <c r="E10" s="147">
        <v>25</v>
      </c>
      <c r="F10" s="147">
        <v>48</v>
      </c>
      <c r="G10" s="147">
        <v>6045</v>
      </c>
      <c r="H10" s="147">
        <v>1157</v>
      </c>
      <c r="I10" s="147">
        <v>300</v>
      </c>
      <c r="J10" s="147">
        <v>249</v>
      </c>
      <c r="K10" s="147">
        <v>171</v>
      </c>
      <c r="L10" s="687">
        <v>561635</v>
      </c>
    </row>
    <row r="11" spans="1:12" s="63" customFormat="1" ht="15.75" hidden="1" customHeight="1">
      <c r="A11" s="145"/>
      <c r="B11" s="61" t="s">
        <v>107</v>
      </c>
      <c r="C11" s="117"/>
      <c r="D11" s="148">
        <v>466</v>
      </c>
      <c r="E11" s="149">
        <v>5</v>
      </c>
      <c r="F11" s="149">
        <v>36</v>
      </c>
      <c r="G11" s="149">
        <v>7031</v>
      </c>
      <c r="H11" s="149">
        <v>871</v>
      </c>
      <c r="I11" s="149">
        <v>168</v>
      </c>
      <c r="J11" s="149">
        <v>282</v>
      </c>
      <c r="K11" s="149">
        <v>173</v>
      </c>
      <c r="L11" s="688">
        <v>4332202</v>
      </c>
    </row>
    <row r="12" spans="1:12" s="63" customFormat="1" ht="15.75" hidden="1" customHeight="1">
      <c r="A12" s="145"/>
      <c r="B12" s="61" t="s">
        <v>108</v>
      </c>
      <c r="C12" s="117"/>
      <c r="D12" s="148">
        <v>494</v>
      </c>
      <c r="E12" s="149">
        <v>14</v>
      </c>
      <c r="F12" s="149">
        <v>37</v>
      </c>
      <c r="G12" s="149">
        <v>6242</v>
      </c>
      <c r="H12" s="149">
        <v>425</v>
      </c>
      <c r="I12" s="149">
        <v>1248</v>
      </c>
      <c r="J12" s="149">
        <v>304</v>
      </c>
      <c r="K12" s="149">
        <v>187</v>
      </c>
      <c r="L12" s="688">
        <v>424858</v>
      </c>
    </row>
    <row r="13" spans="1:12" s="63" customFormat="1" ht="15.75" hidden="1" customHeight="1">
      <c r="A13" s="145"/>
      <c r="B13" s="61" t="s">
        <v>109</v>
      </c>
      <c r="C13" s="117"/>
      <c r="D13" s="148">
        <v>551</v>
      </c>
      <c r="E13" s="149">
        <v>13</v>
      </c>
      <c r="F13" s="149">
        <v>49</v>
      </c>
      <c r="G13" s="149">
        <v>7392</v>
      </c>
      <c r="H13" s="149">
        <v>1160</v>
      </c>
      <c r="I13" s="149">
        <v>155</v>
      </c>
      <c r="J13" s="149">
        <v>313</v>
      </c>
      <c r="K13" s="149">
        <v>178</v>
      </c>
      <c r="L13" s="688">
        <v>714306</v>
      </c>
    </row>
    <row r="14" spans="1:12" s="63" customFormat="1" ht="15.75" hidden="1" customHeight="1">
      <c r="A14" s="145"/>
      <c r="B14" s="61" t="s">
        <v>110</v>
      </c>
      <c r="C14" s="117"/>
      <c r="D14" s="148">
        <v>443</v>
      </c>
      <c r="E14" s="149">
        <v>16</v>
      </c>
      <c r="F14" s="149">
        <v>27</v>
      </c>
      <c r="G14" s="149">
        <v>13011</v>
      </c>
      <c r="H14" s="149">
        <v>3078</v>
      </c>
      <c r="I14" s="149">
        <v>72</v>
      </c>
      <c r="J14" s="149">
        <v>270</v>
      </c>
      <c r="K14" s="149">
        <v>153</v>
      </c>
      <c r="L14" s="688">
        <v>420818</v>
      </c>
    </row>
    <row r="15" spans="1:12" s="63" customFormat="1" ht="15.75" hidden="1" customHeight="1">
      <c r="A15" s="145"/>
      <c r="B15" s="61" t="s">
        <v>111</v>
      </c>
      <c r="C15" s="117"/>
      <c r="D15" s="148">
        <v>505</v>
      </c>
      <c r="E15" s="149">
        <v>18</v>
      </c>
      <c r="F15" s="149">
        <v>45</v>
      </c>
      <c r="G15" s="149">
        <v>6645</v>
      </c>
      <c r="H15" s="149">
        <v>2030</v>
      </c>
      <c r="I15" s="149">
        <v>3132</v>
      </c>
      <c r="J15" s="149">
        <v>302</v>
      </c>
      <c r="K15" s="149">
        <v>171</v>
      </c>
      <c r="L15" s="688">
        <v>497197</v>
      </c>
    </row>
    <row r="16" spans="1:12" s="63" customFormat="1" ht="17.149999999999999" hidden="1" customHeight="1">
      <c r="A16" s="145"/>
      <c r="B16" s="61" t="s">
        <v>112</v>
      </c>
      <c r="C16" s="117"/>
      <c r="D16" s="111">
        <v>384</v>
      </c>
      <c r="E16" s="112">
        <v>6</v>
      </c>
      <c r="F16" s="112">
        <v>27</v>
      </c>
      <c r="G16" s="112">
        <v>4396</v>
      </c>
      <c r="H16" s="112">
        <v>1186</v>
      </c>
      <c r="I16" s="112">
        <v>134</v>
      </c>
      <c r="J16" s="112">
        <v>773</v>
      </c>
      <c r="K16" s="112">
        <v>142</v>
      </c>
      <c r="L16" s="689">
        <v>447458</v>
      </c>
    </row>
    <row r="17" spans="1:13" s="63" customFormat="1" ht="17.149999999999999" hidden="1" customHeight="1">
      <c r="A17" s="145"/>
      <c r="B17" s="61" t="s">
        <v>113</v>
      </c>
      <c r="C17" s="117"/>
      <c r="D17" s="111">
        <v>514</v>
      </c>
      <c r="E17" s="112">
        <v>11</v>
      </c>
      <c r="F17" s="112">
        <v>34</v>
      </c>
      <c r="G17" s="112">
        <v>4159</v>
      </c>
      <c r="H17" s="112">
        <v>1456</v>
      </c>
      <c r="I17" s="112">
        <v>101</v>
      </c>
      <c r="J17" s="112">
        <v>265</v>
      </c>
      <c r="K17" s="112">
        <v>112</v>
      </c>
      <c r="L17" s="689">
        <v>264796</v>
      </c>
    </row>
    <row r="18" spans="1:13" s="63" customFormat="1" ht="17.149999999999999" hidden="1" customHeight="1">
      <c r="A18" s="145"/>
      <c r="B18" s="61" t="s">
        <v>114</v>
      </c>
      <c r="C18" s="117"/>
      <c r="D18" s="111">
        <v>515</v>
      </c>
      <c r="E18" s="112">
        <v>11</v>
      </c>
      <c r="F18" s="112">
        <v>34</v>
      </c>
      <c r="G18" s="112">
        <v>6347</v>
      </c>
      <c r="H18" s="112">
        <v>1139</v>
      </c>
      <c r="I18" s="112">
        <v>1874</v>
      </c>
      <c r="J18" s="112">
        <v>264</v>
      </c>
      <c r="K18" s="112">
        <v>140</v>
      </c>
      <c r="L18" s="689">
        <v>376197</v>
      </c>
    </row>
    <row r="19" spans="1:13" s="63" customFormat="1" ht="17.149999999999999" hidden="1" customHeight="1">
      <c r="A19" s="145"/>
      <c r="B19" s="61" t="s">
        <v>115</v>
      </c>
      <c r="C19" s="117"/>
      <c r="D19" s="111">
        <v>532</v>
      </c>
      <c r="E19" s="112">
        <v>8</v>
      </c>
      <c r="F19" s="112">
        <v>43</v>
      </c>
      <c r="G19" s="112">
        <v>4616</v>
      </c>
      <c r="H19" s="112">
        <v>1340</v>
      </c>
      <c r="I19" s="112">
        <v>1409</v>
      </c>
      <c r="J19" s="112">
        <v>346</v>
      </c>
      <c r="K19" s="112">
        <v>124</v>
      </c>
      <c r="L19" s="689">
        <v>367577</v>
      </c>
    </row>
    <row r="20" spans="1:13" s="63" customFormat="1" ht="17.149999999999999" hidden="1" customHeight="1">
      <c r="A20" s="145"/>
      <c r="B20" s="61" t="s">
        <v>116</v>
      </c>
      <c r="C20" s="117"/>
      <c r="D20" s="111">
        <v>419</v>
      </c>
      <c r="E20" s="112">
        <v>5</v>
      </c>
      <c r="F20" s="112">
        <v>24</v>
      </c>
      <c r="G20" s="112">
        <v>3189</v>
      </c>
      <c r="H20" s="112">
        <v>829</v>
      </c>
      <c r="I20" s="112">
        <v>624</v>
      </c>
      <c r="J20" s="112">
        <v>233</v>
      </c>
      <c r="K20" s="112">
        <v>140</v>
      </c>
      <c r="L20" s="689">
        <v>218595</v>
      </c>
    </row>
    <row r="21" spans="1:13" s="63" customFormat="1" ht="17.149999999999999" customHeight="1">
      <c r="A21" s="145"/>
      <c r="B21" s="61" t="s">
        <v>490</v>
      </c>
      <c r="C21" s="117"/>
      <c r="D21" s="700">
        <v>401</v>
      </c>
      <c r="E21" s="701">
        <v>13</v>
      </c>
      <c r="F21" s="701">
        <v>45</v>
      </c>
      <c r="G21" s="739">
        <v>5991</v>
      </c>
      <c r="H21" s="740">
        <v>933</v>
      </c>
      <c r="I21" s="740">
        <v>710</v>
      </c>
      <c r="J21" s="702">
        <v>229</v>
      </c>
      <c r="K21" s="701">
        <v>130</v>
      </c>
      <c r="L21" s="738">
        <v>952836</v>
      </c>
    </row>
    <row r="22" spans="1:13" s="63" customFormat="1" ht="17.149999999999999" customHeight="1">
      <c r="A22" s="145"/>
      <c r="B22" s="61" t="s">
        <v>491</v>
      </c>
      <c r="C22" s="117"/>
      <c r="D22" s="700">
        <v>523</v>
      </c>
      <c r="E22" s="701">
        <v>17</v>
      </c>
      <c r="F22" s="701">
        <v>39</v>
      </c>
      <c r="G22" s="739">
        <v>4683</v>
      </c>
      <c r="H22" s="739">
        <v>892</v>
      </c>
      <c r="I22" s="739">
        <v>1298</v>
      </c>
      <c r="J22" s="701">
        <v>225</v>
      </c>
      <c r="K22" s="701">
        <v>127</v>
      </c>
      <c r="L22" s="738">
        <v>412786</v>
      </c>
    </row>
    <row r="23" spans="1:13" s="63" customFormat="1" ht="17.149999999999999" customHeight="1">
      <c r="A23" s="145"/>
      <c r="B23" s="61" t="s">
        <v>517</v>
      </c>
      <c r="C23" s="117"/>
      <c r="D23" s="700">
        <v>348</v>
      </c>
      <c r="E23" s="701">
        <v>9</v>
      </c>
      <c r="F23" s="701">
        <v>32</v>
      </c>
      <c r="G23" s="739">
        <v>3842</v>
      </c>
      <c r="H23" s="739">
        <v>1205</v>
      </c>
      <c r="I23" s="739">
        <v>114</v>
      </c>
      <c r="J23" s="701">
        <v>184</v>
      </c>
      <c r="K23" s="701">
        <v>87</v>
      </c>
      <c r="L23" s="738">
        <v>273912</v>
      </c>
    </row>
    <row r="24" spans="1:13" s="63" customFormat="1" ht="13" customHeight="1">
      <c r="A24" s="150"/>
      <c r="B24" s="98"/>
      <c r="C24" s="98"/>
      <c r="D24" s="703"/>
      <c r="E24" s="704"/>
      <c r="F24" s="704"/>
      <c r="G24" s="704"/>
      <c r="H24" s="704"/>
      <c r="I24" s="704"/>
      <c r="J24" s="704"/>
      <c r="K24" s="704"/>
      <c r="L24" s="705"/>
    </row>
    <row r="25" spans="1:13" s="63" customFormat="1" ht="10" hidden="1" customHeight="1">
      <c r="A25" s="1151" t="s">
        <v>117</v>
      </c>
      <c r="B25" s="151"/>
      <c r="C25" s="61"/>
      <c r="D25" s="706"/>
      <c r="E25" s="707"/>
      <c r="F25" s="161"/>
      <c r="G25" s="161"/>
      <c r="H25" s="161"/>
      <c r="I25" s="161"/>
      <c r="J25" s="161"/>
      <c r="K25" s="161"/>
      <c r="L25" s="708"/>
    </row>
    <row r="26" spans="1:13" s="63" customFormat="1" ht="20.149999999999999" hidden="1" customHeight="1">
      <c r="A26" s="1152"/>
      <c r="B26" s="153" t="s">
        <v>118</v>
      </c>
      <c r="C26" s="61"/>
      <c r="D26" s="706">
        <v>140</v>
      </c>
      <c r="E26" s="707">
        <v>3</v>
      </c>
      <c r="F26" s="161">
        <v>5</v>
      </c>
      <c r="G26" s="161">
        <v>1285</v>
      </c>
      <c r="H26" s="161">
        <v>154</v>
      </c>
      <c r="I26" s="161">
        <v>42</v>
      </c>
      <c r="J26" s="161">
        <v>55</v>
      </c>
      <c r="K26" s="161">
        <v>38</v>
      </c>
      <c r="L26" s="708">
        <v>54102</v>
      </c>
    </row>
    <row r="27" spans="1:13" s="63" customFormat="1" ht="20.149999999999999" hidden="1" customHeight="1">
      <c r="A27" s="1152"/>
      <c r="B27" s="153" t="s">
        <v>119</v>
      </c>
      <c r="C27" s="61"/>
      <c r="D27" s="706">
        <v>102</v>
      </c>
      <c r="E27" s="707">
        <v>4</v>
      </c>
      <c r="F27" s="707">
        <v>9</v>
      </c>
      <c r="G27" s="707">
        <v>1184</v>
      </c>
      <c r="H27" s="707">
        <v>305</v>
      </c>
      <c r="I27" s="707">
        <v>0</v>
      </c>
      <c r="J27" s="707">
        <v>62</v>
      </c>
      <c r="K27" s="707">
        <v>30</v>
      </c>
      <c r="L27" s="709">
        <v>108993</v>
      </c>
      <c r="M27" s="61"/>
    </row>
    <row r="28" spans="1:13" s="63" customFormat="1" ht="20.149999999999999" hidden="1" customHeight="1">
      <c r="A28" s="1152"/>
      <c r="B28" s="153" t="s">
        <v>120</v>
      </c>
      <c r="C28" s="61"/>
      <c r="D28" s="706">
        <v>105</v>
      </c>
      <c r="E28" s="707">
        <v>1</v>
      </c>
      <c r="F28" s="707">
        <v>8</v>
      </c>
      <c r="G28" s="707">
        <v>1074</v>
      </c>
      <c r="H28" s="707">
        <v>412</v>
      </c>
      <c r="I28" s="707">
        <v>6</v>
      </c>
      <c r="J28" s="707">
        <v>58</v>
      </c>
      <c r="K28" s="707">
        <v>26</v>
      </c>
      <c r="L28" s="709">
        <v>97887</v>
      </c>
      <c r="M28" s="61"/>
    </row>
    <row r="29" spans="1:13" s="63" customFormat="1" ht="20.149999999999999" hidden="1" customHeight="1">
      <c r="A29" s="1152"/>
      <c r="B29" s="153" t="s">
        <v>121</v>
      </c>
      <c r="C29" s="61"/>
      <c r="D29" s="706">
        <v>168</v>
      </c>
      <c r="E29" s="707">
        <v>3</v>
      </c>
      <c r="F29" s="707">
        <v>12</v>
      </c>
      <c r="G29" s="707">
        <v>2804</v>
      </c>
      <c r="H29" s="707">
        <v>268</v>
      </c>
      <c r="I29" s="707">
        <v>1826</v>
      </c>
      <c r="J29" s="707">
        <v>89</v>
      </c>
      <c r="K29" s="707">
        <v>46</v>
      </c>
      <c r="L29" s="709">
        <v>115215</v>
      </c>
    </row>
    <row r="30" spans="1:13" s="63" customFormat="1" ht="10" hidden="1" customHeight="1">
      <c r="A30" s="1153"/>
      <c r="B30" s="154"/>
      <c r="C30" s="155"/>
      <c r="D30" s="703"/>
      <c r="E30" s="704"/>
      <c r="F30" s="704"/>
      <c r="G30" s="704"/>
      <c r="H30" s="704"/>
      <c r="I30" s="704"/>
      <c r="J30" s="704"/>
      <c r="K30" s="704"/>
      <c r="L30" s="705"/>
    </row>
    <row r="31" spans="1:13" s="63" customFormat="1" ht="10" customHeight="1">
      <c r="A31" s="1154" t="s">
        <v>510</v>
      </c>
      <c r="B31" s="159"/>
      <c r="C31" s="160"/>
      <c r="D31" s="711"/>
      <c r="E31" s="712"/>
      <c r="F31" s="712"/>
      <c r="G31" s="712"/>
      <c r="H31" s="712"/>
      <c r="I31" s="712"/>
      <c r="J31" s="712"/>
      <c r="K31" s="712"/>
      <c r="L31" s="713"/>
    </row>
    <row r="32" spans="1:13" s="63" customFormat="1" ht="20.149999999999999" customHeight="1">
      <c r="A32" s="1140"/>
      <c r="B32" s="153" t="s">
        <v>420</v>
      </c>
      <c r="C32" s="61"/>
      <c r="D32" s="710">
        <v>111</v>
      </c>
      <c r="E32" s="161">
        <v>5</v>
      </c>
      <c r="F32" s="161">
        <v>16</v>
      </c>
      <c r="G32" s="741">
        <v>2889</v>
      </c>
      <c r="H32" s="741">
        <v>234</v>
      </c>
      <c r="I32" s="741">
        <v>48</v>
      </c>
      <c r="J32" s="714">
        <v>61</v>
      </c>
      <c r="K32" s="714">
        <v>38</v>
      </c>
      <c r="L32" s="743">
        <v>678175</v>
      </c>
    </row>
    <row r="33" spans="1:12" s="63" customFormat="1" ht="20.149999999999999" customHeight="1">
      <c r="A33" s="1140"/>
      <c r="B33" s="153" t="s">
        <v>421</v>
      </c>
      <c r="C33" s="61"/>
      <c r="D33" s="716">
        <v>91</v>
      </c>
      <c r="E33" s="717">
        <v>1</v>
      </c>
      <c r="F33" s="717">
        <v>5</v>
      </c>
      <c r="G33" s="741">
        <v>1139</v>
      </c>
      <c r="H33" s="741">
        <v>224</v>
      </c>
      <c r="I33" s="742">
        <v>646</v>
      </c>
      <c r="J33" s="714">
        <v>68</v>
      </c>
      <c r="K33" s="714">
        <v>37</v>
      </c>
      <c r="L33" s="743">
        <v>95640</v>
      </c>
    </row>
    <row r="34" spans="1:12" s="63" customFormat="1" ht="20.149999999999999" customHeight="1">
      <c r="A34" s="1140"/>
      <c r="B34" s="153" t="s">
        <v>422</v>
      </c>
      <c r="C34" s="61"/>
      <c r="D34" s="700">
        <v>98</v>
      </c>
      <c r="E34" s="701">
        <v>5</v>
      </c>
      <c r="F34" s="701">
        <v>14</v>
      </c>
      <c r="G34" s="741">
        <v>687</v>
      </c>
      <c r="H34" s="741">
        <v>418</v>
      </c>
      <c r="I34" s="739">
        <v>3</v>
      </c>
      <c r="J34" s="714">
        <v>49</v>
      </c>
      <c r="K34" s="701">
        <v>23</v>
      </c>
      <c r="L34" s="743">
        <v>66918</v>
      </c>
    </row>
    <row r="35" spans="1:12" s="63" customFormat="1" ht="20.149999999999999" customHeight="1">
      <c r="A35" s="1140"/>
      <c r="B35" s="153" t="s">
        <v>423</v>
      </c>
      <c r="C35" s="61"/>
      <c r="D35" s="716">
        <v>101</v>
      </c>
      <c r="E35" s="717">
        <v>2</v>
      </c>
      <c r="F35" s="717">
        <v>10</v>
      </c>
      <c r="G35" s="742">
        <v>1276</v>
      </c>
      <c r="H35" s="742">
        <v>57</v>
      </c>
      <c r="I35" s="741">
        <v>13</v>
      </c>
      <c r="J35" s="714">
        <v>51</v>
      </c>
      <c r="K35" s="714">
        <v>32</v>
      </c>
      <c r="L35" s="743">
        <v>112140</v>
      </c>
    </row>
    <row r="36" spans="1:12" s="63" customFormat="1" ht="9.75" customHeight="1">
      <c r="A36" s="1155"/>
      <c r="B36" s="447"/>
      <c r="C36" s="155"/>
      <c r="D36" s="718"/>
      <c r="E36" s="719"/>
      <c r="F36" s="719"/>
      <c r="G36" s="719"/>
      <c r="H36" s="719"/>
      <c r="I36" s="719"/>
      <c r="J36" s="719"/>
      <c r="K36" s="719"/>
      <c r="L36" s="720"/>
    </row>
    <row r="37" spans="1:12" s="63" customFormat="1" ht="9.75" customHeight="1">
      <c r="A37" s="1140" t="s">
        <v>509</v>
      </c>
      <c r="B37" s="153"/>
      <c r="C37" s="61"/>
      <c r="D37" s="710"/>
      <c r="E37" s="161"/>
      <c r="F37" s="161"/>
      <c r="G37" s="161"/>
      <c r="H37" s="161"/>
      <c r="I37" s="161"/>
      <c r="J37" s="161"/>
      <c r="K37" s="161"/>
      <c r="L37" s="708"/>
    </row>
    <row r="38" spans="1:12" s="63" customFormat="1" ht="20.149999999999999" customHeight="1">
      <c r="A38" s="1140"/>
      <c r="B38" s="153" t="s">
        <v>420</v>
      </c>
      <c r="C38" s="61"/>
      <c r="D38" s="747">
        <v>135</v>
      </c>
      <c r="E38" s="161">
        <v>2</v>
      </c>
      <c r="F38" s="161">
        <v>11</v>
      </c>
      <c r="G38" s="748">
        <v>1539</v>
      </c>
      <c r="H38" s="714">
        <v>158</v>
      </c>
      <c r="I38" s="161">
        <v>1063</v>
      </c>
      <c r="J38" s="714">
        <v>51</v>
      </c>
      <c r="K38" s="714">
        <v>33</v>
      </c>
      <c r="L38" s="715">
        <v>183767</v>
      </c>
    </row>
    <row r="39" spans="1:12" s="63" customFormat="1" ht="20.149999999999999" customHeight="1">
      <c r="A39" s="1140"/>
      <c r="B39" s="153" t="s">
        <v>421</v>
      </c>
      <c r="C39" s="61"/>
      <c r="D39" s="710">
        <v>109</v>
      </c>
      <c r="E39" s="714">
        <v>2</v>
      </c>
      <c r="F39" s="707">
        <v>8</v>
      </c>
      <c r="G39" s="714">
        <v>595</v>
      </c>
      <c r="H39" s="161">
        <v>74</v>
      </c>
      <c r="I39" s="161">
        <v>106</v>
      </c>
      <c r="J39" s="714">
        <v>43</v>
      </c>
      <c r="K39" s="714">
        <v>27</v>
      </c>
      <c r="L39" s="715">
        <v>57715</v>
      </c>
    </row>
    <row r="40" spans="1:12" s="63" customFormat="1" ht="20.149999999999999" customHeight="1">
      <c r="A40" s="1140"/>
      <c r="B40" s="153" t="s">
        <v>422</v>
      </c>
      <c r="C40" s="61"/>
      <c r="D40" s="706">
        <v>143</v>
      </c>
      <c r="E40" s="707">
        <v>6</v>
      </c>
      <c r="F40" s="714">
        <v>13</v>
      </c>
      <c r="G40" s="714">
        <v>1415</v>
      </c>
      <c r="H40" s="714">
        <v>539</v>
      </c>
      <c r="I40" s="707">
        <v>40</v>
      </c>
      <c r="J40" s="714">
        <v>78</v>
      </c>
      <c r="K40" s="714">
        <v>38</v>
      </c>
      <c r="L40" s="733">
        <v>83601</v>
      </c>
    </row>
    <row r="41" spans="1:12" s="63" customFormat="1" ht="20.149999999999999" customHeight="1">
      <c r="A41" s="1140"/>
      <c r="B41" s="153" t="s">
        <v>423</v>
      </c>
      <c r="C41" s="61"/>
      <c r="D41" s="710">
        <v>136</v>
      </c>
      <c r="E41" s="161">
        <v>7</v>
      </c>
      <c r="F41" s="161">
        <v>7</v>
      </c>
      <c r="G41" s="721">
        <v>1134</v>
      </c>
      <c r="H41" s="721">
        <v>121</v>
      </c>
      <c r="I41" s="721">
        <v>89</v>
      </c>
      <c r="J41" s="721">
        <v>53</v>
      </c>
      <c r="K41" s="722">
        <v>29</v>
      </c>
      <c r="L41" s="723">
        <v>87705</v>
      </c>
    </row>
    <row r="42" spans="1:12" s="63" customFormat="1" ht="10" customHeight="1" thickBot="1">
      <c r="A42" s="1141"/>
      <c r="B42" s="163"/>
      <c r="C42" s="164"/>
      <c r="D42" s="724"/>
      <c r="E42" s="725"/>
      <c r="F42" s="725"/>
      <c r="G42" s="725"/>
      <c r="H42" s="725"/>
      <c r="I42" s="725"/>
      <c r="J42" s="725"/>
      <c r="K42" s="725"/>
      <c r="L42" s="726"/>
    </row>
    <row r="43" spans="1:12" s="63" customFormat="1" ht="9.75" customHeight="1">
      <c r="A43" s="1140" t="s">
        <v>508</v>
      </c>
      <c r="B43" s="153"/>
      <c r="C43" s="61"/>
      <c r="D43" s="710"/>
      <c r="E43" s="161"/>
      <c r="F43" s="161"/>
      <c r="G43" s="161"/>
      <c r="H43" s="161"/>
      <c r="I43" s="161"/>
      <c r="J43" s="161"/>
      <c r="K43" s="161"/>
      <c r="L43" s="708"/>
    </row>
    <row r="44" spans="1:12" s="63" customFormat="1" ht="20.149999999999999" customHeight="1">
      <c r="A44" s="1140"/>
      <c r="B44" s="153" t="s">
        <v>420</v>
      </c>
      <c r="C44" s="61"/>
      <c r="D44" s="736">
        <v>173</v>
      </c>
      <c r="E44" s="161">
        <v>5</v>
      </c>
      <c r="F44" s="737">
        <v>16</v>
      </c>
      <c r="G44" s="732">
        <v>2631</v>
      </c>
      <c r="H44" s="732">
        <v>627</v>
      </c>
      <c r="I44" s="161">
        <v>107</v>
      </c>
      <c r="J44" s="732">
        <v>86</v>
      </c>
      <c r="K44" s="732">
        <v>38</v>
      </c>
      <c r="L44" s="733">
        <v>142330</v>
      </c>
    </row>
    <row r="45" spans="1:12" s="63" customFormat="1" ht="20.149999999999999" customHeight="1">
      <c r="A45" s="1140"/>
      <c r="B45" s="153" t="s">
        <v>421</v>
      </c>
      <c r="C45" s="61"/>
      <c r="D45" s="710">
        <v>75</v>
      </c>
      <c r="E45" s="714">
        <v>2</v>
      </c>
      <c r="F45" s="707">
        <v>10</v>
      </c>
      <c r="G45" s="714">
        <v>756</v>
      </c>
      <c r="H45" s="161">
        <v>224</v>
      </c>
      <c r="I45" s="161">
        <v>0</v>
      </c>
      <c r="J45" s="714">
        <v>37</v>
      </c>
      <c r="K45" s="714">
        <v>20</v>
      </c>
      <c r="L45" s="743">
        <v>40066</v>
      </c>
    </row>
    <row r="46" spans="1:12" s="63" customFormat="1" ht="20.149999999999999" customHeight="1">
      <c r="A46" s="1140"/>
      <c r="B46" s="153" t="s">
        <v>422</v>
      </c>
      <c r="C46" s="61"/>
      <c r="D46" s="706">
        <v>100</v>
      </c>
      <c r="E46" s="707">
        <v>2</v>
      </c>
      <c r="F46" s="714">
        <v>6</v>
      </c>
      <c r="G46" s="714">
        <v>455</v>
      </c>
      <c r="H46" s="714">
        <v>354</v>
      </c>
      <c r="I46" s="707">
        <v>7</v>
      </c>
      <c r="J46" s="714">
        <v>61</v>
      </c>
      <c r="K46" s="714">
        <v>29</v>
      </c>
      <c r="L46" s="715">
        <v>91516</v>
      </c>
    </row>
    <row r="47" spans="1:12" s="63" customFormat="1" ht="20.149999999999999" customHeight="1">
      <c r="A47" s="1140"/>
      <c r="B47" s="153" t="s">
        <v>423</v>
      </c>
      <c r="C47" s="61"/>
      <c r="D47" s="710"/>
      <c r="E47" s="161"/>
      <c r="F47" s="161"/>
      <c r="G47" s="721"/>
      <c r="H47" s="721"/>
      <c r="I47" s="721"/>
      <c r="J47" s="721"/>
      <c r="K47" s="722"/>
      <c r="L47" s="723"/>
    </row>
    <row r="48" spans="1:12" s="63" customFormat="1" ht="10" customHeight="1" thickBot="1">
      <c r="A48" s="1141"/>
      <c r="B48" s="163"/>
      <c r="C48" s="164"/>
      <c r="D48" s="724"/>
      <c r="E48" s="725"/>
      <c r="F48" s="725"/>
      <c r="G48" s="725"/>
      <c r="H48" s="725"/>
      <c r="I48" s="725"/>
      <c r="J48" s="725"/>
      <c r="K48" s="725"/>
      <c r="L48" s="726"/>
    </row>
    <row r="49" spans="1:12" ht="3" customHeight="1">
      <c r="A49" s="135"/>
      <c r="B49" s="26"/>
      <c r="C49" s="26"/>
      <c r="D49" s="26"/>
      <c r="E49" s="26"/>
      <c r="F49" s="26"/>
      <c r="G49" s="26"/>
      <c r="H49" s="26"/>
      <c r="I49" s="26"/>
      <c r="J49" s="26"/>
      <c r="K49" s="26"/>
      <c r="L49" s="26"/>
    </row>
    <row r="50" spans="1:12" s="37" customFormat="1" ht="15" customHeight="1">
      <c r="A50" s="445" t="s">
        <v>380</v>
      </c>
      <c r="C50" s="57"/>
      <c r="D50" s="57"/>
      <c r="E50" s="57"/>
      <c r="F50" s="57"/>
    </row>
    <row r="51" spans="1:12" s="37" customFormat="1" ht="15" customHeight="1">
      <c r="A51" s="445" t="s">
        <v>408</v>
      </c>
      <c r="B51" s="594"/>
      <c r="C51" s="595"/>
      <c r="D51" s="595"/>
      <c r="E51" s="57"/>
      <c r="F51" s="57"/>
      <c r="G51" s="57"/>
      <c r="H51" s="57"/>
      <c r="I51" s="57"/>
      <c r="J51" s="57"/>
      <c r="K51" s="57"/>
    </row>
    <row r="52" spans="1:12" s="37" customFormat="1" ht="15" customHeight="1">
      <c r="A52" s="445" t="s">
        <v>122</v>
      </c>
      <c r="C52" s="165"/>
      <c r="D52" s="165"/>
      <c r="E52" s="165"/>
      <c r="F52" s="165"/>
      <c r="G52" s="165"/>
      <c r="H52" s="165"/>
      <c r="I52" s="165"/>
      <c r="J52" s="165"/>
      <c r="K52" s="165"/>
      <c r="L52" s="165"/>
    </row>
    <row r="53" spans="1:12">
      <c r="B53" s="26"/>
      <c r="D53" s="87"/>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2"/>
  <dataValidations count="1">
    <dataValidation imeMode="off" allowBlank="1" showInputMessage="1" showErrorMessage="1" sqref="D44 G44:H44 G32:H34 I32:L32 I35:L35 J33:J34 K33:L33 L34 E45 G45:G46 J44:L46 F46 H46 D38 G38:H38 E39 G39:G40 J38:L40 F40 H40"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最新の主な指標（令和7年3月）</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'最新の主な指標（令和7年3月）'!Print_Area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0006891</cp:lastModifiedBy>
  <cp:lastPrinted>2025-04-14T02:50:03Z</cp:lastPrinted>
  <dcterms:created xsi:type="dcterms:W3CDTF">1997-01-08T22:48:59Z</dcterms:created>
  <dcterms:modified xsi:type="dcterms:W3CDTF">2025-04-21T05:06:31Z</dcterms:modified>
</cp:coreProperties>
</file>