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531"/>
  <workbookPr codeName="ThisWorkbook"/>
  <mc:AlternateContent xmlns:mc="http://schemas.openxmlformats.org/markup-compatibility/2006">
    <mc:Choice Requires="x15">
      <x15ac:absPath xmlns:x15ac="http://schemas.microsoft.com/office/spreadsheetml/2010/11/ac" url="\\NFSVNAS01\share\企画部\統計課\02 管理資料班\★★資料ライン★★\業務ファイル(20220401)\01沖縄の統計\01沖縄の統計\R06\10_２月\"/>
    </mc:Choice>
  </mc:AlternateContent>
  <xr:revisionPtr revIDLastSave="0" documentId="8_{69993E1E-C9FC-4899-A926-0F594D60048B}" xr6:coauthVersionLast="47" xr6:coauthVersionMax="47" xr10:uidLastSave="{00000000-0000-0000-0000-000000000000}"/>
  <bookViews>
    <workbookView xWindow="-110" yWindow="-110" windowWidth="19420" windowHeight="10300" tabRatio="591"/>
  </bookViews>
  <sheets>
    <sheet name="最新の主な指標（令和7年2月）" sheetId="72" r:id="rId1"/>
    <sheet name="主要指標1" sheetId="73" r:id="rId2"/>
    <sheet name="主要指標2" sheetId="74" r:id="rId3"/>
    <sheet name="1_1,2" sheetId="75" r:id="rId4"/>
    <sheet name="1_3" sheetId="76" r:id="rId5"/>
    <sheet name="5" sheetId="77" r:id="rId6"/>
    <sheet name="6" sheetId="78" r:id="rId7"/>
    <sheet name="10" sheetId="79" r:id="rId8"/>
    <sheet name="11" sheetId="80" r:id="rId9"/>
    <sheet name="12" sheetId="81" r:id="rId10"/>
    <sheet name="14" sheetId="82" r:id="rId11"/>
    <sheet name="15" sheetId="83" r:id="rId12"/>
    <sheet name="16" sheetId="84" r:id="rId13"/>
    <sheet name="17" sheetId="85" r:id="rId14"/>
    <sheet name="19" sheetId="86" r:id="rId15"/>
    <sheet name="20" sheetId="87" r:id="rId16"/>
    <sheet name="21" sheetId="88" r:id="rId17"/>
    <sheet name="22" sheetId="89" r:id="rId18"/>
    <sheet name="25-1､2" sheetId="90" r:id="rId19"/>
    <sheet name="25-3" sheetId="92"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1G1_">#REF!</definedName>
    <definedName name="_1P1_" localSheetId="18">#REF!</definedName>
    <definedName name="_1P1_">#REF!</definedName>
    <definedName name="_2G2_">#REF!</definedName>
    <definedName name="_3G3_">#REF!</definedName>
    <definedName name="_Sort" localSheetId="1" hidden="1">#REF!</definedName>
    <definedName name="_Sort" localSheetId="2" hidden="1">#REF!</definedName>
    <definedName name="_Sort" hidden="1">#REF!</definedName>
    <definedName name="AAA" localSheetId="1">#REF!</definedName>
    <definedName name="AAA" localSheetId="2">#REF!</definedName>
    <definedName name="AAA">#REF!</definedName>
    <definedName name="atesaki">[8]その他!#REF!</definedName>
    <definedName name="CHUBU" localSheetId="3">#REF!</definedName>
    <definedName name="CHUBU">#REF!</definedName>
    <definedName name="CHUUBU" localSheetId="3">#REF!</definedName>
    <definedName name="CHUUBU">#REF!</definedName>
    <definedName name="CHUUBU2" localSheetId="3">#REF!</definedName>
    <definedName name="CHUUBU2">#REF!</definedName>
    <definedName name="cnpstbdkdkdkdkrtmtbtbtb3tbdkdkr" localSheetId="1">#REF!</definedName>
    <definedName name="cnpstbdkdkdkdkrtmtbtbtb3tbdkdkr" localSheetId="2">#REF!</definedName>
    <definedName name="cnpstbdkdkdkdkrtmtbtbtb3tbdkdkr">#REF!</definedName>
    <definedName name="g">#REF!</definedName>
    <definedName name="GOKEI50">#REF!</definedName>
    <definedName name="GOKEI51">#REF!</definedName>
    <definedName name="GOKEI52">#REF!</definedName>
    <definedName name="GOKEI53">#REF!</definedName>
    <definedName name="GOKEI54">#REF!</definedName>
    <definedName name="GOKEI55">#REF!</definedName>
    <definedName name="GOKEI56">#REF!</definedName>
    <definedName name="GOKEI57">#REF!</definedName>
    <definedName name="GOKEI58">#REF!</definedName>
    <definedName name="GOKEI59">#REF!</definedName>
    <definedName name="GOKEI60">#REF!</definedName>
    <definedName name="GOKEI62">#REF!</definedName>
    <definedName name="HOKUBU" localSheetId="3">#REF!</definedName>
    <definedName name="HOKUBU">#REF!</definedName>
    <definedName name="HOKUBU2" localSheetId="3">#REF!</definedName>
    <definedName name="HOKUBU2">#REF!</definedName>
    <definedName name="HTML_CodePage" hidden="1">932</definedName>
    <definedName name="HTML_Control" localSheetId="18" hidden="1">{"'Sheet1'!$A$1:$P$43","'Sheet1'!$A$52:$N$94"}</definedName>
    <definedName name="HTML_Control" localSheetId="19" hidden="1">{"'Sheet1'!$A$1:$P$43","'Sheet1'!$A$52:$N$94"}</definedName>
    <definedName name="HTML_Control" hidden="1">{"'Sheet1'!$A$1:$P$43","'Sheet1'!$A$52:$N$94"}</definedName>
    <definedName name="HTML_Description" hidden="1">""</definedName>
    <definedName name="HTML_Email" hidden="1">""</definedName>
    <definedName name="HTML_Header" hidden="1">"9年平均"</definedName>
    <definedName name="HTML_LastUpdate" hidden="1">"98/05/21"</definedName>
    <definedName name="HTML_LineAfter" hidden="1">FALSE</definedName>
    <definedName name="HTML_LineBefore" hidden="1">FALSE</definedName>
    <definedName name="HTML_Name" hidden="1">"E381306"</definedName>
    <definedName name="HTML_OBDlg2" hidden="1">FALSE</definedName>
    <definedName name="HTML_OBDlg3" hidden="1">TRUE</definedName>
    <definedName name="HTML_OBDlg4" hidden="1">TRUE</definedName>
    <definedName name="HTML_OS" hidden="1">0</definedName>
    <definedName name="HTML_PathFile" hidden="1">"B:\TEMP\HOMEPAGE\zuhyou\temp13.htm"</definedName>
    <definedName name="HTML_PathTemplate" hidden="1">"B:\TEMP\HOMEPAGE\zuhyou\15i5.htm"</definedName>
    <definedName name="HTML_Title" hidden="1">"temp1"</definedName>
    <definedName name="KUNIGAMIGUN">#REF!</definedName>
    <definedName name="KUNIGAMIGUN2" localSheetId="3">#REF!</definedName>
    <definedName name="KUNIGAMIGUN2">#REF!</definedName>
    <definedName name="MACRO">#REF!</definedName>
    <definedName name="MIYAKO" localSheetId="3">#REF!</definedName>
    <definedName name="MIYAKO">#REF!</definedName>
    <definedName name="MIYAKO2" localSheetId="3">#REF!</definedName>
    <definedName name="MIYAKO2">#REF!</definedName>
    <definedName name="MIYAKOGUN">#REF!</definedName>
    <definedName name="MIYAKOGUN2" localSheetId="3">#REF!</definedName>
    <definedName name="MIYAKOGUN2">#REF!</definedName>
    <definedName name="NAHA" localSheetId="3">#REF!</definedName>
    <definedName name="NAHA">#REF!</definedName>
    <definedName name="NAHA2" localSheetId="3">#REF!</definedName>
    <definedName name="NAHA2">#REF!</definedName>
    <definedName name="NAKAGAMIGUN">#REF!</definedName>
    <definedName name="NAKAGAMIGUN2" localSheetId="3">#REF!</definedName>
    <definedName name="NAKAGAMIGUN2">#REF!</definedName>
    <definedName name="NANBU" localSheetId="3">#REF!</definedName>
    <definedName name="NANBU">#REF!</definedName>
    <definedName name="NANBU2" localSheetId="3">#REF!</definedName>
    <definedName name="NANBU2">#REF!</definedName>
    <definedName name="o">[5]市町村別人口!#REF!</definedName>
    <definedName name="on">[5]市町村別人口!#REF!</definedName>
    <definedName name="p">'[9]H13～H17'!$A$1:$U$18</definedName>
    <definedName name="PRINT">#REF!</definedName>
    <definedName name="_xlnm.Print_Area" localSheetId="3">'1_1,2'!$D$1:$R$35</definedName>
    <definedName name="_xlnm.Print_Area" localSheetId="4">'1_3'!$A$1:$N$35</definedName>
    <definedName name="_xlnm.Print_Area" localSheetId="7">'10'!$A$1:$K$35</definedName>
    <definedName name="_xlnm.Print_Area" localSheetId="8">'11'!$A$1:$L$52</definedName>
    <definedName name="_xlnm.Print_Area" localSheetId="9">'12'!$A$1:$J$68</definedName>
    <definedName name="_xlnm.Print_Area" localSheetId="10">'14'!$A$1:$P$29</definedName>
    <definedName name="_xlnm.Print_Area" localSheetId="12">'16'!$A$1:$L$59</definedName>
    <definedName name="_xlnm.Print_Area" localSheetId="13">'17'!$B$1:$F$38</definedName>
    <definedName name="_xlnm.Print_Area" localSheetId="15">'20'!$A$1:$P$34</definedName>
    <definedName name="_xlnm.Print_Area" localSheetId="16">'21'!$A$1:$S$29</definedName>
    <definedName name="_xlnm.Print_Area" localSheetId="17">'22'!$A$1:$Q$32</definedName>
    <definedName name="_xlnm.Print_Area" localSheetId="18">'25-1､2'!$A$1:$G$62</definedName>
    <definedName name="_xlnm.Print_Area" localSheetId="5">'5'!$A$1:$N$24</definedName>
    <definedName name="_xlnm.Print_Area" localSheetId="6">'6'!$A$1:$L$28</definedName>
    <definedName name="_xlnm.Print_Area" localSheetId="0">'最新の主な指標（令和7年2月）'!$A$1:$M$49</definedName>
    <definedName name="_xlnm.Print_Area" localSheetId="1">主要指標1!$A$1:$M$34</definedName>
    <definedName name="_xlnm.Print_Area" localSheetId="2">主要指標2!$A$1:$N$35</definedName>
    <definedName name="prntg3">#REF!</definedName>
    <definedName name="psDKDKRTopRTm3TB0TB4TB0TB0TB25.">'[9]H13～H17'!#REF!</definedName>
    <definedName name="SIBU">#REF!</definedName>
    <definedName name="SIBUKEI" localSheetId="3">#REF!</definedName>
    <definedName name="SIBUKEI">#REF!</definedName>
    <definedName name="SIBUKEI2" localSheetId="3">#REF!</definedName>
    <definedName name="SIBUKEI2">#REF!</definedName>
    <definedName name="SIMAJIRIGUN">#REF!</definedName>
    <definedName name="SIMAJIRIGUN2" localSheetId="3">#REF!</definedName>
    <definedName name="SIMAJIRIGUN2">#REF!</definedName>
    <definedName name="YAEYAMA" localSheetId="3">#REF!</definedName>
    <definedName name="YAEYAMA">#REF!</definedName>
    <definedName name="YAEYAMA2" localSheetId="3">#REF!</definedName>
    <definedName name="YAEYAMA2">#REF!</definedName>
    <definedName name="YAEYAMAGUN">#REF!</definedName>
    <definedName name="YAEYAMAGUN2" localSheetId="3">#REF!</definedName>
    <definedName name="YAEYAMAGUN2">#REF!</definedName>
    <definedName name="テスト" localSheetId="1">#REF!</definedName>
    <definedName name="テスト" localSheetId="2">#REF!</definedName>
    <definedName name="テスト">#REF!</definedName>
    <definedName name="印．１０大費目" localSheetId="1">#REF!</definedName>
    <definedName name="印．１０大費目" localSheetId="2">#REF!</definedName>
    <definedName name="印．１０大費目">#REF!</definedName>
    <definedName name="印．家具" localSheetId="1">#REF!</definedName>
    <definedName name="印．家具" localSheetId="2">#REF!</definedName>
    <definedName name="印．家具">#REF!</definedName>
    <definedName name="印．教育" localSheetId="1">#REF!</definedName>
    <definedName name="印．教育" localSheetId="2">#REF!</definedName>
    <definedName name="印．教育">#REF!</definedName>
    <definedName name="印．教養娯楽" localSheetId="1">#REF!</definedName>
    <definedName name="印．教養娯楽" localSheetId="2">#REF!</definedName>
    <definedName name="印．教養娯楽">#REF!</definedName>
    <definedName name="印．交通通信" localSheetId="1">#REF!</definedName>
    <definedName name="印．交通通信" localSheetId="2">#REF!</definedName>
    <definedName name="印．交通通信">#REF!</definedName>
    <definedName name="印．光熱水道" localSheetId="1">#REF!</definedName>
    <definedName name="印．光熱水道" localSheetId="2">#REF!</definedName>
    <definedName name="印．光熱水道">#REF!</definedName>
    <definedName name="印．住居" localSheetId="1">#REF!</definedName>
    <definedName name="印．住居" localSheetId="2">#REF!</definedName>
    <definedName name="印．住居">#REF!</definedName>
    <definedName name="印．諸雑費" localSheetId="1">#REF!</definedName>
    <definedName name="印．諸雑費" localSheetId="2">#REF!</definedName>
    <definedName name="印．諸雑費">#REF!</definedName>
    <definedName name="印．食料" localSheetId="1">#REF!</definedName>
    <definedName name="印．食料" localSheetId="2">#REF!</definedName>
    <definedName name="印．食料">#REF!</definedName>
    <definedName name="印．被服" localSheetId="1">#REF!</definedName>
    <definedName name="印．被服" localSheetId="2">#REF!</definedName>
    <definedName name="印．被服">#REF!</definedName>
    <definedName name="印．表" localSheetId="1">#REF!</definedName>
    <definedName name="印．表" localSheetId="2">#REF!</definedName>
    <definedName name="印．表">#REF!</definedName>
    <definedName name="印．保健" localSheetId="1">#REF!</definedName>
    <definedName name="印．保健" localSheetId="2">#REF!</definedName>
    <definedName name="印．保健">#REF!</definedName>
    <definedName name="印刷" localSheetId="1">#REF!</definedName>
    <definedName name="印刷" localSheetId="2">#REF!</definedName>
    <definedName name="印刷">#REF!</definedName>
    <definedName name="印刷_全表" localSheetId="1">#REF!</definedName>
    <definedName name="印刷_全表" localSheetId="2">#REF!</definedName>
    <definedName name="印刷_全表">#REF!</definedName>
    <definedName name="印刷_全表２" localSheetId="1">#REF!</definedName>
    <definedName name="印刷_全表２" localSheetId="2">#REF!</definedName>
    <definedName name="印刷_全表２">#REF!</definedName>
    <definedName name="印刷_表_１" localSheetId="1">#REF!</definedName>
    <definedName name="印刷_表_１" localSheetId="2">#REF!</definedName>
    <definedName name="印刷_表_１">#REF!</definedName>
    <definedName name="印刷_表_１０" localSheetId="1">#REF!</definedName>
    <definedName name="印刷_表_１０" localSheetId="2">#REF!</definedName>
    <definedName name="印刷_表_１０">#REF!</definedName>
    <definedName name="印刷_表_３" localSheetId="1">#REF!</definedName>
    <definedName name="印刷_表_３" localSheetId="2">#REF!</definedName>
    <definedName name="印刷_表_３">#REF!</definedName>
    <definedName name="印刷_表_４" localSheetId="1">#REF!</definedName>
    <definedName name="印刷_表_４" localSheetId="2">#REF!</definedName>
    <definedName name="印刷_表_４">#REF!</definedName>
    <definedName name="印刷_表_５" localSheetId="1">#REF!</definedName>
    <definedName name="印刷_表_５" localSheetId="2">#REF!</definedName>
    <definedName name="印刷_表_５">#REF!</definedName>
    <definedName name="印刷_表_６" localSheetId="1">#REF!</definedName>
    <definedName name="印刷_表_６" localSheetId="2">#REF!</definedName>
    <definedName name="印刷_表_６">#REF!</definedName>
    <definedName name="印刷_表_８" localSheetId="1">#REF!</definedName>
    <definedName name="印刷_表_８" localSheetId="2">#REF!</definedName>
    <definedName name="印刷_表_８">#REF!</definedName>
    <definedName name="印刷_表_９" localSheetId="1">#REF!</definedName>
    <definedName name="印刷_表_９" localSheetId="2">#REF!</definedName>
    <definedName name="印刷_表_９">#REF!</definedName>
    <definedName name="印刷Ａ４" localSheetId="1">#REF!</definedName>
    <definedName name="印刷Ａ４" localSheetId="2">#REF!</definedName>
    <definedName name="印刷Ａ４">#REF!</definedName>
    <definedName name="沖縄県" localSheetId="1">#REF!</definedName>
    <definedName name="沖縄県" localSheetId="2">#REF!</definedName>
    <definedName name="沖縄県">#REF!</definedName>
    <definedName name="家具" localSheetId="1">#REF!</definedName>
    <definedName name="家具" localSheetId="2">#REF!</definedName>
    <definedName name="家具">#REF!</definedName>
    <definedName name="外国人女" localSheetId="3">[6]総数!#REF!</definedName>
    <definedName name="外国人女">#REF!</definedName>
    <definedName name="外国人男" localSheetId="3">[6]総数!#REF!</definedName>
    <definedName name="外国人男">#REF!</definedName>
    <definedName name="寄与度_値上がり順" localSheetId="1">#REF!</definedName>
    <definedName name="寄与度_値上がり順" localSheetId="2">#REF!</definedName>
    <definedName name="寄与度_値上がり順">#REF!</definedName>
    <definedName name="寄与度０" localSheetId="1">#REF!</definedName>
    <definedName name="寄与度０" localSheetId="2">#REF!</definedName>
    <definedName name="寄与度０">#REF!</definedName>
    <definedName name="教育" localSheetId="1">#REF!</definedName>
    <definedName name="教育" localSheetId="2">#REF!</definedName>
    <definedName name="教育">#REF!</definedName>
    <definedName name="教養" localSheetId="1">#REF!</definedName>
    <definedName name="教養" localSheetId="2">#REF!</definedName>
    <definedName name="教養">#REF!</definedName>
    <definedName name="計算_全表" localSheetId="1">#REF!</definedName>
    <definedName name="計算_全表" localSheetId="2">#REF!</definedName>
    <definedName name="計算_全表">#REF!</definedName>
    <definedName name="原寄与度" localSheetId="1">#REF!</definedName>
    <definedName name="原寄与度" localSheetId="2">#REF!</definedName>
    <definedName name="原寄与度">#REF!</definedName>
    <definedName name="交通" localSheetId="1">#REF!</definedName>
    <definedName name="交通" localSheetId="2">#REF!</definedName>
    <definedName name="交通">#REF!</definedName>
    <definedName name="光熱" localSheetId="1">#REF!</definedName>
    <definedName name="光熱" localSheetId="2">#REF!</definedName>
    <definedName name="光熱">#REF!</definedName>
    <definedName name="差" localSheetId="1">#REF!</definedName>
    <definedName name="差" localSheetId="2">#REF!</definedName>
    <definedName name="差">#REF!</definedName>
    <definedName name="住居" localSheetId="1">#REF!</definedName>
    <definedName name="住居" localSheetId="2">#REF!</definedName>
    <definedName name="住居">#REF!</definedName>
    <definedName name="諸雑費" localSheetId="1">#REF!</definedName>
    <definedName name="諸雑費" localSheetId="2">#REF!</definedName>
    <definedName name="諸雑費">#REF!</definedName>
    <definedName name="食料" localSheetId="1">#REF!</definedName>
    <definedName name="食料" localSheetId="2">#REF!</definedName>
    <definedName name="食料">#REF!</definedName>
    <definedName name="新崎" localSheetId="1">#REF!</definedName>
    <definedName name="新崎" localSheetId="2">#REF!</definedName>
    <definedName name="新崎">#REF!</definedName>
    <definedName name="整理" localSheetId="1">#REF!</definedName>
    <definedName name="整理" localSheetId="2">#REF!</definedName>
    <definedName name="整理">#REF!</definedName>
    <definedName name="整理_全表" localSheetId="1">#REF!</definedName>
    <definedName name="整理_全表" localSheetId="2">#REF!</definedName>
    <definedName name="整理_全表">#REF!</definedName>
    <definedName name="前月宮古">#REF!</definedName>
    <definedName name="前月国頭">#REF!</definedName>
    <definedName name="前月市部">#REF!</definedName>
    <definedName name="前月人口">#REF!</definedName>
    <definedName name="前月中頭">#REF!</definedName>
    <definedName name="前月島尻">#REF!</definedName>
    <definedName name="前月八重山">#REF!</definedName>
    <definedName name="前年総合" localSheetId="1">#REF!</definedName>
    <definedName name="前年総合" localSheetId="2">#REF!</definedName>
    <definedName name="前年総合">#REF!</definedName>
    <definedName name="前年総合上昇率" localSheetId="1">#REF!</definedName>
    <definedName name="前年総合上昇率" localSheetId="2">#REF!</definedName>
    <definedName name="前年総合上昇率">#REF!</definedName>
    <definedName name="総合" localSheetId="1">#REF!</definedName>
    <definedName name="総合" localSheetId="2">#REF!</definedName>
    <definedName name="総合">#REF!</definedName>
    <definedName name="登録">[2]条件指定!$B$39</definedName>
    <definedName name="日本人女" localSheetId="3">[6]総数!#REF!</definedName>
    <definedName name="日本人女">#REF!</definedName>
    <definedName name="日本人男" localSheetId="3">[6]総数!#REF!</definedName>
    <definedName name="日本人男">#REF!</definedName>
    <definedName name="被服" localSheetId="1">#REF!</definedName>
    <definedName name="被服" localSheetId="2">#REF!</definedName>
    <definedName name="被服">#REF!</definedName>
    <definedName name="表１" localSheetId="3">[6]総数!#REF!</definedName>
    <definedName name="表１">#REF!</definedName>
    <definedName name="表２" localSheetId="3">[6]総数!#REF!</definedName>
    <definedName name="表２">#REF!</definedName>
    <definedName name="表３" localSheetId="3">[6]総数!#REF!</definedName>
    <definedName name="表３">#REF!</definedName>
    <definedName name="表４" localSheetId="3">[6]総数!#REF!</definedName>
    <definedName name="表４">#REF!</definedName>
    <definedName name="表５" localSheetId="3">[6]総数!#REF!</definedName>
    <definedName name="表５">#REF!</definedName>
    <definedName name="表６" localSheetId="3">[6]総数!#REF!</definedName>
    <definedName name="表６">#REF!</definedName>
    <definedName name="表７" localSheetId="3">[6]総数!#REF!</definedName>
    <definedName name="表７">#REF!</definedName>
    <definedName name="表８" localSheetId="3">[6]総数!#REF!</definedName>
    <definedName name="表８">#REF!</definedName>
    <definedName name="表９">#REF!</definedName>
    <definedName name="保健" localSheetId="1">#REF!</definedName>
    <definedName name="保健" localSheetId="2">#REF!</definedName>
    <definedName name="保健">#REF!</definedName>
    <definedName name="本月人口" localSheetId="3">#REF!</definedName>
    <definedName name="本月人口">#REF!</definedName>
    <definedName name="本月世帯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7" i="72" l="1"/>
  <c r="L35" i="72"/>
  <c r="L34" i="72"/>
  <c r="E29" i="87"/>
  <c r="F29" i="87"/>
  <c r="G29" i="87"/>
  <c r="H29" i="87"/>
  <c r="I29" i="87"/>
  <c r="J29" i="87"/>
  <c r="K29" i="87"/>
  <c r="L29" i="87"/>
  <c r="M29" i="87"/>
  <c r="N29" i="87"/>
  <c r="O29" i="87"/>
  <c r="D29" i="87"/>
  <c r="I27" i="72"/>
  <c r="I22" i="72"/>
  <c r="L22" i="72"/>
  <c r="L17" i="72"/>
  <c r="L16" i="72"/>
  <c r="I17" i="72"/>
  <c r="I16" i="72"/>
  <c r="L15" i="72"/>
  <c r="L14" i="72"/>
  <c r="L13" i="72"/>
  <c r="I14" i="72"/>
  <c r="I13" i="72"/>
  <c r="L7" i="72"/>
  <c r="I7" i="72"/>
  <c r="D26" i="78"/>
  <c r="E26" i="78"/>
  <c r="F26" i="78"/>
  <c r="G26" i="78"/>
  <c r="H26" i="78"/>
  <c r="I26" i="78"/>
  <c r="J26" i="78"/>
  <c r="K26" i="78"/>
  <c r="L26" i="78"/>
  <c r="C26" i="78"/>
  <c r="L37" i="72"/>
  <c r="L33" i="72"/>
  <c r="L32" i="72"/>
  <c r="I33" i="72"/>
  <c r="G28" i="73"/>
  <c r="I32" i="72"/>
  <c r="G27" i="73"/>
  <c r="E27" i="86"/>
  <c r="F27" i="86"/>
  <c r="G27" i="86"/>
  <c r="D27" i="86"/>
  <c r="L9" i="72"/>
  <c r="G19" i="73"/>
  <c r="G26" i="73"/>
  <c r="G25" i="73"/>
  <c r="I6" i="72"/>
  <c r="G24" i="73"/>
  <c r="E28" i="86"/>
  <c r="G23" i="73"/>
  <c r="I9" i="72"/>
  <c r="L30" i="72"/>
  <c r="L18" i="72"/>
  <c r="G22" i="73"/>
  <c r="E26" i="82"/>
  <c r="G26" i="82"/>
  <c r="I26" i="72"/>
  <c r="J25" i="78"/>
  <c r="I15" i="72"/>
  <c r="G21" i="73"/>
  <c r="G20" i="73"/>
  <c r="E34" i="85"/>
  <c r="E19" i="85"/>
  <c r="E14" i="85"/>
  <c r="E13" i="85"/>
  <c r="E12" i="85"/>
  <c r="E11" i="85"/>
  <c r="E10" i="85"/>
  <c r="E9" i="85"/>
  <c r="E8" i="85"/>
  <c r="L11" i="82"/>
  <c r="G18" i="73"/>
  <c r="G17" i="73"/>
  <c r="P29" i="87"/>
  <c r="K26" i="82"/>
  <c r="G16" i="73"/>
  <c r="I18" i="72"/>
  <c r="L5" i="72"/>
  <c r="L4" i="72"/>
  <c r="I5" i="72"/>
  <c r="I4" i="72"/>
  <c r="L21" i="72"/>
  <c r="L20" i="72"/>
  <c r="D28" i="86"/>
  <c r="F28" i="86"/>
  <c r="G28" i="86"/>
  <c r="I26" i="82"/>
  <c r="M26" i="82"/>
  <c r="O26" i="82"/>
  <c r="C25" i="78"/>
  <c r="D25" i="78"/>
  <c r="E25" i="78"/>
  <c r="F25" i="78"/>
  <c r="G25" i="78"/>
  <c r="H25" i="78"/>
  <c r="I25" i="78"/>
  <c r="K25" i="78"/>
  <c r="L25" i="78"/>
  <c r="L6" i="72"/>
  <c r="I8" i="72"/>
  <c r="L8" i="72" s="1"/>
  <c r="I10" i="72"/>
  <c r="L10" i="72"/>
  <c r="I11" i="72"/>
  <c r="L11" i="72"/>
  <c r="I20" i="72"/>
  <c r="I21" i="72"/>
  <c r="I23" i="72"/>
  <c r="L23" i="72"/>
  <c r="I24" i="72"/>
  <c r="L24" i="72"/>
  <c r="I25" i="72"/>
  <c r="L25" i="72"/>
  <c r="L26" i="72"/>
  <c r="I28" i="72"/>
  <c r="L28" i="72"/>
  <c r="I29" i="72"/>
  <c r="L29" i="72"/>
  <c r="I30" i="72"/>
  <c r="I31" i="72"/>
  <c r="L31" i="72"/>
  <c r="I34" i="72"/>
  <c r="I35" i="72"/>
</calcChain>
</file>

<file path=xl/comments1.xml><?xml version="1.0" encoding="utf-8"?>
<comments xmlns="http://schemas.openxmlformats.org/spreadsheetml/2006/main">
  <authors>
    <author>Administrator</author>
  </authors>
  <commentList>
    <comment ref="D30" authorId="0" shapeId="0">
      <text>
        <r>
          <rPr>
            <b/>
            <sz val="9"/>
            <color indexed="81"/>
            <rFont val="MS P ゴシック"/>
            <family val="3"/>
            <charset val="128"/>
          </rPr>
          <t>Administrator:</t>
        </r>
        <r>
          <rPr>
            <sz val="9"/>
            <color indexed="81"/>
            <rFont val="MS P ゴシック"/>
            <family val="3"/>
            <charset val="128"/>
          </rPr>
          <t xml:space="preserve">
11月分について、元データに掲載漏れがあったため、１２月末から１０月末分までを引いた数値を１１月分としている。</t>
        </r>
      </text>
    </comment>
  </commentList>
</comments>
</file>

<file path=xl/sharedStrings.xml><?xml version="1.0" encoding="utf-8"?>
<sst xmlns="http://schemas.openxmlformats.org/spreadsheetml/2006/main" count="826" uniqueCount="595">
  <si>
    <t>）</t>
  </si>
  <si>
    <t>〃</t>
  </si>
  <si>
    <t>沖　縄　県　の　主　要　指　標</t>
    <phoneticPr fontId="17"/>
  </si>
  <si>
    <t>労働力人口</t>
    <rPh sb="3" eb="5">
      <t>ジンコウ</t>
    </rPh>
    <phoneticPr fontId="17"/>
  </si>
  <si>
    <r>
      <t xml:space="preserve">銀行勘定 </t>
    </r>
    <r>
      <rPr>
        <b/>
        <sz val="12"/>
        <rFont val="ＭＳ ゴシック"/>
        <family val="3"/>
        <charset val="128"/>
      </rPr>
      <t>23</t>
    </r>
    <phoneticPr fontId="17"/>
  </si>
  <si>
    <r>
      <t xml:space="preserve">１人平均現金給与総額 </t>
    </r>
    <r>
      <rPr>
        <b/>
        <sz val="12"/>
        <rFont val="ＭＳ ゴシック"/>
        <family val="3"/>
        <charset val="128"/>
      </rPr>
      <t>７</t>
    </r>
    <rPh sb="1" eb="2">
      <t>ニン</t>
    </rPh>
    <rPh sb="2" eb="4">
      <t>ヘイキン</t>
    </rPh>
    <rPh sb="4" eb="6">
      <t>ゲンキン</t>
    </rPh>
    <phoneticPr fontId="17"/>
  </si>
  <si>
    <t>生活保護状況</t>
    <phoneticPr fontId="17"/>
  </si>
  <si>
    <t>就業者</t>
    <phoneticPr fontId="17"/>
  </si>
  <si>
    <t>完  全
失業者</t>
    <phoneticPr fontId="17"/>
  </si>
  <si>
    <r>
      <t xml:space="preserve">完全失業率 </t>
    </r>
    <r>
      <rPr>
        <b/>
        <sz val="12"/>
        <rFont val="ＭＳ ゴシック"/>
        <family val="3"/>
        <charset val="128"/>
      </rPr>
      <t>４</t>
    </r>
    <rPh sb="4" eb="5">
      <t>リツ</t>
    </rPh>
    <phoneticPr fontId="17"/>
  </si>
  <si>
    <r>
      <t xml:space="preserve">被保護世帯 </t>
    </r>
    <r>
      <rPr>
        <b/>
        <sz val="12"/>
        <rFont val="ＭＳ ゴシック"/>
        <family val="3"/>
        <charset val="128"/>
      </rPr>
      <t>２</t>
    </r>
    <phoneticPr fontId="17"/>
  </si>
  <si>
    <t>被保護
人  員</t>
    <phoneticPr fontId="17"/>
  </si>
  <si>
    <t>人</t>
  </si>
  <si>
    <t>千人</t>
  </si>
  <si>
    <t>％</t>
    <phoneticPr fontId="17"/>
  </si>
  <si>
    <t>億円</t>
    <rPh sb="0" eb="2">
      <t>オクエン</t>
    </rPh>
    <phoneticPr fontId="17"/>
  </si>
  <si>
    <t xml:space="preserve">       円</t>
  </si>
  <si>
    <t>世帯</t>
  </si>
  <si>
    <t>（資料）推計人口：県企画部統計課「推計人口」､労働力人口：県企画部統計課「労働力調査」､銀行勘定：日本銀行那覇支店「日本銀行時系列統計データ」､</t>
    <rPh sb="1" eb="3">
      <t>シリョウ</t>
    </rPh>
    <rPh sb="9" eb="10">
      <t>ケン</t>
    </rPh>
    <rPh sb="10" eb="12">
      <t>キカク</t>
    </rPh>
    <rPh sb="12" eb="13">
      <t>ブ</t>
    </rPh>
    <rPh sb="13" eb="15">
      <t>トウケイ</t>
    </rPh>
    <rPh sb="15" eb="16">
      <t>カ</t>
    </rPh>
    <rPh sb="17" eb="19">
      <t>スイケイ</t>
    </rPh>
    <rPh sb="19" eb="21">
      <t>ジンコウ</t>
    </rPh>
    <rPh sb="44" eb="46">
      <t>ギンコウ</t>
    </rPh>
    <rPh sb="46" eb="48">
      <t>カンジョウ</t>
    </rPh>
    <rPh sb="58" eb="60">
      <t>ニホン</t>
    </rPh>
    <rPh sb="60" eb="62">
      <t>ギンコウ</t>
    </rPh>
    <rPh sb="62" eb="65">
      <t>ジケイレツ</t>
    </rPh>
    <rPh sb="65" eb="67">
      <t>トウケイ</t>
    </rPh>
    <phoneticPr fontId="17"/>
  </si>
  <si>
    <t>　　</t>
    <phoneticPr fontId="17"/>
  </si>
  <si>
    <r>
      <t xml:space="preserve">消費者物価指数(那覇市) </t>
    </r>
    <r>
      <rPr>
        <b/>
        <sz val="12"/>
        <rFont val="ＭＳ ゴシック"/>
        <family val="3"/>
        <charset val="128"/>
      </rPr>
      <t>８</t>
    </r>
    <r>
      <rPr>
        <sz val="12"/>
        <rFont val="ＭＳ 明朝"/>
        <family val="1"/>
        <charset val="128"/>
      </rPr>
      <t xml:space="preserve">
</t>
    </r>
    <r>
      <rPr>
        <sz val="11"/>
        <rFont val="ＭＳ 明朝"/>
        <family val="1"/>
        <charset val="128"/>
      </rPr>
      <t>令和2年=100</t>
    </r>
    <rPh sb="0" eb="3">
      <t>ショウヒシャ</t>
    </rPh>
    <phoneticPr fontId="17"/>
  </si>
  <si>
    <r>
      <t xml:space="preserve">百貨店･スーパー販売額(速報値) </t>
    </r>
    <r>
      <rPr>
        <b/>
        <sz val="12"/>
        <rFont val="ＭＳ ゴシック"/>
        <family val="3"/>
        <charset val="128"/>
      </rPr>
      <t>13</t>
    </r>
    <rPh sb="0" eb="3">
      <t>ヒャッカテン</t>
    </rPh>
    <phoneticPr fontId="17"/>
  </si>
  <si>
    <r>
      <t xml:space="preserve">自動車保有車両数 </t>
    </r>
    <r>
      <rPr>
        <b/>
        <sz val="12"/>
        <rFont val="ＭＳ ゴシック"/>
        <family val="3"/>
        <charset val="128"/>
      </rPr>
      <t>18</t>
    </r>
    <phoneticPr fontId="17"/>
  </si>
  <si>
    <t>二人以上の世帯のうち勤労者世帯</t>
    <phoneticPr fontId="17"/>
  </si>
  <si>
    <t>可処分所得</t>
    <phoneticPr fontId="17"/>
  </si>
  <si>
    <t>℃</t>
    <phoneticPr fontId="17"/>
  </si>
  <si>
    <t>円</t>
  </si>
  <si>
    <t>百万円</t>
    <rPh sb="0" eb="1">
      <t>ヒャク</t>
    </rPh>
    <phoneticPr fontId="17"/>
  </si>
  <si>
    <t xml:space="preserve">   台</t>
    <phoneticPr fontId="17"/>
  </si>
  <si>
    <t>各　月</t>
  </si>
  <si>
    <t>各月１日</t>
  </si>
  <si>
    <t>１　日</t>
  </si>
  <si>
    <t>総数</t>
  </si>
  <si>
    <t>男</t>
  </si>
  <si>
    <t>女</t>
  </si>
  <si>
    <t>世帯数</t>
  </si>
  <si>
    <t>総 人 口</t>
  </si>
  <si>
    <t>(世 帯)</t>
  </si>
  <si>
    <t>（人）</t>
  </si>
  <si>
    <t>男　</t>
  </si>
  <si>
    <t>女　</t>
  </si>
  <si>
    <t>総世帯数</t>
  </si>
  <si>
    <t>総人口</t>
  </si>
  <si>
    <t xml:space="preserve"> 人</t>
  </si>
  <si>
    <t>　人口動態</t>
    <rPh sb="3" eb="4">
      <t>ドウ</t>
    </rPh>
    <rPh sb="4" eb="5">
      <t>タイ</t>
    </rPh>
    <phoneticPr fontId="17"/>
  </si>
  <si>
    <t>自然動態</t>
    <phoneticPr fontId="17"/>
  </si>
  <si>
    <t>社会動態</t>
    <rPh sb="2" eb="4">
      <t>ドウタイ</t>
    </rPh>
    <phoneticPr fontId="17"/>
  </si>
  <si>
    <t>人口
増減数</t>
    <rPh sb="4" eb="5">
      <t>ヘ</t>
    </rPh>
    <phoneticPr fontId="17"/>
  </si>
  <si>
    <t>死産数</t>
    <phoneticPr fontId="17"/>
  </si>
  <si>
    <t>離婚
件数</t>
    <phoneticPr fontId="17"/>
  </si>
  <si>
    <t>出生</t>
    <phoneticPr fontId="17"/>
  </si>
  <si>
    <t>死亡</t>
    <phoneticPr fontId="17"/>
  </si>
  <si>
    <t>自然
増減</t>
    <rPh sb="4" eb="5">
      <t>ヘ</t>
    </rPh>
    <phoneticPr fontId="17"/>
  </si>
  <si>
    <t>転入</t>
    <rPh sb="0" eb="2">
      <t>テンニュウ</t>
    </rPh>
    <phoneticPr fontId="17"/>
  </si>
  <si>
    <t>転出</t>
    <rPh sb="0" eb="2">
      <t>テンシュツ</t>
    </rPh>
    <phoneticPr fontId="17"/>
  </si>
  <si>
    <t>社会
増減</t>
    <rPh sb="4" eb="5">
      <t>ヘ</t>
    </rPh>
    <phoneticPr fontId="17"/>
  </si>
  <si>
    <t>資料：県統計課「推計人口」、死産数～離婚件数は厚生労働省人口動態統計（年計は確報、月次は速報）</t>
    <rPh sb="14" eb="16">
      <t>シザン</t>
    </rPh>
    <rPh sb="16" eb="17">
      <t>スウ</t>
    </rPh>
    <rPh sb="18" eb="20">
      <t>リコン</t>
    </rPh>
    <rPh sb="20" eb="22">
      <t>ケンスウ</t>
    </rPh>
    <rPh sb="23" eb="25">
      <t>コウセイ</t>
    </rPh>
    <rPh sb="25" eb="28">
      <t>ロウドウショウ</t>
    </rPh>
    <rPh sb="28" eb="30">
      <t>ジンコウ</t>
    </rPh>
    <rPh sb="30" eb="32">
      <t>ドウタイ</t>
    </rPh>
    <rPh sb="32" eb="34">
      <t>トウケイ</t>
    </rPh>
    <rPh sb="35" eb="36">
      <t>ネン</t>
    </rPh>
    <rPh sb="36" eb="37">
      <t>ケイ</t>
    </rPh>
    <rPh sb="38" eb="40">
      <t>カクホウ</t>
    </rPh>
    <rPh sb="41" eb="43">
      <t>ツキジ</t>
    </rPh>
    <rPh sb="44" eb="46">
      <t>ソクホウ</t>
    </rPh>
    <phoneticPr fontId="17"/>
  </si>
  <si>
    <t xml:space="preserve">  【受理地別】　 求人・求職の季節調整値（新規学卒を除き、パートタイムを含む）</t>
    <rPh sb="3" eb="5">
      <t>ジュリ</t>
    </rPh>
    <rPh sb="5" eb="6">
      <t>チ</t>
    </rPh>
    <rPh sb="6" eb="7">
      <t>ベツ</t>
    </rPh>
    <phoneticPr fontId="2"/>
  </si>
  <si>
    <t>新規求職申込件数</t>
  </si>
  <si>
    <t>月間有効求職者数</t>
  </si>
  <si>
    <t>新規求人数</t>
  </si>
  <si>
    <t>月間有効求人数</t>
  </si>
  <si>
    <t>新規求人倍率</t>
  </si>
  <si>
    <t>有効求人倍率</t>
  </si>
  <si>
    <t>年月</t>
  </si>
  <si>
    <t>前月比</t>
  </si>
  <si>
    <t>前月差</t>
  </si>
  <si>
    <t>充足数</t>
  </si>
  <si>
    <t>月平均</t>
  </si>
  <si>
    <t>【就業地別】　パ　ー　ト　タ　イ　ム　職　業　紹　介　状　況</t>
    <rPh sb="1" eb="3">
      <t>シュウギョウ</t>
    </rPh>
    <rPh sb="3" eb="4">
      <t>チ</t>
    </rPh>
    <rPh sb="4" eb="5">
      <t>ベツ</t>
    </rPh>
    <phoneticPr fontId="2"/>
  </si>
  <si>
    <t>就職件数/新規求職申込件数×100</t>
    <rPh sb="0" eb="2">
      <t>シュウショク</t>
    </rPh>
    <rPh sb="2" eb="4">
      <t>ケンスウ</t>
    </rPh>
    <rPh sb="5" eb="7">
      <t>シンキ</t>
    </rPh>
    <rPh sb="7" eb="9">
      <t>キュウショク</t>
    </rPh>
    <rPh sb="9" eb="11">
      <t>モウシコミ</t>
    </rPh>
    <rPh sb="11" eb="13">
      <t>ケンスウ</t>
    </rPh>
    <phoneticPr fontId="2"/>
  </si>
  <si>
    <t>充足数/
新規求人数×１００</t>
    <rPh sb="0" eb="2">
      <t>ジュウソク</t>
    </rPh>
    <rPh sb="2" eb="3">
      <t>スウ</t>
    </rPh>
    <rPh sb="5" eb="7">
      <t>シンキ</t>
    </rPh>
    <rPh sb="7" eb="9">
      <t>キュウジン</t>
    </rPh>
    <rPh sb="9" eb="10">
      <t>スウ</t>
    </rPh>
    <phoneticPr fontId="2"/>
  </si>
  <si>
    <t>前月比（差）</t>
    <rPh sb="4" eb="5">
      <t>サ</t>
    </rPh>
    <phoneticPr fontId="2"/>
  </si>
  <si>
    <t>※　上記数値は、全て原数値である。</t>
    <phoneticPr fontId="2"/>
  </si>
  <si>
    <t>　家畜の種類別と殺頭数及び枝肉量</t>
    <rPh sb="11" eb="12">
      <t>オヨ</t>
    </rPh>
    <phoneticPr fontId="17"/>
  </si>
  <si>
    <t>牛</t>
    <phoneticPr fontId="17"/>
  </si>
  <si>
    <t>馬</t>
    <phoneticPr fontId="17"/>
  </si>
  <si>
    <t>豚</t>
    <phoneticPr fontId="10"/>
  </si>
  <si>
    <t>枝肉重量</t>
    <rPh sb="0" eb="2">
      <t>エダニク</t>
    </rPh>
    <rPh sb="2" eb="4">
      <t>ジュウリョウ</t>
    </rPh>
    <phoneticPr fontId="17"/>
  </si>
  <si>
    <t xml:space="preserve">   平成21年</t>
    <phoneticPr fontId="10"/>
  </si>
  <si>
    <t xml:space="preserve">   平成22年</t>
  </si>
  <si>
    <t xml:space="preserve">   平成23年</t>
  </si>
  <si>
    <t xml:space="preserve">   平成24年</t>
    <phoneticPr fontId="10"/>
  </si>
  <si>
    <t xml:space="preserve">   平成25年</t>
  </si>
  <si>
    <t xml:space="preserve">   平成26年</t>
  </si>
  <si>
    <t>　　  火　　　　　　災</t>
    <phoneticPr fontId="17"/>
  </si>
  <si>
    <t>発生
件数</t>
    <rPh sb="0" eb="2">
      <t>ハッセイ</t>
    </rPh>
    <rPh sb="3" eb="5">
      <t>ケンスウ</t>
    </rPh>
    <phoneticPr fontId="17"/>
  </si>
  <si>
    <t>死傷者数</t>
    <phoneticPr fontId="17"/>
  </si>
  <si>
    <t>焼損
棟数</t>
    <rPh sb="3" eb="4">
      <t>ムネ</t>
    </rPh>
    <rPh sb="4" eb="5">
      <t>スウ</t>
    </rPh>
    <phoneticPr fontId="17"/>
  </si>
  <si>
    <t>損害額</t>
    <phoneticPr fontId="17"/>
  </si>
  <si>
    <t xml:space="preserve"> 死者</t>
    <phoneticPr fontId="17"/>
  </si>
  <si>
    <t xml:space="preserve"> 負傷</t>
    <phoneticPr fontId="17"/>
  </si>
  <si>
    <t>建物</t>
    <phoneticPr fontId="17"/>
  </si>
  <si>
    <t>林野</t>
    <phoneticPr fontId="17"/>
  </si>
  <si>
    <t>件</t>
    <rPh sb="0" eb="1">
      <t>ケン</t>
    </rPh>
    <phoneticPr fontId="17"/>
  </si>
  <si>
    <t>人</t>
    <rPh sb="0" eb="1">
      <t>ニン</t>
    </rPh>
    <phoneticPr fontId="17"/>
  </si>
  <si>
    <t>床面積(㎡)</t>
    <rPh sb="0" eb="3">
      <t>ユカメンセキ</t>
    </rPh>
    <phoneticPr fontId="17"/>
  </si>
  <si>
    <t>表面積(㎡)</t>
    <rPh sb="0" eb="3">
      <t>ヒョウメンセキ</t>
    </rPh>
    <phoneticPr fontId="17"/>
  </si>
  <si>
    <t>面積(a)</t>
    <rPh sb="0" eb="2">
      <t>メンセキ</t>
    </rPh>
    <phoneticPr fontId="17"/>
  </si>
  <si>
    <t>棟</t>
    <rPh sb="0" eb="1">
      <t>トウ</t>
    </rPh>
    <phoneticPr fontId="17"/>
  </si>
  <si>
    <t>世帯</t>
    <rPh sb="0" eb="2">
      <t>セタイ</t>
    </rPh>
    <phoneticPr fontId="17"/>
  </si>
  <si>
    <t>千円</t>
    <rPh sb="0" eb="2">
      <t>センエン</t>
    </rPh>
    <phoneticPr fontId="17"/>
  </si>
  <si>
    <t xml:space="preserve">  平成14年</t>
    <phoneticPr fontId="10"/>
  </si>
  <si>
    <t xml:space="preserve">  平成15年</t>
  </si>
  <si>
    <t xml:space="preserve">  平成16年</t>
  </si>
  <si>
    <t xml:space="preserve">  平成17年</t>
  </si>
  <si>
    <t xml:space="preserve">  平成18年</t>
  </si>
  <si>
    <t xml:space="preserve">  平成19年</t>
  </si>
  <si>
    <t xml:space="preserve">  平成20年</t>
  </si>
  <si>
    <t xml:space="preserve">  平成21年</t>
  </si>
  <si>
    <t xml:space="preserve">  平成22年</t>
  </si>
  <si>
    <t xml:space="preserve">  平成23年</t>
  </si>
  <si>
    <t xml:space="preserve">  平成24年</t>
    <phoneticPr fontId="10"/>
  </si>
  <si>
    <t xml:space="preserve">  平成25年</t>
  </si>
  <si>
    <t xml:space="preserve">  平成26年</t>
  </si>
  <si>
    <t xml:space="preserve">  平成27年</t>
  </si>
  <si>
    <t xml:space="preserve">  平成28年</t>
  </si>
  <si>
    <t>平
成
26
年</t>
    <rPh sb="0" eb="1">
      <t>ヒラ</t>
    </rPh>
    <rPh sb="2" eb="3">
      <t>ナル</t>
    </rPh>
    <rPh sb="7" eb="8">
      <t>ネン</t>
    </rPh>
    <phoneticPr fontId="17"/>
  </si>
  <si>
    <t>1月～ 3月</t>
    <rPh sb="1" eb="2">
      <t>ガツ</t>
    </rPh>
    <rPh sb="5" eb="6">
      <t>ガツ</t>
    </rPh>
    <phoneticPr fontId="17"/>
  </si>
  <si>
    <t>4月～ 6月</t>
    <rPh sb="1" eb="2">
      <t>ガツ</t>
    </rPh>
    <rPh sb="5" eb="6">
      <t>ガツ</t>
    </rPh>
    <phoneticPr fontId="17"/>
  </si>
  <si>
    <t>7月～ 9月</t>
    <rPh sb="1" eb="2">
      <t>ガツ</t>
    </rPh>
    <rPh sb="5" eb="6">
      <t>ガツ</t>
    </rPh>
    <phoneticPr fontId="17"/>
  </si>
  <si>
    <t>10月～12月</t>
    <rPh sb="2" eb="3">
      <t>ガツ</t>
    </rPh>
    <rPh sb="6" eb="7">
      <t>ガツ</t>
    </rPh>
    <phoneticPr fontId="17"/>
  </si>
  <si>
    <t>資料：県知事公室防災危機管理課</t>
    <rPh sb="4" eb="6">
      <t>チジ</t>
    </rPh>
    <rPh sb="6" eb="8">
      <t>コウシツ</t>
    </rPh>
    <rPh sb="8" eb="10">
      <t>ボウサイ</t>
    </rPh>
    <rPh sb="10" eb="12">
      <t>キキ</t>
    </rPh>
    <rPh sb="12" eb="14">
      <t>カンリ</t>
    </rPh>
    <rPh sb="14" eb="15">
      <t>カ</t>
    </rPh>
    <phoneticPr fontId="17"/>
  </si>
  <si>
    <t>　着 工 建 築 物（ 構 造 別 ）</t>
    <phoneticPr fontId="17"/>
  </si>
  <si>
    <t>その他</t>
    <phoneticPr fontId="17"/>
  </si>
  <si>
    <t xml:space="preserve"> </t>
  </si>
  <si>
    <t>資料：国土交通省「建築着工統計調査」</t>
    <rPh sb="3" eb="5">
      <t>コクド</t>
    </rPh>
    <rPh sb="5" eb="8">
      <t>コウツウショウ</t>
    </rPh>
    <rPh sb="9" eb="11">
      <t>ケンチク</t>
    </rPh>
    <rPh sb="11" eb="13">
      <t>チャッコウ</t>
    </rPh>
    <rPh sb="13" eb="15">
      <t>トウケイ</t>
    </rPh>
    <rPh sb="15" eb="17">
      <t>チョウサ</t>
    </rPh>
    <phoneticPr fontId="17"/>
  </si>
  <si>
    <t>　企業倒産状況</t>
    <rPh sb="1" eb="3">
      <t>キギョウ</t>
    </rPh>
    <rPh sb="3" eb="5">
      <t>トウサン</t>
    </rPh>
    <rPh sb="5" eb="7">
      <t>ジョウキョウ</t>
    </rPh>
    <phoneticPr fontId="2"/>
  </si>
  <si>
    <t>沖縄</t>
    <rPh sb="0" eb="2">
      <t>オキナワ</t>
    </rPh>
    <phoneticPr fontId="2"/>
  </si>
  <si>
    <t>九州</t>
    <rPh sb="0" eb="2">
      <t>キュウシュウ</t>
    </rPh>
    <phoneticPr fontId="2"/>
  </si>
  <si>
    <t>全国</t>
    <rPh sb="0" eb="2">
      <t>ゼンコク</t>
    </rPh>
    <phoneticPr fontId="2"/>
  </si>
  <si>
    <t>件数</t>
    <rPh sb="0" eb="2">
      <t>ケンスウ</t>
    </rPh>
    <phoneticPr fontId="2"/>
  </si>
  <si>
    <t>前年度比</t>
    <rPh sb="0" eb="4">
      <t>ゼンネンドヒ</t>
    </rPh>
    <phoneticPr fontId="10"/>
  </si>
  <si>
    <t>負債額</t>
    <rPh sb="0" eb="3">
      <t>フサイガク</t>
    </rPh>
    <phoneticPr fontId="2"/>
  </si>
  <si>
    <t xml:space="preserve">  平成27年度</t>
    <rPh sb="2" eb="4">
      <t>ヘイセイ</t>
    </rPh>
    <rPh sb="6" eb="7">
      <t>ネン</t>
    </rPh>
    <rPh sb="7" eb="8">
      <t>ド</t>
    </rPh>
    <phoneticPr fontId="2"/>
  </si>
  <si>
    <t>前年同月比</t>
    <rPh sb="0" eb="2">
      <t>ゼンネン</t>
    </rPh>
    <rPh sb="2" eb="5">
      <t>ドウゲツヒ</t>
    </rPh>
    <phoneticPr fontId="10"/>
  </si>
  <si>
    <t>資料：東京商工リサーチ「全国企業倒産状況」</t>
    <rPh sb="0" eb="2">
      <t>シリョウ</t>
    </rPh>
    <rPh sb="3" eb="5">
      <t>トウキョウ</t>
    </rPh>
    <rPh sb="5" eb="7">
      <t>ショウコウ</t>
    </rPh>
    <rPh sb="12" eb="14">
      <t>ゼンコク</t>
    </rPh>
    <rPh sb="14" eb="16">
      <t>キギョウ</t>
    </rPh>
    <rPh sb="16" eb="18">
      <t>トウサン</t>
    </rPh>
    <rPh sb="18" eb="20">
      <t>ジョウキョウ</t>
    </rPh>
    <phoneticPr fontId="2"/>
  </si>
  <si>
    <t>　観光客入域状況</t>
    <phoneticPr fontId="10"/>
  </si>
  <si>
    <t xml:space="preserve"> 計</t>
    <phoneticPr fontId="10"/>
  </si>
  <si>
    <t>国内</t>
    <rPh sb="0" eb="2">
      <t>コクナイ</t>
    </rPh>
    <phoneticPr fontId="10"/>
  </si>
  <si>
    <t>外国</t>
    <rPh sb="0" eb="2">
      <t>ガイコク</t>
    </rPh>
    <phoneticPr fontId="10"/>
  </si>
  <si>
    <t>計</t>
    <phoneticPr fontId="10"/>
  </si>
  <si>
    <t xml:space="preserve">  平成27年度</t>
    <rPh sb="7" eb="8">
      <t>ド</t>
    </rPh>
    <phoneticPr fontId="10"/>
  </si>
  <si>
    <t xml:space="preserve">  平成28年度</t>
    <rPh sb="7" eb="8">
      <t>ド</t>
    </rPh>
    <phoneticPr fontId="10"/>
  </si>
  <si>
    <t>資料：県文化観光スポーツ部観光政策課</t>
    <rPh sb="4" eb="6">
      <t>ブンカ</t>
    </rPh>
    <rPh sb="6" eb="8">
      <t>カンコウ</t>
    </rPh>
    <rPh sb="12" eb="13">
      <t>ブ</t>
    </rPh>
    <rPh sb="15" eb="17">
      <t>セイサク</t>
    </rPh>
    <phoneticPr fontId="10"/>
  </si>
  <si>
    <t>鉱　工　業　指　数　の　動　向</t>
    <rPh sb="0" eb="1">
      <t>コウ</t>
    </rPh>
    <rPh sb="2" eb="3">
      <t>コウ</t>
    </rPh>
    <rPh sb="4" eb="5">
      <t>ギョウ</t>
    </rPh>
    <rPh sb="6" eb="7">
      <t>ユビ</t>
    </rPh>
    <rPh sb="8" eb="9">
      <t>カズ</t>
    </rPh>
    <rPh sb="12" eb="13">
      <t>ドウ</t>
    </rPh>
    <rPh sb="14" eb="15">
      <t>ムカイ</t>
    </rPh>
    <phoneticPr fontId="2"/>
  </si>
  <si>
    <t>平成27年＝100.0</t>
    <rPh sb="0" eb="2">
      <t>ヘイセイ</t>
    </rPh>
    <rPh sb="4" eb="5">
      <t>ネン</t>
    </rPh>
    <phoneticPr fontId="2"/>
  </si>
  <si>
    <t>(％)</t>
  </si>
  <si>
    <t>（％）</t>
  </si>
  <si>
    <t>企　画　分　析　班</t>
    <rPh sb="0" eb="1">
      <t>クワダ</t>
    </rPh>
    <rPh sb="2" eb="3">
      <t>ガ</t>
    </rPh>
    <rPh sb="4" eb="5">
      <t>ブン</t>
    </rPh>
    <rPh sb="6" eb="7">
      <t>セキ</t>
    </rPh>
    <rPh sb="8" eb="9">
      <t>ハン</t>
    </rPh>
    <phoneticPr fontId="2"/>
  </si>
  <si>
    <t>沖縄県鉱工業指数は、以下のURLからもご覧になることができます。</t>
  </si>
  <si>
    <t>（スマートフォンをお持ちの方はこちらから→）</t>
    <rPh sb="10" eb="11">
      <t>モ</t>
    </rPh>
    <rPh sb="13" eb="14">
      <t>カタ</t>
    </rPh>
    <phoneticPr fontId="2"/>
  </si>
  <si>
    <t>https://www.pref.okinawa.jp/toukeika/iip/iip_index.html</t>
    <phoneticPr fontId="2"/>
  </si>
  <si>
    <t>那覇市の気温</t>
    <rPh sb="4" eb="6">
      <t>キオン</t>
    </rPh>
    <phoneticPr fontId="17"/>
  </si>
  <si>
    <r>
      <t xml:space="preserve">平均気温 </t>
    </r>
    <r>
      <rPr>
        <b/>
        <sz val="12"/>
        <rFont val="ＭＳ 明朝"/>
        <family val="1"/>
        <charset val="128"/>
      </rPr>
      <t>３</t>
    </r>
    <phoneticPr fontId="17"/>
  </si>
  <si>
    <t>平年値</t>
  </si>
  <si>
    <t>都道府県</t>
    <rPh sb="0" eb="4">
      <t>トドウフケン</t>
    </rPh>
    <phoneticPr fontId="53"/>
  </si>
  <si>
    <t>面積</t>
    <rPh sb="0" eb="2">
      <t>メンセキ</t>
    </rPh>
    <phoneticPr fontId="55"/>
  </si>
  <si>
    <t>１</t>
    <phoneticPr fontId="55"/>
  </si>
  <si>
    <t>北 海 道</t>
  </si>
  <si>
    <t>２</t>
  </si>
  <si>
    <t>青 森 県</t>
    <rPh sb="4" eb="5">
      <t>ケン</t>
    </rPh>
    <phoneticPr fontId="55"/>
  </si>
  <si>
    <t>３</t>
  </si>
  <si>
    <t>岩 手 県</t>
    <phoneticPr fontId="55"/>
  </si>
  <si>
    <t>４</t>
  </si>
  <si>
    <t>宮 城 県</t>
    <phoneticPr fontId="55"/>
  </si>
  <si>
    <t>５</t>
  </si>
  <si>
    <t>秋 田 県</t>
    <phoneticPr fontId="55"/>
  </si>
  <si>
    <t>６</t>
  </si>
  <si>
    <t>山 形 県</t>
    <phoneticPr fontId="55"/>
  </si>
  <si>
    <t>７</t>
  </si>
  <si>
    <t>福 島 県</t>
    <phoneticPr fontId="55"/>
  </si>
  <si>
    <t>８</t>
  </si>
  <si>
    <t>茨 城 県</t>
    <phoneticPr fontId="55"/>
  </si>
  <si>
    <t>９</t>
  </si>
  <si>
    <t>栃 木 県</t>
    <phoneticPr fontId="55"/>
  </si>
  <si>
    <t>群 馬 県</t>
    <phoneticPr fontId="55"/>
  </si>
  <si>
    <t>埼 玉 県</t>
    <phoneticPr fontId="55"/>
  </si>
  <si>
    <t>千 葉 県</t>
    <phoneticPr fontId="55"/>
  </si>
  <si>
    <t>東 京 都</t>
    <phoneticPr fontId="55"/>
  </si>
  <si>
    <t>神奈川県</t>
    <phoneticPr fontId="55"/>
  </si>
  <si>
    <t>新 潟 県</t>
    <phoneticPr fontId="55"/>
  </si>
  <si>
    <t>富 山 県</t>
    <phoneticPr fontId="55"/>
  </si>
  <si>
    <t>石 川 県</t>
    <phoneticPr fontId="55"/>
  </si>
  <si>
    <t>福 井 県</t>
    <phoneticPr fontId="55"/>
  </si>
  <si>
    <t>山 梨 県</t>
    <phoneticPr fontId="55"/>
  </si>
  <si>
    <t>長 野 県</t>
    <phoneticPr fontId="55"/>
  </si>
  <si>
    <t>岐 阜 県</t>
    <phoneticPr fontId="55"/>
  </si>
  <si>
    <t>静 岡 県</t>
    <phoneticPr fontId="55"/>
  </si>
  <si>
    <t>愛 知 県</t>
    <phoneticPr fontId="55"/>
  </si>
  <si>
    <t>三 重 県</t>
    <phoneticPr fontId="55"/>
  </si>
  <si>
    <t>滋 賀 県</t>
    <phoneticPr fontId="55"/>
  </si>
  <si>
    <t>京 都 府</t>
    <phoneticPr fontId="55"/>
  </si>
  <si>
    <t>大 阪 府</t>
    <phoneticPr fontId="55"/>
  </si>
  <si>
    <t>兵 庫 県</t>
    <phoneticPr fontId="55"/>
  </si>
  <si>
    <t>奈 良 県</t>
    <phoneticPr fontId="55"/>
  </si>
  <si>
    <t>和歌山県</t>
    <phoneticPr fontId="55"/>
  </si>
  <si>
    <t>鳥 取 県</t>
    <phoneticPr fontId="55"/>
  </si>
  <si>
    <t>島 根 県</t>
    <phoneticPr fontId="55"/>
  </si>
  <si>
    <t>岡 山 県</t>
    <phoneticPr fontId="55"/>
  </si>
  <si>
    <t>広 島 県</t>
    <phoneticPr fontId="55"/>
  </si>
  <si>
    <t>山 口 県</t>
    <phoneticPr fontId="55"/>
  </si>
  <si>
    <t>徳 島 県</t>
    <phoneticPr fontId="55"/>
  </si>
  <si>
    <t>香 川 県</t>
    <phoneticPr fontId="55"/>
  </si>
  <si>
    <t>愛 媛 県</t>
    <phoneticPr fontId="55"/>
  </si>
  <si>
    <t>高 知 県</t>
    <phoneticPr fontId="55"/>
  </si>
  <si>
    <t>福 岡 県</t>
    <phoneticPr fontId="55"/>
  </si>
  <si>
    <t>佐 賀 県</t>
    <phoneticPr fontId="55"/>
  </si>
  <si>
    <t>長 崎 県</t>
    <phoneticPr fontId="55"/>
  </si>
  <si>
    <t>熊 本 県</t>
    <phoneticPr fontId="55"/>
  </si>
  <si>
    <t>大 分 県</t>
    <phoneticPr fontId="55"/>
  </si>
  <si>
    <t>宮 崎 県</t>
    <phoneticPr fontId="55"/>
  </si>
  <si>
    <t>鹿児島県</t>
    <phoneticPr fontId="55"/>
  </si>
  <si>
    <t>沖 縄 県</t>
    <phoneticPr fontId="55"/>
  </si>
  <si>
    <t>該当
表番号</t>
  </si>
  <si>
    <t>項                  目</t>
  </si>
  <si>
    <t>内     容</t>
  </si>
  <si>
    <t>対前年同月差</t>
  </si>
  <si>
    <t>（</t>
  </si>
  <si>
    <t>生活保護の被保護世帯数</t>
  </si>
  <si>
    <t>那覇の平均気温</t>
  </si>
  <si>
    <t>パートタイムの有効求人倍率</t>
  </si>
  <si>
    <t>１人平均現金給与総額</t>
  </si>
  <si>
    <t>事業所規模 30人以上</t>
  </si>
  <si>
    <t>消費者物価指数（那覇市）</t>
  </si>
  <si>
    <t>消費支出　二人以上世帯</t>
  </si>
  <si>
    <t>　 　　同上 うち勤労者世帯</t>
  </si>
  <si>
    <t>豚のと殺頭数</t>
  </si>
  <si>
    <t>建築物　着工件数</t>
  </si>
  <si>
    <t>建築物　着工床面積</t>
  </si>
  <si>
    <t>百貨店・スーパー販売額</t>
  </si>
  <si>
    <t>企業倒産件数</t>
  </si>
  <si>
    <t>入域観光客数</t>
  </si>
  <si>
    <t>鉱工業生産指数（季節調整済）</t>
  </si>
  <si>
    <t>モノレール乗客数</t>
  </si>
  <si>
    <t>自動車の保有車両数</t>
  </si>
  <si>
    <t>電力需要量</t>
  </si>
  <si>
    <t>交通事故の発生件数</t>
  </si>
  <si>
    <t>ダム貯水率</t>
  </si>
  <si>
    <t>石油製品(燃料油)販売数量</t>
  </si>
  <si>
    <t>銀行勘定　実質預金</t>
  </si>
  <si>
    <t>銀行勘定　貸出金</t>
  </si>
  <si>
    <t>貿  易　  輸出額</t>
  </si>
  <si>
    <t>貿  易　  輸入額</t>
  </si>
  <si>
    <t>県土の面積</t>
  </si>
  <si>
    <t>県内総生産(名目)</t>
  </si>
  <si>
    <t>　沖縄都市モノレール（ゆいレール）乗客数</t>
    <phoneticPr fontId="2"/>
  </si>
  <si>
    <t>乗車人数</t>
    <rPh sb="0" eb="2">
      <t>ジョウシャ</t>
    </rPh>
    <rPh sb="2" eb="4">
      <t>ニンズウ</t>
    </rPh>
    <phoneticPr fontId="2"/>
  </si>
  <si>
    <t>対前年度
(同月)比</t>
    <rPh sb="0" eb="1">
      <t>タイ</t>
    </rPh>
    <rPh sb="1" eb="4">
      <t>ゼンネンド</t>
    </rPh>
    <rPh sb="6" eb="8">
      <t>ドウゲツ</t>
    </rPh>
    <rPh sb="9" eb="10">
      <t>ヒ</t>
    </rPh>
    <phoneticPr fontId="2"/>
  </si>
  <si>
    <t>1日平均</t>
    <rPh sb="1" eb="2">
      <t>ニチ</t>
    </rPh>
    <rPh sb="2" eb="4">
      <t>ヘイキン</t>
    </rPh>
    <phoneticPr fontId="2"/>
  </si>
  <si>
    <t>平成15年度</t>
    <rPh sb="0" eb="2">
      <t>ヘイセイ</t>
    </rPh>
    <rPh sb="4" eb="6">
      <t>ネンド</t>
    </rPh>
    <phoneticPr fontId="2"/>
  </si>
  <si>
    <t>-</t>
    <phoneticPr fontId="2"/>
  </si>
  <si>
    <t>平成16年度</t>
    <rPh sb="0" eb="2">
      <t>ヘイセイ</t>
    </rPh>
    <rPh sb="4" eb="6">
      <t>ネンド</t>
    </rPh>
    <phoneticPr fontId="2"/>
  </si>
  <si>
    <t>平成17年度</t>
    <rPh sb="0" eb="2">
      <t>ヘイセイ</t>
    </rPh>
    <rPh sb="4" eb="6">
      <t>ネンド</t>
    </rPh>
    <phoneticPr fontId="2"/>
  </si>
  <si>
    <t>平成18年度</t>
    <rPh sb="0" eb="2">
      <t>ヘイセイ</t>
    </rPh>
    <rPh sb="4" eb="6">
      <t>ネンド</t>
    </rPh>
    <phoneticPr fontId="2"/>
  </si>
  <si>
    <t>平成19年度</t>
    <rPh sb="0" eb="2">
      <t>ヘイセイ</t>
    </rPh>
    <rPh sb="4" eb="6">
      <t>ネンド</t>
    </rPh>
    <phoneticPr fontId="2"/>
  </si>
  <si>
    <t>平成20年度</t>
    <rPh sb="0" eb="2">
      <t>ヘイセイ</t>
    </rPh>
    <rPh sb="4" eb="6">
      <t>ネンド</t>
    </rPh>
    <phoneticPr fontId="2"/>
  </si>
  <si>
    <t>平成21年度</t>
    <rPh sb="0" eb="2">
      <t>ヘイセイ</t>
    </rPh>
    <rPh sb="4" eb="6">
      <t>ネンド</t>
    </rPh>
    <phoneticPr fontId="2"/>
  </si>
  <si>
    <t>平成22年度</t>
    <rPh sb="0" eb="2">
      <t>ヘイセイ</t>
    </rPh>
    <rPh sb="4" eb="6">
      <t>ネンド</t>
    </rPh>
    <phoneticPr fontId="2"/>
  </si>
  <si>
    <t>平成23年度</t>
    <rPh sb="0" eb="2">
      <t>ヘイセイ</t>
    </rPh>
    <rPh sb="4" eb="6">
      <t>ネンド</t>
    </rPh>
    <phoneticPr fontId="2"/>
  </si>
  <si>
    <t xml:space="preserve">  　平成24年度</t>
    <rPh sb="3" eb="5">
      <t>ヘイセイ</t>
    </rPh>
    <rPh sb="7" eb="9">
      <t>ネンド</t>
    </rPh>
    <phoneticPr fontId="2"/>
  </si>
  <si>
    <t xml:space="preserve">  　平成25年度</t>
    <rPh sb="3" eb="5">
      <t>ヘイセイ</t>
    </rPh>
    <rPh sb="7" eb="9">
      <t>ネンド</t>
    </rPh>
    <phoneticPr fontId="2"/>
  </si>
  <si>
    <t>　電力需要実績</t>
    <rPh sb="1" eb="3">
      <t>デンリョク</t>
    </rPh>
    <rPh sb="3" eb="5">
      <t>ジュヨウ</t>
    </rPh>
    <rPh sb="5" eb="7">
      <t>ジッセキ</t>
    </rPh>
    <phoneticPr fontId="17"/>
  </si>
  <si>
    <t>特別高圧</t>
    <rPh sb="0" eb="2">
      <t>トクベツ</t>
    </rPh>
    <rPh sb="2" eb="4">
      <t>コウアツ</t>
    </rPh>
    <phoneticPr fontId="17"/>
  </si>
  <si>
    <t xml:space="preserve">  平成27年度</t>
    <rPh sb="7" eb="8">
      <t>ド</t>
    </rPh>
    <phoneticPr fontId="17"/>
  </si>
  <si>
    <t>…</t>
    <phoneticPr fontId="10"/>
  </si>
  <si>
    <t>…</t>
  </si>
  <si>
    <t>前年同月比</t>
    <rPh sb="0" eb="2">
      <t>ゼンネン</t>
    </rPh>
    <rPh sb="2" eb="5">
      <t>ドウゲツヒ</t>
    </rPh>
    <phoneticPr fontId="10"/>
  </si>
  <si>
    <t>資料:経済産業省資源エネルギー庁「電力調査統計」</t>
    <rPh sb="3" eb="5">
      <t>ケイザイ</t>
    </rPh>
    <rPh sb="5" eb="8">
      <t>サンギョウショウ</t>
    </rPh>
    <rPh sb="8" eb="10">
      <t>シゲン</t>
    </rPh>
    <rPh sb="15" eb="16">
      <t>チョウ</t>
    </rPh>
    <rPh sb="17" eb="19">
      <t>デンリョク</t>
    </rPh>
    <rPh sb="19" eb="21">
      <t>チョウサ</t>
    </rPh>
    <rPh sb="21" eb="23">
      <t>トウケイ</t>
    </rPh>
    <phoneticPr fontId="17"/>
  </si>
  <si>
    <t xml:space="preserve">  発生件数</t>
    <phoneticPr fontId="10"/>
  </si>
  <si>
    <t>　１日当たり水源別取水量・送水量・貯水率</t>
    <rPh sb="2" eb="3">
      <t>ニチ</t>
    </rPh>
    <rPh sb="3" eb="4">
      <t>ア</t>
    </rPh>
    <rPh sb="6" eb="8">
      <t>スイゲン</t>
    </rPh>
    <rPh sb="8" eb="9">
      <t>ベツ</t>
    </rPh>
    <rPh sb="9" eb="12">
      <t>シュスイリョウ</t>
    </rPh>
    <rPh sb="13" eb="15">
      <t>ソウスイ</t>
    </rPh>
    <rPh sb="15" eb="16">
      <t>リョウ</t>
    </rPh>
    <rPh sb="17" eb="20">
      <t>チョスイリツ</t>
    </rPh>
    <phoneticPr fontId="17"/>
  </si>
  <si>
    <t>山城
ダム</t>
    <rPh sb="0" eb="2">
      <t>ヤマシロ</t>
    </rPh>
    <phoneticPr fontId="17"/>
  </si>
  <si>
    <t>倉敷
ダム</t>
    <rPh sb="0" eb="2">
      <t>クラシキ</t>
    </rPh>
    <phoneticPr fontId="17"/>
  </si>
  <si>
    <t>逆補
給量</t>
    <rPh sb="0" eb="1">
      <t>ギャク</t>
    </rPh>
    <rPh sb="1" eb="2">
      <t>タスク</t>
    </rPh>
    <rPh sb="3" eb="4">
      <t>キュウ</t>
    </rPh>
    <rPh sb="4" eb="5">
      <t>リョウ</t>
    </rPh>
    <phoneticPr fontId="17"/>
  </si>
  <si>
    <t>配水量</t>
    <rPh sb="0" eb="3">
      <t>ハイスイリョウ</t>
    </rPh>
    <phoneticPr fontId="17"/>
  </si>
  <si>
    <t>河川水</t>
    <rPh sb="0" eb="3">
      <t>カセンスイ</t>
    </rPh>
    <phoneticPr fontId="17"/>
  </si>
  <si>
    <t>地下水</t>
    <rPh sb="0" eb="3">
      <t>チカスイ</t>
    </rPh>
    <phoneticPr fontId="17"/>
  </si>
  <si>
    <t>国ダム</t>
    <rPh sb="0" eb="1">
      <t>クニ</t>
    </rPh>
    <phoneticPr fontId="17"/>
  </si>
  <si>
    <t>海淡水</t>
    <rPh sb="0" eb="1">
      <t>カイ</t>
    </rPh>
    <rPh sb="1" eb="3">
      <t>タンスイ</t>
    </rPh>
    <phoneticPr fontId="17"/>
  </si>
  <si>
    <t>山城ダム</t>
    <phoneticPr fontId="10"/>
  </si>
  <si>
    <t>倉敷ダム</t>
  </si>
  <si>
    <t>ダム合計</t>
    <phoneticPr fontId="10"/>
  </si>
  <si>
    <t xml:space="preserve">  石油製品販売数量(速報）</t>
    <rPh sb="2" eb="4">
      <t>セキユ</t>
    </rPh>
    <rPh sb="4" eb="6">
      <t>セイヒン</t>
    </rPh>
    <rPh sb="6" eb="8">
      <t>ハンバイ</t>
    </rPh>
    <rPh sb="8" eb="10">
      <t>スウリョウ</t>
    </rPh>
    <rPh sb="11" eb="13">
      <t>ソクホウ</t>
    </rPh>
    <phoneticPr fontId="10"/>
  </si>
  <si>
    <t>アスファルト</t>
    <phoneticPr fontId="10"/>
  </si>
  <si>
    <t>グリース</t>
    <phoneticPr fontId="10"/>
  </si>
  <si>
    <r>
      <t xml:space="preserve">揮発油
</t>
    </r>
    <r>
      <rPr>
        <sz val="9"/>
        <rFont val="ＭＳ 明朝"/>
        <family val="1"/>
        <charset val="128"/>
      </rPr>
      <t>(ガソリン)</t>
    </r>
    <rPh sb="0" eb="3">
      <t>キハツユ</t>
    </rPh>
    <phoneticPr fontId="10"/>
  </si>
  <si>
    <t>ナフサ</t>
  </si>
  <si>
    <t>ジェット
燃料油</t>
    <phoneticPr fontId="10"/>
  </si>
  <si>
    <t>灯油</t>
  </si>
  <si>
    <t>軽油</t>
  </si>
  <si>
    <t>重油計</t>
    <rPh sb="0" eb="2">
      <t>ジュウユ</t>
    </rPh>
    <rPh sb="2" eb="3">
      <t>ケイ</t>
    </rPh>
    <phoneticPr fontId="10"/>
  </si>
  <si>
    <t>Ａ重油</t>
  </si>
  <si>
    <t xml:space="preserve">      平成27年度</t>
    <rPh sb="6" eb="8">
      <t>ヘイセイ</t>
    </rPh>
    <rPh sb="10" eb="12">
      <t>ネンド</t>
    </rPh>
    <phoneticPr fontId="10"/>
  </si>
  <si>
    <t>九州計</t>
    <rPh sb="0" eb="2">
      <t>キュウシュウ</t>
    </rPh>
    <rPh sb="2" eb="3">
      <t>ケイ</t>
    </rPh>
    <phoneticPr fontId="10"/>
  </si>
  <si>
    <t>資料：石油連盟「都道府県別石油製品販売数量」</t>
    <rPh sb="0" eb="2">
      <t>シリョウ</t>
    </rPh>
    <rPh sb="3" eb="5">
      <t>セキユ</t>
    </rPh>
    <rPh sb="5" eb="7">
      <t>レンメイ</t>
    </rPh>
    <rPh sb="8" eb="12">
      <t>トドウフケン</t>
    </rPh>
    <rPh sb="12" eb="13">
      <t>ベツ</t>
    </rPh>
    <rPh sb="13" eb="15">
      <t>セキユ</t>
    </rPh>
    <rPh sb="15" eb="17">
      <t>セイヒン</t>
    </rPh>
    <rPh sb="17" eb="19">
      <t>ハンバイ</t>
    </rPh>
    <rPh sb="19" eb="21">
      <t>スウリョウ</t>
    </rPh>
    <phoneticPr fontId="10"/>
  </si>
  <si>
    <r>
      <t xml:space="preserve">実質預金
</t>
    </r>
    <r>
      <rPr>
        <b/>
        <sz val="12"/>
        <rFont val="ＭＳ ゴシック"/>
        <family val="3"/>
        <charset val="128"/>
      </rPr>
      <t>-1</t>
    </r>
    <phoneticPr fontId="17"/>
  </si>
  <si>
    <r>
      <t>貸出金</t>
    </r>
    <r>
      <rPr>
        <b/>
        <sz val="12"/>
        <rFont val="ＭＳ ゴシック"/>
        <family val="3"/>
        <charset val="128"/>
      </rPr>
      <t>-2</t>
    </r>
    <phoneticPr fontId="17"/>
  </si>
  <si>
    <r>
      <t xml:space="preserve">規模５人以上
</t>
    </r>
    <r>
      <rPr>
        <b/>
        <sz val="10"/>
        <rFont val="ＭＳ ゴシック"/>
        <family val="3"/>
        <charset val="128"/>
      </rPr>
      <t>-1</t>
    </r>
    <rPh sb="4" eb="6">
      <t>イジョウ</t>
    </rPh>
    <phoneticPr fontId="17"/>
  </si>
  <si>
    <r>
      <t xml:space="preserve">規模30人以上
</t>
    </r>
    <r>
      <rPr>
        <b/>
        <sz val="10"/>
        <rFont val="ＭＳ ゴシック"/>
        <family val="3"/>
        <charset val="128"/>
      </rPr>
      <t>-2</t>
    </r>
    <phoneticPr fontId="17"/>
  </si>
  <si>
    <r>
      <t>二人以上の世帯消費支出</t>
    </r>
    <r>
      <rPr>
        <b/>
        <sz val="12"/>
        <rFont val="ＭＳ 明朝"/>
        <family val="1"/>
        <charset val="128"/>
      </rPr>
      <t>-1</t>
    </r>
    <phoneticPr fontId="17"/>
  </si>
  <si>
    <r>
      <t>輸出額</t>
    </r>
    <r>
      <rPr>
        <b/>
        <sz val="12"/>
        <rFont val="ＭＳ ゴシック"/>
        <family val="3"/>
        <charset val="128"/>
      </rPr>
      <t>-1</t>
    </r>
    <phoneticPr fontId="17"/>
  </si>
  <si>
    <r>
      <t>輸入額</t>
    </r>
    <r>
      <rPr>
        <b/>
        <sz val="12"/>
        <rFont val="ＭＳ ゴシック"/>
        <family val="3"/>
        <charset val="128"/>
      </rPr>
      <t>-2</t>
    </r>
    <phoneticPr fontId="17"/>
  </si>
  <si>
    <r>
      <t>消費支出</t>
    </r>
    <r>
      <rPr>
        <b/>
        <sz val="12"/>
        <rFont val="ＭＳ ゴシック"/>
        <family val="3"/>
        <charset val="128"/>
      </rPr>
      <t>-2</t>
    </r>
    <phoneticPr fontId="17"/>
  </si>
  <si>
    <r>
      <t xml:space="preserve">婚姻
件数
</t>
    </r>
    <r>
      <rPr>
        <b/>
        <sz val="12"/>
        <rFont val="ＭＳ ゴシック"/>
        <family val="3"/>
        <charset val="128"/>
      </rPr>
      <t>１-3</t>
    </r>
    <phoneticPr fontId="17"/>
  </si>
  <si>
    <t>年次･月</t>
    <rPh sb="1" eb="2">
      <t>ジ</t>
    </rPh>
    <phoneticPr fontId="17"/>
  </si>
  <si>
    <t xml:space="preserve">  　        単位：件､％､人､倍､ﾎﾟｲﾝﾄ </t>
    <rPh sb="14" eb="15">
      <t>ケン</t>
    </rPh>
    <phoneticPr fontId="2"/>
  </si>
  <si>
    <t>注：季節調整法はセンサス局法Ⅱ（Ⅹ-12-ARIMA）による</t>
    <phoneticPr fontId="2"/>
  </si>
  <si>
    <t xml:space="preserve">単位：件､人､倍､ﾎﾟｲﾝﾄ </t>
    <phoneticPr fontId="2"/>
  </si>
  <si>
    <t xml:space="preserve"> 年月</t>
    <phoneticPr fontId="2"/>
  </si>
  <si>
    <t>頭数</t>
    <phoneticPr fontId="2"/>
  </si>
  <si>
    <t>頭数</t>
    <phoneticPr fontId="17"/>
  </si>
  <si>
    <t>山羊</t>
    <phoneticPr fontId="17"/>
  </si>
  <si>
    <t>注：牛は肉用牛と乳用牛の計</t>
    <rPh sb="0" eb="1">
      <t>チュウ</t>
    </rPh>
    <rPh sb="4" eb="7">
      <t>ニクヨウギュウ</t>
    </rPh>
    <rPh sb="8" eb="11">
      <t>ニュウヨウギュウ</t>
    </rPh>
    <rPh sb="12" eb="13">
      <t>ケイ</t>
    </rPh>
    <phoneticPr fontId="17"/>
  </si>
  <si>
    <t xml:space="preserve">単位：頭､kg </t>
    <phoneticPr fontId="17"/>
  </si>
  <si>
    <t xml:space="preserve"> 年月</t>
    <rPh sb="2" eb="3">
      <t>ツキ</t>
    </rPh>
    <phoneticPr fontId="10"/>
  </si>
  <si>
    <t>年度･月</t>
    <rPh sb="0" eb="2">
      <t>ネンド</t>
    </rPh>
    <rPh sb="3" eb="4">
      <t>ツキ</t>
    </rPh>
    <phoneticPr fontId="2"/>
  </si>
  <si>
    <t>合計</t>
    <phoneticPr fontId="10"/>
  </si>
  <si>
    <t>空路</t>
    <rPh sb="0" eb="1">
      <t>ソラ</t>
    </rPh>
    <rPh sb="1" eb="2">
      <t>ロ</t>
    </rPh>
    <phoneticPr fontId="10"/>
  </si>
  <si>
    <t>海路</t>
    <rPh sb="0" eb="1">
      <t>ウミ</t>
    </rPh>
    <rPh sb="1" eb="2">
      <t>ロ</t>
    </rPh>
    <phoneticPr fontId="10"/>
  </si>
  <si>
    <t>注：外国は特例上陸者を含む（特例上陸者とは国際航路の乗務員などの一時上陸者）</t>
    <rPh sb="0" eb="1">
      <t>チュウ</t>
    </rPh>
    <rPh sb="2" eb="4">
      <t>ガイコク</t>
    </rPh>
    <rPh sb="11" eb="12">
      <t>フク</t>
    </rPh>
    <rPh sb="14" eb="16">
      <t>トクレイ</t>
    </rPh>
    <rPh sb="16" eb="18">
      <t>ジョウリク</t>
    </rPh>
    <rPh sb="18" eb="19">
      <t>シャ</t>
    </rPh>
    <rPh sb="21" eb="23">
      <t>コクサイ</t>
    </rPh>
    <rPh sb="23" eb="25">
      <t>コウロ</t>
    </rPh>
    <phoneticPr fontId="10"/>
  </si>
  <si>
    <t>沖　縄　県　企　画　部　統　計　課</t>
  </si>
  <si>
    <t>年月</t>
    <phoneticPr fontId="2"/>
  </si>
  <si>
    <t>資料：沖縄都市モノレール㈱</t>
    <rPh sb="0" eb="2">
      <t>シリョウ</t>
    </rPh>
    <rPh sb="3" eb="7">
      <t>オキナワトシ</t>
    </rPh>
    <phoneticPr fontId="2"/>
  </si>
  <si>
    <t xml:space="preserve">単位：人､％ </t>
    <rPh sb="0" eb="2">
      <t>タンイ</t>
    </rPh>
    <rPh sb="3" eb="4">
      <t>ニン</t>
    </rPh>
    <phoneticPr fontId="2"/>
  </si>
  <si>
    <t>注：令和元年10月から路線延長により４駅増</t>
    <rPh sb="0" eb="1">
      <t>チュウ</t>
    </rPh>
    <rPh sb="2" eb="6">
      <t>レイワガンネン</t>
    </rPh>
    <rPh sb="8" eb="9">
      <t>ガツ</t>
    </rPh>
    <rPh sb="11" eb="13">
      <t>ロセン</t>
    </rPh>
    <rPh sb="13" eb="15">
      <t>エンチョウ</t>
    </rPh>
    <rPh sb="19" eb="20">
      <t>エキ</t>
    </rPh>
    <rPh sb="20" eb="21">
      <t>ゾウ</t>
    </rPh>
    <phoneticPr fontId="2"/>
  </si>
  <si>
    <t>前月比</t>
    <rPh sb="0" eb="1">
      <t>マエ</t>
    </rPh>
    <rPh sb="1" eb="2">
      <t>ツキ</t>
    </rPh>
    <rPh sb="2" eb="3">
      <t>ヒ</t>
    </rPh>
    <phoneticPr fontId="10"/>
  </si>
  <si>
    <t>年月</t>
    <phoneticPr fontId="17"/>
  </si>
  <si>
    <t>合計</t>
    <rPh sb="0" eb="1">
      <t>ア</t>
    </rPh>
    <rPh sb="1" eb="2">
      <t>ケイ</t>
    </rPh>
    <phoneticPr fontId="17"/>
  </si>
  <si>
    <t>種別</t>
    <rPh sb="0" eb="1">
      <t>タネ</t>
    </rPh>
    <rPh sb="1" eb="2">
      <t>ベツ</t>
    </rPh>
    <phoneticPr fontId="17"/>
  </si>
  <si>
    <t>高圧</t>
    <rPh sb="0" eb="1">
      <t>コウ</t>
    </rPh>
    <rPh sb="1" eb="2">
      <t>アツ</t>
    </rPh>
    <phoneticPr fontId="17"/>
  </si>
  <si>
    <t>低圧</t>
    <rPh sb="0" eb="1">
      <t>テイ</t>
    </rPh>
    <rPh sb="1" eb="2">
      <t>アツ</t>
    </rPh>
    <phoneticPr fontId="10"/>
  </si>
  <si>
    <t xml:space="preserve">単位：千kWh､％ </t>
    <rPh sb="0" eb="2">
      <t>タンイ</t>
    </rPh>
    <rPh sb="3" eb="4">
      <t>セン</t>
    </rPh>
    <phoneticPr fontId="17"/>
  </si>
  <si>
    <t xml:space="preserve">単位：件､人 </t>
    <phoneticPr fontId="2"/>
  </si>
  <si>
    <t>年月</t>
    <phoneticPr fontId="10"/>
  </si>
  <si>
    <t>死者</t>
    <phoneticPr fontId="10"/>
  </si>
  <si>
    <t>負傷者</t>
    <phoneticPr fontId="10"/>
  </si>
  <si>
    <t>うち
那覇署
管内</t>
    <phoneticPr fontId="10"/>
  </si>
  <si>
    <t>うち
浦添署
管内</t>
    <phoneticPr fontId="10"/>
  </si>
  <si>
    <t>うち
沖縄署
管内</t>
    <phoneticPr fontId="10"/>
  </si>
  <si>
    <t>注：発生件数は警察庁へ報告した件数（計上件数）</t>
    <rPh sb="0" eb="1">
      <t>チュウ</t>
    </rPh>
    <phoneticPr fontId="2"/>
  </si>
  <si>
    <t xml:space="preserve">資料：県警察本部 </t>
    <rPh sb="3" eb="4">
      <t>ケン</t>
    </rPh>
    <phoneticPr fontId="17"/>
  </si>
  <si>
    <t>総数</t>
    <rPh sb="0" eb="2">
      <t>ソウスウ</t>
    </rPh>
    <phoneticPr fontId="2"/>
  </si>
  <si>
    <t xml:space="preserve">単位：千㎥､％ </t>
    <rPh sb="0" eb="2">
      <t>タンイ</t>
    </rPh>
    <phoneticPr fontId="2"/>
  </si>
  <si>
    <r>
      <t>資料：</t>
    </r>
    <r>
      <rPr>
        <sz val="9"/>
        <rFont val="ＭＳ Ｐ明朝"/>
        <family val="1"/>
        <charset val="128"/>
      </rPr>
      <t>沖縄県企業局配水管理課  「水量記録資料集」(年度計)</t>
    </r>
    <rPh sb="3" eb="6">
      <t>オキナワケン</t>
    </rPh>
    <rPh sb="6" eb="9">
      <t>キギョウキョク</t>
    </rPh>
    <rPh sb="9" eb="11">
      <t>ハイスイ</t>
    </rPh>
    <rPh sb="11" eb="14">
      <t>カンリカ</t>
    </rPh>
    <rPh sb="17" eb="19">
      <t>スイリョウ</t>
    </rPh>
    <rPh sb="19" eb="21">
      <t>キロク</t>
    </rPh>
    <rPh sb="21" eb="23">
      <t>シリョウ</t>
    </rPh>
    <rPh sb="23" eb="24">
      <t>シュウ</t>
    </rPh>
    <rPh sb="26" eb="28">
      <t>ネンド</t>
    </rPh>
    <rPh sb="28" eb="29">
      <t>ケイ</t>
    </rPh>
    <phoneticPr fontId="17"/>
  </si>
  <si>
    <t>ダム貯水率</t>
    <rPh sb="2" eb="3">
      <t>チョ</t>
    </rPh>
    <rPh sb="3" eb="4">
      <t>ミズ</t>
    </rPh>
    <rPh sb="4" eb="5">
      <t>リツ</t>
    </rPh>
    <phoneticPr fontId="17"/>
  </si>
  <si>
    <t>水源別取水量内訳</t>
    <rPh sb="0" eb="2">
      <t>スイゲン</t>
    </rPh>
    <rPh sb="2" eb="3">
      <t>ベツ</t>
    </rPh>
    <rPh sb="3" eb="6">
      <t>シュスイリョウ</t>
    </rPh>
    <rPh sb="6" eb="8">
      <t>ウチワケ</t>
    </rPh>
    <phoneticPr fontId="17"/>
  </si>
  <si>
    <t>浄水場送水量</t>
    <rPh sb="0" eb="3">
      <t>ジョウスイジョウ</t>
    </rPh>
    <phoneticPr fontId="17"/>
  </si>
  <si>
    <t>取水量
合計</t>
    <rPh sb="0" eb="3">
      <t>シュスイリョウ</t>
    </rPh>
    <phoneticPr fontId="17"/>
  </si>
  <si>
    <t>工業
用水</t>
    <rPh sb="0" eb="2">
      <t>コウギョウ</t>
    </rPh>
    <phoneticPr fontId="17"/>
  </si>
  <si>
    <t>燃料油 計</t>
    <rPh sb="0" eb="2">
      <t>ネンリョウ</t>
    </rPh>
    <rPh sb="2" eb="3">
      <t>ユ</t>
    </rPh>
    <rPh sb="4" eb="5">
      <t>ケイ</t>
    </rPh>
    <phoneticPr fontId="10"/>
  </si>
  <si>
    <t>年月</t>
    <rPh sb="0" eb="1">
      <t>トシ</t>
    </rPh>
    <rPh sb="1" eb="2">
      <t>ツキ</t>
    </rPh>
    <phoneticPr fontId="10"/>
  </si>
  <si>
    <t>単位：kl､ｔ</t>
    <rPh sb="0" eb="2">
      <t>タンイ</t>
    </rPh>
    <phoneticPr fontId="21"/>
  </si>
  <si>
    <t>推計人口</t>
    <rPh sb="0" eb="2">
      <t>スイケイ</t>
    </rPh>
    <rPh sb="2" eb="4">
      <t>ジンコウ</t>
    </rPh>
    <phoneticPr fontId="17"/>
  </si>
  <si>
    <r>
      <rPr>
        <sz val="12"/>
        <rFont val="ＭＳ 明朝"/>
        <family val="1"/>
        <charset val="128"/>
      </rPr>
      <t>家計</t>
    </r>
    <r>
      <rPr>
        <b/>
        <sz val="12"/>
        <rFont val="ＭＳ 明朝"/>
        <family val="1"/>
        <charset val="128"/>
      </rPr>
      <t xml:space="preserve"> </t>
    </r>
    <r>
      <rPr>
        <b/>
        <sz val="12"/>
        <rFont val="ＭＳ ゴシック"/>
        <family val="3"/>
        <charset val="128"/>
      </rPr>
      <t>９</t>
    </r>
    <phoneticPr fontId="17"/>
  </si>
  <si>
    <t>実収入</t>
    <phoneticPr fontId="17"/>
  </si>
  <si>
    <t>年月</t>
    <phoneticPr fontId="17"/>
  </si>
  <si>
    <r>
      <t xml:space="preserve">貿易 </t>
    </r>
    <r>
      <rPr>
        <b/>
        <sz val="12"/>
        <rFont val="ＭＳ ゴシック"/>
        <family val="3"/>
        <charset val="128"/>
      </rPr>
      <t>24</t>
    </r>
    <phoneticPr fontId="17"/>
  </si>
  <si>
    <t>焼損面積</t>
    <phoneticPr fontId="17"/>
  </si>
  <si>
    <t>り災
世帯数</t>
    <rPh sb="5" eb="6">
      <t>スウ</t>
    </rPh>
    <phoneticPr fontId="17"/>
  </si>
  <si>
    <t>注：１ 年計は1月～12月の計、推計人口については当年の10月1日現在の人口</t>
    <rPh sb="0" eb="1">
      <t>チュウ</t>
    </rPh>
    <rPh sb="4" eb="5">
      <t>ネン</t>
    </rPh>
    <rPh sb="5" eb="6">
      <t>ケイ</t>
    </rPh>
    <rPh sb="8" eb="9">
      <t>ガツ</t>
    </rPh>
    <rPh sb="12" eb="13">
      <t>ガツ</t>
    </rPh>
    <rPh sb="14" eb="15">
      <t>ケイ</t>
    </rPh>
    <rPh sb="16" eb="18">
      <t>スイケイ</t>
    </rPh>
    <rPh sb="18" eb="20">
      <t>ジンコウ</t>
    </rPh>
    <rPh sb="25" eb="27">
      <t>トウネン</t>
    </rPh>
    <rPh sb="30" eb="31">
      <t>ガツ</t>
    </rPh>
    <rPh sb="32" eb="33">
      <t>ニチ</t>
    </rPh>
    <rPh sb="33" eb="35">
      <t>ゲンザイ</t>
    </rPh>
    <rPh sb="36" eb="38">
      <t>ジンコウ</t>
    </rPh>
    <phoneticPr fontId="17"/>
  </si>
  <si>
    <t>　　２ 推計人口は国勢調査の確定後補正（補間補正）を実施するが自然･社会動態は遡及補正は行っていない</t>
    <rPh sb="4" eb="8">
      <t>スイケイジンコウ</t>
    </rPh>
    <rPh sb="9" eb="11">
      <t>コクセイ</t>
    </rPh>
    <rPh sb="11" eb="13">
      <t>チョウサ</t>
    </rPh>
    <rPh sb="14" eb="16">
      <t>カクテイ</t>
    </rPh>
    <rPh sb="16" eb="17">
      <t>ゴ</t>
    </rPh>
    <rPh sb="17" eb="19">
      <t>ホセイ</t>
    </rPh>
    <rPh sb="20" eb="22">
      <t>ホカン</t>
    </rPh>
    <rPh sb="22" eb="24">
      <t>ホセイ</t>
    </rPh>
    <rPh sb="26" eb="28">
      <t>ジッシ</t>
    </rPh>
    <rPh sb="31" eb="33">
      <t>シゼン</t>
    </rPh>
    <rPh sb="34" eb="36">
      <t>シャカイ</t>
    </rPh>
    <rPh sb="36" eb="38">
      <t>ドウタイ</t>
    </rPh>
    <rPh sb="39" eb="41">
      <t>ソキュウ</t>
    </rPh>
    <rPh sb="41" eb="43">
      <t>ホセイ</t>
    </rPh>
    <rPh sb="44" eb="45">
      <t>オコナ</t>
    </rPh>
    <phoneticPr fontId="2"/>
  </si>
  <si>
    <t xml:space="preserve">   単位：人､胎､組 </t>
    <rPh sb="8" eb="9">
      <t>タイ</t>
    </rPh>
    <rPh sb="10" eb="11">
      <t>クミ</t>
    </rPh>
    <phoneticPr fontId="2"/>
  </si>
  <si>
    <t>　3　前月比</t>
  </si>
  <si>
    <t>　4　前年度差</t>
  </si>
  <si>
    <t>-</t>
  </si>
  <si>
    <t xml:space="preserve">単位：件、百万円、％ </t>
    <rPh sb="0" eb="2">
      <t>タンイ</t>
    </rPh>
    <rPh sb="3" eb="4">
      <t>ケン</t>
    </rPh>
    <rPh sb="5" eb="6">
      <t>ヒャク</t>
    </rPh>
    <rPh sb="6" eb="8">
      <t>マンエン</t>
    </rPh>
    <phoneticPr fontId="2"/>
  </si>
  <si>
    <t>１人あたりの県民所得</t>
  </si>
  <si>
    <t>注：１ 年値は原則各月の平均値、推計人口の年値は10月1日の人口､月値は１日の人口</t>
    <rPh sb="0" eb="1">
      <t>チュウ</t>
    </rPh>
    <rPh sb="4" eb="5">
      <t>ネン</t>
    </rPh>
    <rPh sb="5" eb="6">
      <t>チ</t>
    </rPh>
    <rPh sb="9" eb="11">
      <t>カクツキ</t>
    </rPh>
    <rPh sb="12" eb="14">
      <t>ヘイキン</t>
    </rPh>
    <rPh sb="14" eb="15">
      <t>チ</t>
    </rPh>
    <phoneticPr fontId="17"/>
  </si>
  <si>
    <t>　　２ 銀行勘定の年値は年末値、月値は平均値</t>
    <rPh sb="4" eb="6">
      <t>ギンコウ</t>
    </rPh>
    <rPh sb="6" eb="8">
      <t>カンジョウ</t>
    </rPh>
    <rPh sb="9" eb="10">
      <t>ネン</t>
    </rPh>
    <rPh sb="10" eb="11">
      <t>チ</t>
    </rPh>
    <rPh sb="12" eb="13">
      <t>ネン</t>
    </rPh>
    <rPh sb="13" eb="14">
      <t>マツ</t>
    </rPh>
    <rPh sb="14" eb="15">
      <t>チ</t>
    </rPh>
    <rPh sb="16" eb="17">
      <t>ツキ</t>
    </rPh>
    <rPh sb="17" eb="18">
      <t>チ</t>
    </rPh>
    <rPh sb="19" eb="21">
      <t>ヘイキン</t>
    </rPh>
    <rPh sb="21" eb="22">
      <t>チ</t>
    </rPh>
    <phoneticPr fontId="17"/>
  </si>
  <si>
    <t>注：年値は原則各月の平均値、百貨店･スーパー販売額と貿易の年値は各月の合計値</t>
    <rPh sb="0" eb="1">
      <t>チュウ</t>
    </rPh>
    <rPh sb="2" eb="3">
      <t>ネン</t>
    </rPh>
    <rPh sb="3" eb="4">
      <t>チ</t>
    </rPh>
    <rPh sb="7" eb="9">
      <t>カクツキ</t>
    </rPh>
    <rPh sb="10" eb="12">
      <t>ヘイキン</t>
    </rPh>
    <rPh sb="12" eb="13">
      <t>チ</t>
    </rPh>
    <rPh sb="26" eb="28">
      <t>ボウエキ</t>
    </rPh>
    <rPh sb="32" eb="33">
      <t>カク</t>
    </rPh>
    <rPh sb="35" eb="37">
      <t>ゴウケイ</t>
    </rPh>
    <rPh sb="37" eb="38">
      <t>チ</t>
    </rPh>
    <phoneticPr fontId="17"/>
  </si>
  <si>
    <t>推計人口</t>
    <rPh sb="0" eb="2">
      <t>スイケイ</t>
    </rPh>
    <rPh sb="2" eb="4">
      <t>ジンコウ</t>
    </rPh>
    <phoneticPr fontId="2"/>
  </si>
  <si>
    <t>厚生労働省　沖縄労働局管内</t>
    <rPh sb="0" eb="2">
      <t>コウセイ</t>
    </rPh>
    <rPh sb="2" eb="5">
      <t>ロウドウショウ</t>
    </rPh>
    <rPh sb="6" eb="8">
      <t>オキナワ</t>
    </rPh>
    <rPh sb="8" eb="11">
      <t>ロウドウキョク</t>
    </rPh>
    <rPh sb="11" eb="13">
      <t>カンナイ</t>
    </rPh>
    <phoneticPr fontId="2"/>
  </si>
  <si>
    <t>年度･月</t>
    <rPh sb="1" eb="2">
      <t>ド</t>
    </rPh>
    <phoneticPr fontId="2"/>
  </si>
  <si>
    <t>新規求職申込件数</t>
    <phoneticPr fontId="2"/>
  </si>
  <si>
    <t>月間有効求職者数</t>
    <phoneticPr fontId="2"/>
  </si>
  <si>
    <t>新規求人数</t>
    <phoneticPr fontId="2"/>
  </si>
  <si>
    <t>月間有効求人数</t>
    <phoneticPr fontId="2"/>
  </si>
  <si>
    <t>新規求人倍率</t>
    <phoneticPr fontId="2"/>
  </si>
  <si>
    <t>有効求人倍率</t>
    <phoneticPr fontId="2"/>
  </si>
  <si>
    <t>就職件数</t>
    <phoneticPr fontId="2"/>
  </si>
  <si>
    <t>就職率</t>
    <phoneticPr fontId="2"/>
  </si>
  <si>
    <t>充足率</t>
    <phoneticPr fontId="2"/>
  </si>
  <si>
    <t>注：建物の焼損面積のうち表面積とは壁の一部など部分的に焼損した火災の焼損面積</t>
    <rPh sb="0" eb="1">
      <t>チュウ</t>
    </rPh>
    <rPh sb="2" eb="4">
      <t>タテモノ</t>
    </rPh>
    <rPh sb="5" eb="7">
      <t>ショウソン</t>
    </rPh>
    <rPh sb="7" eb="9">
      <t>メンセキ</t>
    </rPh>
    <rPh sb="12" eb="15">
      <t>ヒョウメンセキ</t>
    </rPh>
    <rPh sb="17" eb="18">
      <t>カベ</t>
    </rPh>
    <rPh sb="19" eb="21">
      <t>イチブ</t>
    </rPh>
    <rPh sb="23" eb="26">
      <t>ブブンテキ</t>
    </rPh>
    <rPh sb="27" eb="29">
      <t>ショウソン</t>
    </rPh>
    <rPh sb="31" eb="33">
      <t>カサイ</t>
    </rPh>
    <rPh sb="34" eb="36">
      <t>ショウソン</t>
    </rPh>
    <rPh sb="36" eb="38">
      <t>メンセキ</t>
    </rPh>
    <phoneticPr fontId="17"/>
  </si>
  <si>
    <t xml:space="preserve">単位：棟､㎡､万円 </t>
    <rPh sb="0" eb="2">
      <t>タンイ</t>
    </rPh>
    <phoneticPr fontId="2"/>
  </si>
  <si>
    <t>総計</t>
    <rPh sb="1" eb="2">
      <t>ケイ</t>
    </rPh>
    <phoneticPr fontId="17"/>
  </si>
  <si>
    <t>木造</t>
    <phoneticPr fontId="17"/>
  </si>
  <si>
    <t xml:space="preserve"> 鉄骨鉄筋コンクリート造</t>
    <phoneticPr fontId="17"/>
  </si>
  <si>
    <t>鉄筋コンクリート造</t>
    <phoneticPr fontId="17"/>
  </si>
  <si>
    <t>コンクリ－トブロック造</t>
    <phoneticPr fontId="2"/>
  </si>
  <si>
    <t>鉄骨造</t>
    <phoneticPr fontId="17"/>
  </si>
  <si>
    <t>《建 築 物 の 数》</t>
    <phoneticPr fontId="17"/>
  </si>
  <si>
    <t>《床 面 積 の 合 計》</t>
    <phoneticPr fontId="17"/>
  </si>
  <si>
    <t>《工 事 費 予 定 額》</t>
    <phoneticPr fontId="17"/>
  </si>
  <si>
    <t xml:space="preserve">単位：人 </t>
    <phoneticPr fontId="10"/>
  </si>
  <si>
    <t>注：１ 年度及び月は平均値、ダム貯水率の月値は月末時点､年値は年度末時点の貯水率</t>
    <rPh sb="0" eb="1">
      <t>チュウ</t>
    </rPh>
    <rPh sb="4" eb="6">
      <t>ネンド</t>
    </rPh>
    <rPh sb="6" eb="7">
      <t>オヨ</t>
    </rPh>
    <rPh sb="8" eb="9">
      <t>ツキ</t>
    </rPh>
    <rPh sb="10" eb="13">
      <t>ヘイキンチ</t>
    </rPh>
    <rPh sb="16" eb="19">
      <t>チョスイリツ</t>
    </rPh>
    <rPh sb="20" eb="21">
      <t>ツキ</t>
    </rPh>
    <rPh sb="21" eb="22">
      <t>チ</t>
    </rPh>
    <rPh sb="23" eb="25">
      <t>ゲツマツ</t>
    </rPh>
    <rPh sb="25" eb="27">
      <t>ジテン</t>
    </rPh>
    <rPh sb="28" eb="29">
      <t>ネン</t>
    </rPh>
    <rPh sb="29" eb="30">
      <t>チ</t>
    </rPh>
    <rPh sb="31" eb="34">
      <t>ネンドマツ</t>
    </rPh>
    <rPh sb="34" eb="36">
      <t>ジテン</t>
    </rPh>
    <rPh sb="37" eb="40">
      <t>チョスイリツ</t>
    </rPh>
    <phoneticPr fontId="10"/>
  </si>
  <si>
    <t>　　２ 取水量合計はトンネル充排水を含む</t>
    <rPh sb="4" eb="7">
      <t>シュスイリョウ</t>
    </rPh>
    <rPh sb="7" eb="9">
      <t>ゴウケイ</t>
    </rPh>
    <rPh sb="14" eb="15">
      <t>ジュウ</t>
    </rPh>
    <rPh sb="15" eb="17">
      <t>ハイスイ</t>
    </rPh>
    <rPh sb="18" eb="19">
      <t>フク</t>
    </rPh>
    <phoneticPr fontId="2"/>
  </si>
  <si>
    <t>潤滑油</t>
    <phoneticPr fontId="2"/>
  </si>
  <si>
    <t>パラフィン</t>
    <phoneticPr fontId="10"/>
  </si>
  <si>
    <t>Ｂ･C重油</t>
    <phoneticPr fontId="10"/>
  </si>
  <si>
    <t>沖縄</t>
    <rPh sb="0" eb="1">
      <t>オキ</t>
    </rPh>
    <rPh sb="1" eb="2">
      <t>ナワ</t>
    </rPh>
    <phoneticPr fontId="10"/>
  </si>
  <si>
    <t>注：１ 九州計に沖縄は含まれない</t>
    <rPh sb="0" eb="1">
      <t>チュウ</t>
    </rPh>
    <rPh sb="4" eb="6">
      <t>キュウシュウ</t>
    </rPh>
    <rPh sb="6" eb="7">
      <t>ケイ</t>
    </rPh>
    <rPh sb="8" eb="10">
      <t>オキナワ</t>
    </rPh>
    <rPh sb="11" eb="12">
      <t>フク</t>
    </rPh>
    <phoneticPr fontId="10"/>
  </si>
  <si>
    <t xml:space="preserve">  　２ 速報値のため修正される可能性がある</t>
    <rPh sb="5" eb="8">
      <t>ソクホウチ</t>
    </rPh>
    <rPh sb="11" eb="13">
      <t>シュウセイ</t>
    </rPh>
    <rPh sb="16" eb="19">
      <t>カノウセイ</t>
    </rPh>
    <phoneticPr fontId="10"/>
  </si>
  <si>
    <t>都道府県別面積､県内総生産（名目）</t>
    <rPh sb="5" eb="7">
      <t>メンセキ</t>
    </rPh>
    <rPh sb="8" eb="10">
      <t>ケンナイ</t>
    </rPh>
    <rPh sb="10" eb="13">
      <t>ソウセイサン</t>
    </rPh>
    <rPh sb="14" eb="16">
      <t>メイモク</t>
    </rPh>
    <phoneticPr fontId="53"/>
  </si>
  <si>
    <t xml:space="preserve">単位：㎢､億円 </t>
    <rPh sb="0" eb="2">
      <t>タンイ</t>
    </rPh>
    <rPh sb="5" eb="7">
      <t>オクエン</t>
    </rPh>
    <phoneticPr fontId="53"/>
  </si>
  <si>
    <t>県内総生産(名目)</t>
    <phoneticPr fontId="55"/>
  </si>
  <si>
    <t>注：県内総生産(名目)は過去の数値についても遡って改定している</t>
    <rPh sb="2" eb="4">
      <t>ケンナイ</t>
    </rPh>
    <rPh sb="4" eb="7">
      <t>ソウセイサン</t>
    </rPh>
    <rPh sb="8" eb="10">
      <t>メイモク</t>
    </rPh>
    <rPh sb="12" eb="14">
      <t>カコ</t>
    </rPh>
    <rPh sb="15" eb="17">
      <t>スウチ</t>
    </rPh>
    <rPh sb="22" eb="23">
      <t>サカノボ</t>
    </rPh>
    <rPh sb="25" eb="27">
      <t>カイテイ</t>
    </rPh>
    <phoneticPr fontId="53"/>
  </si>
  <si>
    <t>※1　平年差（平均気温から平年値(30年間の平均値)を差し引いた値）</t>
  </si>
  <si>
    <t>火災発生件数</t>
  </si>
  <si>
    <t>推計人口</t>
    <phoneticPr fontId="17"/>
  </si>
  <si>
    <t>現  在</t>
  </si>
  <si>
    <t>　　「ｒ」は前回の数値の訂正を示す</t>
    <rPh sb="15" eb="16">
      <t>シメ</t>
    </rPh>
    <phoneticPr fontId="2"/>
  </si>
  <si>
    <t>人口増減数</t>
  </si>
  <si>
    <t>現在人口</t>
  </si>
  <si>
    <t>対前月</t>
  </si>
  <si>
    <t>自然動態</t>
  </si>
  <si>
    <t>社会動態</t>
  </si>
  <si>
    <t>％</t>
  </si>
  <si>
    <t>倍</t>
  </si>
  <si>
    <t>ポイント</t>
  </si>
  <si>
    <t>項目</t>
  </si>
  <si>
    <t>件</t>
    <phoneticPr fontId="2"/>
  </si>
  <si>
    <t>前年同月比（差)</t>
  </si>
  <si>
    <t>1月～ 3月</t>
    <rPh sb="1" eb="2">
      <t>ガツ</t>
    </rPh>
    <rPh sb="5" eb="6">
      <t>ガツ</t>
    </rPh>
    <phoneticPr fontId="5"/>
  </si>
  <si>
    <t>4月～ 6月</t>
    <rPh sb="1" eb="2">
      <t>ガツ</t>
    </rPh>
    <rPh sb="5" eb="6">
      <t>ガツ</t>
    </rPh>
    <phoneticPr fontId="5"/>
  </si>
  <si>
    <t>7月～ 9月</t>
    <rPh sb="1" eb="2">
      <t>ガツ</t>
    </rPh>
    <rPh sb="5" eb="6">
      <t>ガツ</t>
    </rPh>
    <phoneticPr fontId="5"/>
  </si>
  <si>
    <t>10月～12月</t>
    <rPh sb="2" eb="3">
      <t>ガツ</t>
    </rPh>
    <rPh sb="6" eb="7">
      <t>ガツ</t>
    </rPh>
    <phoneticPr fontId="5"/>
  </si>
  <si>
    <t>社会動態</t>
    <rPh sb="0" eb="2">
      <t>シャカイ</t>
    </rPh>
    <rPh sb="2" eb="4">
      <t>ドウタイ</t>
    </rPh>
    <phoneticPr fontId="2"/>
  </si>
  <si>
    <t>男</t>
    <rPh sb="0" eb="1">
      <t>オトコ</t>
    </rPh>
    <phoneticPr fontId="2"/>
  </si>
  <si>
    <t>新規学卒を除く有効求人倍率</t>
    <phoneticPr fontId="2"/>
  </si>
  <si>
    <t>（</t>
    <phoneticPr fontId="2"/>
  </si>
  <si>
    <t>沖　　縄　　県　　鉱　　工　　業　　指　　数</t>
    <phoneticPr fontId="2"/>
  </si>
  <si>
    <t>〃</t>
    <phoneticPr fontId="2"/>
  </si>
  <si>
    <t>平成26年</t>
    <rPh sb="0" eb="2">
      <t>ヘイセイ</t>
    </rPh>
    <rPh sb="4" eb="5">
      <t>ネン</t>
    </rPh>
    <phoneticPr fontId="2"/>
  </si>
  <si>
    <t>国調 平成27年</t>
    <rPh sb="0" eb="1">
      <t>クニ</t>
    </rPh>
    <rPh sb="1" eb="2">
      <t>シラ</t>
    </rPh>
    <rPh sb="3" eb="5">
      <t>ヘイセイ</t>
    </rPh>
    <rPh sb="7" eb="8">
      <t>ネン</t>
    </rPh>
    <phoneticPr fontId="2"/>
  </si>
  <si>
    <t>平成28年</t>
    <rPh sb="0" eb="2">
      <t>ヘイセイ</t>
    </rPh>
    <rPh sb="4" eb="5">
      <t>ネン</t>
    </rPh>
    <phoneticPr fontId="2"/>
  </si>
  <si>
    <t>平成29年</t>
    <rPh sb="0" eb="2">
      <t>ヘイセイ</t>
    </rPh>
    <rPh sb="4" eb="5">
      <t>ネン</t>
    </rPh>
    <phoneticPr fontId="2"/>
  </si>
  <si>
    <t>平成30年</t>
    <rPh sb="0" eb="2">
      <t>ヘイセイ</t>
    </rPh>
    <rPh sb="4" eb="5">
      <t>ネン</t>
    </rPh>
    <phoneticPr fontId="2"/>
  </si>
  <si>
    <t>令和元年</t>
    <rPh sb="0" eb="2">
      <t>レイワ</t>
    </rPh>
    <rPh sb="2" eb="4">
      <t>ガンネン</t>
    </rPh>
    <phoneticPr fontId="2"/>
  </si>
  <si>
    <t>国調 令和2年</t>
    <rPh sb="3" eb="5">
      <t>レイワ</t>
    </rPh>
    <rPh sb="6" eb="7">
      <t>ネン</t>
    </rPh>
    <phoneticPr fontId="2"/>
  </si>
  <si>
    <t>令和3年</t>
    <rPh sb="0" eb="2">
      <t>レイワ</t>
    </rPh>
    <rPh sb="3" eb="4">
      <t>ネン</t>
    </rPh>
    <phoneticPr fontId="2"/>
  </si>
  <si>
    <t>令和5年</t>
    <rPh sb="0" eb="2">
      <t>レイワ</t>
    </rPh>
    <rPh sb="3" eb="4">
      <t>ネン</t>
    </rPh>
    <phoneticPr fontId="2"/>
  </si>
  <si>
    <t>令和6年</t>
    <rPh sb="0" eb="2">
      <t>レイワ</t>
    </rPh>
    <rPh sb="3" eb="4">
      <t>ネン</t>
    </rPh>
    <phoneticPr fontId="2"/>
  </si>
  <si>
    <t>令和6年1月</t>
    <phoneticPr fontId="2"/>
  </si>
  <si>
    <t>令和6年</t>
    <phoneticPr fontId="2"/>
  </si>
  <si>
    <t>令和5年</t>
    <phoneticPr fontId="2"/>
  </si>
  <si>
    <t>令和4年</t>
    <rPh sb="0" eb="2">
      <t>レイワ</t>
    </rPh>
    <rPh sb="3" eb="4">
      <t>ネン</t>
    </rPh>
    <phoneticPr fontId="2"/>
  </si>
  <si>
    <t>令和6年</t>
  </si>
  <si>
    <t>令和元年度計</t>
    <rPh sb="0" eb="1">
      <t>レイ</t>
    </rPh>
    <rPh sb="1" eb="2">
      <t>ワ</t>
    </rPh>
    <rPh sb="4" eb="5">
      <t>ド</t>
    </rPh>
    <phoneticPr fontId="2"/>
  </si>
  <si>
    <t>資料：厚生労働省　沖縄労働局「労働市場の動き（資料）」</t>
    <rPh sb="0" eb="2">
      <t>シリョウ</t>
    </rPh>
    <rPh sb="3" eb="8">
      <t>コウセイロウドウショウ</t>
    </rPh>
    <rPh sb="9" eb="11">
      <t>オキナワ</t>
    </rPh>
    <rPh sb="11" eb="14">
      <t>ロウドウキョク</t>
    </rPh>
    <rPh sb="15" eb="17">
      <t>ロウドウ</t>
    </rPh>
    <rPh sb="17" eb="19">
      <t>シジョウ</t>
    </rPh>
    <rPh sb="20" eb="21">
      <t>ウゴ</t>
    </rPh>
    <rPh sb="23" eb="25">
      <t>シリョウ</t>
    </rPh>
    <phoneticPr fontId="2"/>
  </si>
  <si>
    <r>
      <t>　資料：那覇市の気温：沖縄気象台「沖縄地方の天候」</t>
    </r>
    <r>
      <rPr>
        <sz val="8"/>
        <color indexed="10"/>
        <rFont val="ＭＳ 明朝"/>
        <family val="1"/>
        <charset val="128"/>
      </rPr>
      <t>､</t>
    </r>
    <r>
      <rPr>
        <sz val="8"/>
        <rFont val="ＭＳ 明朝"/>
        <family val="1"/>
        <charset val="128"/>
      </rPr>
      <t>消費者物価指数(那覇市)：県企画部統計課「消費者物価指数」､家計：県企画部統計課「家計調査」</t>
    </r>
    <rPh sb="4" eb="7">
      <t>ナハシ</t>
    </rPh>
    <rPh sb="11" eb="13">
      <t>オキナワ</t>
    </rPh>
    <rPh sb="13" eb="16">
      <t>キショウダイ</t>
    </rPh>
    <rPh sb="17" eb="19">
      <t>オキナワ</t>
    </rPh>
    <rPh sb="19" eb="21">
      <t>チホウ</t>
    </rPh>
    <rPh sb="22" eb="24">
      <t>テンコウ</t>
    </rPh>
    <rPh sb="56" eb="58">
      <t>カケイ</t>
    </rPh>
    <phoneticPr fontId="17"/>
  </si>
  <si>
    <t>　　　　百貨店・スーパー販売額：経済産業省「商業動態統計調査」、貿易：沖縄地区税関「管内貿易」、自動車保有車両数：沖縄総合事務局陸運事務所登録部門「自動車の保有車両数」</t>
    <rPh sb="4" eb="7">
      <t>ヒャッカテン</t>
    </rPh>
    <rPh sb="12" eb="15">
      <t>ハンバイガク</t>
    </rPh>
    <rPh sb="16" eb="18">
      <t>ケイザイ</t>
    </rPh>
    <rPh sb="18" eb="21">
      <t>サンギョウショウ</t>
    </rPh>
    <rPh sb="22" eb="24">
      <t>ショウギョウ</t>
    </rPh>
    <rPh sb="24" eb="26">
      <t>ドウタイ</t>
    </rPh>
    <rPh sb="26" eb="28">
      <t>トウケイ</t>
    </rPh>
    <rPh sb="28" eb="30">
      <t>チョウサ</t>
    </rPh>
    <rPh sb="32" eb="34">
      <t>ボウエキ</t>
    </rPh>
    <rPh sb="33" eb="34">
      <t>：</t>
    </rPh>
    <rPh sb="69" eb="71">
      <t>トウロク</t>
    </rPh>
    <rPh sb="71" eb="73">
      <t>ブモン</t>
    </rPh>
    <rPh sb="74" eb="77">
      <t>ジドウシャ</t>
    </rPh>
    <rPh sb="78" eb="80">
      <t>ホユウ</t>
    </rPh>
    <rPh sb="80" eb="83">
      <t>シャリョウスウ</t>
    </rPh>
    <phoneticPr fontId="17"/>
  </si>
  <si>
    <t>「ｒ」は前回の数値の訂正を示す</t>
    <phoneticPr fontId="2"/>
  </si>
  <si>
    <t>資料：県企画部統計課「推計人口」</t>
    <rPh sb="0" eb="2">
      <t>シリョウ</t>
    </rPh>
    <rPh sb="3" eb="4">
      <t>ケン</t>
    </rPh>
    <rPh sb="4" eb="10">
      <t>キカクブトウケイカ</t>
    </rPh>
    <rPh sb="11" eb="15">
      <t>スイケイジンコウ</t>
    </rPh>
    <phoneticPr fontId="2"/>
  </si>
  <si>
    <t>令和6年1月</t>
    <rPh sb="0" eb="2">
      <t>レイワ</t>
    </rPh>
    <rPh sb="3" eb="4">
      <t>ネン</t>
    </rPh>
    <phoneticPr fontId="10"/>
  </si>
  <si>
    <t xml:space="preserve"> </t>
    <phoneticPr fontId="2"/>
  </si>
  <si>
    <t>令和6年1月</t>
    <rPh sb="0" eb="2">
      <t>レイワ</t>
    </rPh>
    <rPh sb="3" eb="4">
      <t>ネン</t>
    </rPh>
    <phoneticPr fontId="2"/>
  </si>
  <si>
    <t>令和6年1月</t>
    <rPh sb="0" eb="2">
      <t>レイワ</t>
    </rPh>
    <rPh sb="3" eb="4">
      <t>ネン</t>
    </rPh>
    <phoneticPr fontId="10"/>
  </si>
  <si>
    <t>注：１人当たり県（国）民所得は過去の数値についても遡って改定している</t>
    <rPh sb="0" eb="1">
      <t>チュウ</t>
    </rPh>
    <rPh sb="3" eb="4">
      <t>ニン</t>
    </rPh>
    <rPh sb="4" eb="5">
      <t>ア</t>
    </rPh>
    <rPh sb="7" eb="8">
      <t>ケン</t>
    </rPh>
    <rPh sb="9" eb="10">
      <t>クニ</t>
    </rPh>
    <rPh sb="11" eb="12">
      <t>ミン</t>
    </rPh>
    <rPh sb="12" eb="14">
      <t>ショトク</t>
    </rPh>
    <rPh sb="15" eb="17">
      <t>カコ</t>
    </rPh>
    <rPh sb="18" eb="20">
      <t>スウチ</t>
    </rPh>
    <rPh sb="25" eb="26">
      <t>サカノボ</t>
    </rPh>
    <rPh sb="28" eb="30">
      <t>カイテイ</t>
    </rPh>
    <phoneticPr fontId="2"/>
  </si>
  <si>
    <t>令和3年度</t>
    <rPh sb="0" eb="2">
      <t>レイワ</t>
    </rPh>
    <rPh sb="3" eb="5">
      <t>ネンド</t>
    </rPh>
    <phoneticPr fontId="2"/>
  </si>
  <si>
    <t>　　令和5年12月以前の数値は新季節指数により改訂されている</t>
    <rPh sb="2" eb="3">
      <t>レイ</t>
    </rPh>
    <rPh sb="3" eb="4">
      <t>ワ</t>
    </rPh>
    <phoneticPr fontId="2"/>
  </si>
  <si>
    <t>令和6年1月</t>
    <rPh sb="5" eb="6">
      <t>ガツ</t>
    </rPh>
    <phoneticPr fontId="2"/>
  </si>
  <si>
    <t>11月</t>
    <rPh sb="2" eb="3">
      <t>ガツ</t>
    </rPh>
    <phoneticPr fontId="2"/>
  </si>
  <si>
    <t>令和4年度計</t>
    <rPh sb="0" eb="1">
      <t>レイ</t>
    </rPh>
    <rPh sb="1" eb="2">
      <t>ワ</t>
    </rPh>
    <rPh sb="4" eb="5">
      <t>ド</t>
    </rPh>
    <phoneticPr fontId="2"/>
  </si>
  <si>
    <t>令和3年度計</t>
    <rPh sb="0" eb="1">
      <t>レイ</t>
    </rPh>
    <rPh sb="1" eb="2">
      <t>ワ</t>
    </rPh>
    <rPh sb="4" eb="5">
      <t>ド</t>
    </rPh>
    <phoneticPr fontId="2"/>
  </si>
  <si>
    <t>令和６年</t>
  </si>
  <si>
    <t>12月</t>
    <rPh sb="2" eb="3">
      <t>ガツ</t>
    </rPh>
    <phoneticPr fontId="2"/>
  </si>
  <si>
    <t xml:space="preserve">      5年度</t>
    <rPh sb="7" eb="9">
      <t>ネンド</t>
    </rPh>
    <phoneticPr fontId="10"/>
  </si>
  <si>
    <t xml:space="preserve">      4年度</t>
    <rPh sb="7" eb="9">
      <t>ネンド</t>
    </rPh>
    <phoneticPr fontId="10"/>
  </si>
  <si>
    <t xml:space="preserve">  令和3年度</t>
    <rPh sb="5" eb="7">
      <t>ネンド</t>
    </rPh>
    <phoneticPr fontId="10"/>
  </si>
  <si>
    <t>　令和3年</t>
    <rPh sb="1" eb="3">
      <t>レイワ</t>
    </rPh>
    <rPh sb="4" eb="5">
      <t>ネン</t>
    </rPh>
    <phoneticPr fontId="10"/>
  </si>
  <si>
    <t>　令和4年</t>
    <rPh sb="1" eb="3">
      <t>レイワ</t>
    </rPh>
    <rPh sb="4" eb="5">
      <t>ネン</t>
    </rPh>
    <phoneticPr fontId="10"/>
  </si>
  <si>
    <t>　令和5年</t>
    <rPh sb="1" eb="3">
      <t>レイワ</t>
    </rPh>
    <rPh sb="4" eb="5">
      <t>ネン</t>
    </rPh>
    <phoneticPr fontId="10"/>
  </si>
  <si>
    <t>1月</t>
    <rPh sb="1" eb="2">
      <t>ガツ</t>
    </rPh>
    <phoneticPr fontId="2"/>
  </si>
  <si>
    <t>2月</t>
    <phoneticPr fontId="2"/>
  </si>
  <si>
    <t>3月</t>
    <phoneticPr fontId="2"/>
  </si>
  <si>
    <t>4月</t>
    <phoneticPr fontId="2"/>
  </si>
  <si>
    <t>5月</t>
    <phoneticPr fontId="2"/>
  </si>
  <si>
    <t>6月</t>
    <phoneticPr fontId="2"/>
  </si>
  <si>
    <t>8月</t>
    <phoneticPr fontId="2"/>
  </si>
  <si>
    <t>9月</t>
    <phoneticPr fontId="2"/>
  </si>
  <si>
    <t>令和3年</t>
    <rPh sb="3" eb="4">
      <t>ネン</t>
    </rPh>
    <phoneticPr fontId="17"/>
  </si>
  <si>
    <t>4年</t>
    <rPh sb="1" eb="2">
      <t>ネン</t>
    </rPh>
    <phoneticPr fontId="17"/>
  </si>
  <si>
    <t>5年</t>
    <rPh sb="1" eb="2">
      <t>ネン</t>
    </rPh>
    <phoneticPr fontId="17"/>
  </si>
  <si>
    <t>　令和3年</t>
    <rPh sb="4" eb="5">
      <t>ネン</t>
    </rPh>
    <phoneticPr fontId="17"/>
  </si>
  <si>
    <t>　    4年</t>
    <rPh sb="6" eb="7">
      <t>ネン</t>
    </rPh>
    <phoneticPr fontId="17"/>
  </si>
  <si>
    <t>　    5年</t>
    <rPh sb="6" eb="7">
      <t>ネン</t>
    </rPh>
    <phoneticPr fontId="17"/>
  </si>
  <si>
    <t>　 　　5年</t>
    <rPh sb="5" eb="6">
      <t>ネン</t>
    </rPh>
    <phoneticPr fontId="17"/>
  </si>
  <si>
    <t xml:space="preserve">         5年</t>
    <rPh sb="10" eb="11">
      <t>ネン</t>
    </rPh>
    <phoneticPr fontId="10"/>
  </si>
  <si>
    <t>　 　 令和3年度</t>
    <rPh sb="7" eb="9">
      <t>ネンド</t>
    </rPh>
    <phoneticPr fontId="2"/>
  </si>
  <si>
    <t>　 　 4年度</t>
    <rPh sb="5" eb="7">
      <t>ネンド</t>
    </rPh>
    <phoneticPr fontId="2"/>
  </si>
  <si>
    <t>　 　 5年度</t>
    <rPh sb="5" eb="7">
      <t>ネンド</t>
    </rPh>
    <phoneticPr fontId="2"/>
  </si>
  <si>
    <t xml:space="preserve"> 　　5年</t>
    <rPh sb="4" eb="5">
      <t>ガンネン</t>
    </rPh>
    <phoneticPr fontId="10"/>
  </si>
  <si>
    <t>　令和3年度</t>
    <rPh sb="1" eb="3">
      <t>レイワ</t>
    </rPh>
    <rPh sb="4" eb="6">
      <t>ネンド</t>
    </rPh>
    <phoneticPr fontId="10"/>
  </si>
  <si>
    <t>　    4年度</t>
    <rPh sb="6" eb="8">
      <t>ネンド</t>
    </rPh>
    <phoneticPr fontId="10"/>
  </si>
  <si>
    <t>　    5年度</t>
    <rPh sb="6" eb="8">
      <t>ネンド</t>
    </rPh>
    <phoneticPr fontId="10"/>
  </si>
  <si>
    <t>令和2年度</t>
    <rPh sb="0" eb="2">
      <t>レイワ</t>
    </rPh>
    <phoneticPr fontId="2"/>
  </si>
  <si>
    <t>　　　　　4年度</t>
    <rPh sb="6" eb="8">
      <t>ネンド</t>
    </rPh>
    <phoneticPr fontId="10"/>
  </si>
  <si>
    <t>令和4年</t>
    <rPh sb="0" eb="2">
      <t>レイワ</t>
    </rPh>
    <rPh sb="3" eb="4">
      <t>ネン</t>
    </rPh>
    <phoneticPr fontId="4"/>
  </si>
  <si>
    <t>令和5年</t>
    <rPh sb="0" eb="2">
      <t>レイワ</t>
    </rPh>
    <rPh sb="3" eb="4">
      <t>ネン</t>
    </rPh>
    <phoneticPr fontId="4"/>
  </si>
  <si>
    <t>令和2年度計</t>
    <rPh sb="0" eb="1">
      <t>レイ</t>
    </rPh>
    <rPh sb="1" eb="2">
      <t>ワ</t>
    </rPh>
    <rPh sb="4" eb="5">
      <t>ド</t>
    </rPh>
    <phoneticPr fontId="2"/>
  </si>
  <si>
    <t>令和5年度計</t>
    <rPh sb="0" eb="1">
      <t>レイ</t>
    </rPh>
    <rPh sb="1" eb="2">
      <t>ワ</t>
    </rPh>
    <rPh sb="4" eb="5">
      <t>ド</t>
    </rPh>
    <phoneticPr fontId="2"/>
  </si>
  <si>
    <t xml:space="preserve"> 季　節　調　整　済　指　数</t>
    <rPh sb="1" eb="2">
      <t>キ</t>
    </rPh>
    <rPh sb="3" eb="4">
      <t>セツ</t>
    </rPh>
    <rPh sb="5" eb="6">
      <t>チョウ</t>
    </rPh>
    <rPh sb="7" eb="8">
      <t>ヒトシ</t>
    </rPh>
    <rPh sb="9" eb="10">
      <t>ズミ</t>
    </rPh>
    <rPh sb="11" eb="12">
      <t>ユビ</t>
    </rPh>
    <rPh sb="13" eb="14">
      <t>スウ</t>
    </rPh>
    <phoneticPr fontId="2"/>
  </si>
  <si>
    <t>原　　　　指　　　　数</t>
    <rPh sb="0" eb="1">
      <t>ゲン</t>
    </rPh>
    <rPh sb="5" eb="6">
      <t>ユビ</t>
    </rPh>
    <rPh sb="10" eb="11">
      <t>スウ</t>
    </rPh>
    <phoneticPr fontId="2"/>
  </si>
  <si>
    <t>沖</t>
    <rPh sb="0" eb="1">
      <t>オキ</t>
    </rPh>
    <phoneticPr fontId="2"/>
  </si>
  <si>
    <t>生    産</t>
    <rPh sb="0" eb="1">
      <t>ショウ</t>
    </rPh>
    <rPh sb="5" eb="6">
      <t>サン</t>
    </rPh>
    <phoneticPr fontId="2"/>
  </si>
  <si>
    <t>縄</t>
    <rPh sb="0" eb="1">
      <t>ナワ</t>
    </rPh>
    <phoneticPr fontId="2"/>
  </si>
  <si>
    <t>出    荷</t>
    <rPh sb="0" eb="1">
      <t>デ</t>
    </rPh>
    <rPh sb="5" eb="6">
      <t>ニ</t>
    </rPh>
    <phoneticPr fontId="2"/>
  </si>
  <si>
    <t>県</t>
    <rPh sb="0" eb="1">
      <t>ケン</t>
    </rPh>
    <phoneticPr fontId="2"/>
  </si>
  <si>
    <t>在    庫</t>
    <rPh sb="0" eb="1">
      <t>ザイ</t>
    </rPh>
    <rPh sb="5" eb="6">
      <t>コ</t>
    </rPh>
    <phoneticPr fontId="2"/>
  </si>
  <si>
    <t>全</t>
    <rPh sb="0" eb="1">
      <t>ゼン</t>
    </rPh>
    <phoneticPr fontId="67"/>
  </si>
  <si>
    <t>生    産</t>
    <rPh sb="0" eb="1">
      <t>ショウ</t>
    </rPh>
    <rPh sb="5" eb="6">
      <t>サン</t>
    </rPh>
    <phoneticPr fontId="67"/>
  </si>
  <si>
    <t>出    荷</t>
    <rPh sb="0" eb="1">
      <t>デ</t>
    </rPh>
    <rPh sb="5" eb="6">
      <t>ニ</t>
    </rPh>
    <phoneticPr fontId="67"/>
  </si>
  <si>
    <t>国</t>
    <rPh sb="0" eb="1">
      <t>クニ</t>
    </rPh>
    <phoneticPr fontId="67"/>
  </si>
  <si>
    <t>在    庫</t>
    <rPh sb="0" eb="1">
      <t>ザイ</t>
    </rPh>
    <rPh sb="5" eb="6">
      <t>コ</t>
    </rPh>
    <phoneticPr fontId="67"/>
  </si>
  <si>
    <t>女</t>
    <rPh sb="0" eb="1">
      <t>オンナ</t>
    </rPh>
    <phoneticPr fontId="2"/>
  </si>
  <si>
    <t>令和6年</t>
    <rPh sb="0" eb="2">
      <t>レイワ</t>
    </rPh>
    <rPh sb="3" eb="4">
      <t>ネン</t>
    </rPh>
    <phoneticPr fontId="10"/>
  </si>
  <si>
    <t>令和5年</t>
    <rPh sb="0" eb="2">
      <t>レイワ</t>
    </rPh>
    <rPh sb="3" eb="4">
      <t>ネン</t>
    </rPh>
    <phoneticPr fontId="10"/>
  </si>
  <si>
    <t>令和4年</t>
    <rPh sb="0" eb="2">
      <t>レイワ</t>
    </rPh>
    <rPh sb="3" eb="4">
      <t>ネン</t>
    </rPh>
    <phoneticPr fontId="10"/>
  </si>
  <si>
    <t>令和5年</t>
  </si>
  <si>
    <t>令和6年1月</t>
  </si>
  <si>
    <t>9月</t>
  </si>
  <si>
    <t>7月</t>
  </si>
  <si>
    <t>　　　令和3年度</t>
    <rPh sb="3" eb="5">
      <t>レイワ</t>
    </rPh>
    <rPh sb="6" eb="8">
      <t>ネンド</t>
    </rPh>
    <phoneticPr fontId="10"/>
  </si>
  <si>
    <t>　　　　　5年度</t>
    <rPh sb="6" eb="8">
      <t>ネンド</t>
    </rPh>
    <phoneticPr fontId="10"/>
  </si>
  <si>
    <t>令和3年度</t>
    <rPh sb="0" eb="2">
      <t>レイワ</t>
    </rPh>
    <phoneticPr fontId="2"/>
  </si>
  <si>
    <t>　　 内閣府経済社会総合研究所「県民経済計算（平成23年度 - 令和3年度）」</t>
    <rPh sb="3" eb="5">
      <t>ナイカク</t>
    </rPh>
    <rPh sb="5" eb="6">
      <t>フ</t>
    </rPh>
    <rPh sb="6" eb="8">
      <t>ケイザイ</t>
    </rPh>
    <rPh sb="8" eb="10">
      <t>シャカイ</t>
    </rPh>
    <rPh sb="10" eb="12">
      <t>ソウゴウ</t>
    </rPh>
    <rPh sb="12" eb="15">
      <t>ケンキュウジョ</t>
    </rPh>
    <rPh sb="16" eb="18">
      <t>ケンミン</t>
    </rPh>
    <rPh sb="23" eb="25">
      <t>ヘイセイ</t>
    </rPh>
    <rPh sb="27" eb="29">
      <t>ネンド</t>
    </rPh>
    <rPh sb="32" eb="34">
      <t>レイワ</t>
    </rPh>
    <rPh sb="35" eb="37">
      <t>ネンド</t>
    </rPh>
    <phoneticPr fontId="2"/>
  </si>
  <si>
    <t>令和6年</t>
    <rPh sb="0" eb="2">
      <t>レイワ</t>
    </rPh>
    <rPh sb="3" eb="4">
      <t>ネン</t>
    </rPh>
    <phoneticPr fontId="4"/>
  </si>
  <si>
    <t>推計人口</t>
    <phoneticPr fontId="2"/>
  </si>
  <si>
    <t>令和6年10月</t>
    <phoneticPr fontId="2"/>
  </si>
  <si>
    <t>　 　交通事故（人身事故）発生状況</t>
    <rPh sb="8" eb="10">
      <t>ジンシン</t>
    </rPh>
    <rPh sb="10" eb="12">
      <t>ジコ</t>
    </rPh>
    <phoneticPr fontId="17"/>
  </si>
  <si>
    <t>令和6年11月</t>
    <phoneticPr fontId="2"/>
  </si>
  <si>
    <t>項 　 　目</t>
  </si>
  <si>
    <t>令和7年</t>
    <rPh sb="0" eb="2">
      <t>レイワ</t>
    </rPh>
    <rPh sb="3" eb="4">
      <t>ネン</t>
    </rPh>
    <phoneticPr fontId="2"/>
  </si>
  <si>
    <t>令和6年12月</t>
  </si>
  <si>
    <t>令和6年12月</t>
    <phoneticPr fontId="2"/>
  </si>
  <si>
    <t>令和6(2024)年12月</t>
    <rPh sb="0" eb="1">
      <t>レイ</t>
    </rPh>
    <rPh sb="1" eb="2">
      <t>ワ</t>
    </rPh>
    <rPh sb="9" eb="10">
      <t>ネン</t>
    </rPh>
    <phoneticPr fontId="2"/>
  </si>
  <si>
    <t>令和4年 　</t>
  </si>
  <si>
    <t>5年 　</t>
  </si>
  <si>
    <t>6年 　</t>
    <phoneticPr fontId="2"/>
  </si>
  <si>
    <t>令和6年(7月～9月)期</t>
    <phoneticPr fontId="2"/>
  </si>
  <si>
    <t>　2　令和5年(7月～9月)期差</t>
    <phoneticPr fontId="2"/>
  </si>
  <si>
    <t xml:space="preserve">     令和4年</t>
    <rPh sb="8" eb="9">
      <t>ネン</t>
    </rPh>
    <phoneticPr fontId="10"/>
  </si>
  <si>
    <t xml:space="preserve">         6年</t>
    <rPh sb="10" eb="11">
      <t>ネン</t>
    </rPh>
    <phoneticPr fontId="10"/>
  </si>
  <si>
    <t>令和６年</t>
    <rPh sb="0" eb="2">
      <t>レイワ</t>
    </rPh>
    <phoneticPr fontId="6"/>
  </si>
  <si>
    <t>前月比</t>
    <rPh sb="0" eb="3">
      <t>ゼンゲツヒ</t>
    </rPh>
    <phoneticPr fontId="6"/>
  </si>
  <si>
    <t>令和5年</t>
    <rPh sb="0" eb="2">
      <t>レイワ</t>
    </rPh>
    <rPh sb="3" eb="4">
      <t>ネン</t>
    </rPh>
    <phoneticPr fontId="6"/>
  </si>
  <si>
    <t>前年同月比</t>
    <rPh sb="0" eb="2">
      <t>ゼンネン</t>
    </rPh>
    <rPh sb="2" eb="4">
      <t>ドウゲツ</t>
    </rPh>
    <rPh sb="4" eb="5">
      <t>ヒ</t>
    </rPh>
    <phoneticPr fontId="6"/>
  </si>
  <si>
    <t>11月</t>
  </si>
  <si>
    <t>１　概況</t>
    <rPh sb="2" eb="4">
      <t>ガイキョウ</t>
    </rPh>
    <phoneticPr fontId="7"/>
  </si>
  <si>
    <t>　(1) 生産指数</t>
    <rPh sb="7" eb="9">
      <t>シスウ</t>
    </rPh>
    <phoneticPr fontId="3"/>
  </si>
  <si>
    <t>　(2) 出荷指数</t>
    <rPh sb="5" eb="7">
      <t>シュッカ</t>
    </rPh>
    <rPh sb="7" eb="9">
      <t>シスウ</t>
    </rPh>
    <phoneticPr fontId="2"/>
  </si>
  <si>
    <t>　(3) 在庫指数</t>
    <rPh sb="5" eb="7">
      <t>ザイコ</t>
    </rPh>
    <rPh sb="7" eb="9">
      <t>シスウ</t>
    </rPh>
    <phoneticPr fontId="2"/>
  </si>
  <si>
    <t>令和5年10月</t>
    <phoneticPr fontId="2"/>
  </si>
  <si>
    <t xml:space="preserve"> 令和4年</t>
    <rPh sb="4" eb="5">
      <t>ガンネン</t>
    </rPh>
    <phoneticPr fontId="10"/>
  </si>
  <si>
    <t xml:space="preserve"> 　　6年</t>
    <rPh sb="4" eb="5">
      <t>ガンネン</t>
    </rPh>
    <phoneticPr fontId="10"/>
  </si>
  <si>
    <t>10月</t>
    <phoneticPr fontId="2"/>
  </si>
  <si>
    <t>資料：国土交通省国土地理院「令和6年全国都道府県市区町村別面積調（10月1日時点）」</t>
    <rPh sb="3" eb="5">
      <t>コクド</t>
    </rPh>
    <rPh sb="5" eb="8">
      <t>コウツウショウ</t>
    </rPh>
    <rPh sb="8" eb="10">
      <t>コクド</t>
    </rPh>
    <rPh sb="10" eb="13">
      <t>チリイン</t>
    </rPh>
    <rPh sb="14" eb="16">
      <t>レイワ</t>
    </rPh>
    <rPh sb="17" eb="18">
      <t>ネン</t>
    </rPh>
    <rPh sb="18" eb="20">
      <t>ゼンコク</t>
    </rPh>
    <rPh sb="20" eb="24">
      <t>トドウフケン</t>
    </rPh>
    <rPh sb="24" eb="26">
      <t>シク</t>
    </rPh>
    <rPh sb="26" eb="28">
      <t>チョウソン</t>
    </rPh>
    <rPh sb="28" eb="29">
      <t>ベツ</t>
    </rPh>
    <rPh sb="29" eb="31">
      <t>メンセキ</t>
    </rPh>
    <rPh sb="31" eb="32">
      <t>チョウ</t>
    </rPh>
    <rPh sb="35" eb="36">
      <t>ガツ</t>
    </rPh>
    <rPh sb="37" eb="38">
      <t>ニチ</t>
    </rPh>
    <rPh sb="38" eb="40">
      <t>ジテン</t>
    </rPh>
    <phoneticPr fontId="53"/>
  </si>
  <si>
    <t>資料：県統計課「令和4年度県民経済計算」</t>
    <rPh sb="0" eb="2">
      <t>シリョウ</t>
    </rPh>
    <rPh sb="3" eb="4">
      <t>ケン</t>
    </rPh>
    <rPh sb="4" eb="7">
      <t>トウケイカ</t>
    </rPh>
    <rPh sb="8" eb="10">
      <t>レイワ</t>
    </rPh>
    <rPh sb="11" eb="13">
      <t>ネンド</t>
    </rPh>
    <rPh sb="12" eb="13">
      <t>ド</t>
    </rPh>
    <rPh sb="13" eb="19">
      <t>ケンミンケイザイケイサン</t>
    </rPh>
    <phoneticPr fontId="2"/>
  </si>
  <si>
    <t>令和4年度</t>
    <rPh sb="0" eb="2">
      <t>レイワ</t>
    </rPh>
    <rPh sb="3" eb="5">
      <t>ネンド</t>
    </rPh>
    <phoneticPr fontId="2"/>
  </si>
  <si>
    <t>推計世帯数</t>
    <phoneticPr fontId="2"/>
  </si>
  <si>
    <t>婚姻件数</t>
    <phoneticPr fontId="2"/>
  </si>
  <si>
    <t>　　　　１人平均現金給与総額：県企画部統計課 ｢毎月勤労統計調査｣ ､生活保護状況：県生活福祉部保護･援護課「生活保護速報」</t>
    <rPh sb="55" eb="57">
      <t>セイカツ</t>
    </rPh>
    <rPh sb="57" eb="59">
      <t>ホゴ</t>
    </rPh>
    <rPh sb="59" eb="61">
      <t>ソクホウ</t>
    </rPh>
    <phoneticPr fontId="17"/>
  </si>
  <si>
    <t>資料：県保健医療介護部薬務生活衛生課</t>
    <rPh sb="4" eb="6">
      <t>ホケン</t>
    </rPh>
    <rPh sb="6" eb="7">
      <t>イ</t>
    </rPh>
    <rPh sb="7" eb="8">
      <t>ブ</t>
    </rPh>
    <rPh sb="8" eb="10">
      <t>カイゴ</t>
    </rPh>
    <rPh sb="10" eb="11">
      <t>ブ</t>
    </rPh>
    <rPh sb="11" eb="13">
      <t>ヤクム</t>
    </rPh>
    <rPh sb="13" eb="15">
      <t>セイカツ</t>
    </rPh>
    <rPh sb="15" eb="17">
      <t>エイセイ</t>
    </rPh>
    <phoneticPr fontId="17"/>
  </si>
  <si>
    <t>最新の主な指標（令和7年2月）</t>
    <rPh sb="0" eb="2">
      <t>サイシン</t>
    </rPh>
    <rPh sb="3" eb="4">
      <t>オモ</t>
    </rPh>
    <rPh sb="5" eb="7">
      <t>シヒョウ</t>
    </rPh>
    <rPh sb="8" eb="10">
      <t>レイワ</t>
    </rPh>
    <rPh sb="11" eb="12">
      <t>ネン</t>
    </rPh>
    <rPh sb="13" eb="14">
      <t>ツキ</t>
    </rPh>
    <phoneticPr fontId="2"/>
  </si>
  <si>
    <t>注：当該指標は令和7年2月28日現在作成</t>
    <phoneticPr fontId="2"/>
  </si>
  <si>
    <t>令和7年2月1日現在</t>
    <phoneticPr fontId="2"/>
  </si>
  <si>
    <t>2025（令和7年）年 2月1日 現在推計</t>
  </si>
  <si>
    <t>令和7年1月中の増減数</t>
  </si>
  <si>
    <t>令和6年2月からの増減数</t>
  </si>
  <si>
    <t>　令和4年</t>
    <rPh sb="4" eb="5">
      <t>ネン</t>
    </rPh>
    <phoneticPr fontId="17"/>
  </si>
  <si>
    <t>　 　　6年</t>
    <rPh sb="5" eb="6">
      <t>ネン</t>
    </rPh>
    <phoneticPr fontId="17"/>
  </si>
  <si>
    <t>令和7年</t>
    <phoneticPr fontId="2"/>
  </si>
  <si>
    <t>令和7年1月</t>
  </si>
  <si>
    <t>令和7年1月</t>
    <phoneticPr fontId="2"/>
  </si>
  <si>
    <t>完全失業率（原数値）</t>
    <phoneticPr fontId="2"/>
  </si>
  <si>
    <t>令和7年2月28日公表</t>
    <rPh sb="0" eb="2">
      <t>レイワ</t>
    </rPh>
    <rPh sb="3" eb="4">
      <t>ネン</t>
    </rPh>
    <rPh sb="5" eb="6">
      <t>ガツ</t>
    </rPh>
    <rPh sb="8" eb="9">
      <t>ニチ</t>
    </rPh>
    <rPh sb="9" eb="11">
      <t>コウヒョウ</t>
    </rPh>
    <phoneticPr fontId="7"/>
  </si>
  <si>
    <t>―　令　和　６　年　12　月　分　―</t>
    <rPh sb="2" eb="3">
      <t>レイ</t>
    </rPh>
    <rPh sb="4" eb="5">
      <t>ワ</t>
    </rPh>
    <rPh sb="8" eb="9">
      <t>ネン</t>
    </rPh>
    <rPh sb="13" eb="14">
      <t>ガツ</t>
    </rPh>
    <rPh sb="15" eb="16">
      <t>ブン</t>
    </rPh>
    <phoneticPr fontId="7"/>
  </si>
  <si>
    <t>12月</t>
  </si>
  <si>
    <t>（注）全国の値は「経済産業省：鉱工業指数」による。（確報値）</t>
    <rPh sb="1" eb="2">
      <t>チュウ</t>
    </rPh>
    <rPh sb="3" eb="5">
      <t>ゼンコク</t>
    </rPh>
    <rPh sb="6" eb="7">
      <t>アタイ</t>
    </rPh>
    <rPh sb="9" eb="11">
      <t>ケイザイ</t>
    </rPh>
    <rPh sb="11" eb="14">
      <t>サンギョウショウ</t>
    </rPh>
    <rPh sb="15" eb="18">
      <t>コウコウギョウ</t>
    </rPh>
    <rPh sb="18" eb="20">
      <t>シスウ</t>
    </rPh>
    <rPh sb="26" eb="29">
      <t>カクホウチ</t>
    </rPh>
    <phoneticPr fontId="7"/>
  </si>
  <si>
    <t>　生産指数（季節調整済指数）は前月比0.3％の上昇となり、指数水準は92.8となった。</t>
  </si>
  <si>
    <t>　生産の上昇に寄与した業種は、食料品工業、鉄鋼業、鉱業の3業種であり、</t>
  </si>
  <si>
    <t>　生産の低下に寄与した業種は、金属製品工業、その他の工業、化学工業などの6業種であった。</t>
  </si>
  <si>
    <t>　出荷指数（季節調整済指数）は前月比5.2％の低下となり、指数水準は88.5となった。</t>
  </si>
  <si>
    <t>　出荷の低下に寄与した業種は、金属製品工業、その他の工業、食料品工業などの6業種であり、</t>
  </si>
  <si>
    <t>　出荷の上昇に寄与した業種は、パルプ・紙・紙加工品工業、鉱業、プラスチック製品工業の3業種であった。</t>
  </si>
  <si>
    <t>　在庫指数（季節調整済指数）は前月比2.2％の上昇となり、指数水準は95.9となった。</t>
  </si>
  <si>
    <t>　在庫の上昇に寄与した業種は、鉄鋼業、金属製品工業、窯業・土石製品工業などの5業種であり、</t>
  </si>
  <si>
    <t>　在庫の低下に寄与した業種は、パルプ・紙・紙加工品工業、鉱業、プラスチック製品工業などの4業種であった。</t>
  </si>
  <si>
    <t>令和7年1月</t>
    <rPh sb="0" eb="2">
      <t>レイワ</t>
    </rPh>
    <rPh sb="3" eb="4">
      <t>ネン</t>
    </rPh>
    <phoneticPr fontId="2"/>
  </si>
  <si>
    <t>令和6年11月末</t>
    <phoneticPr fontId="2"/>
  </si>
  <si>
    <t>令和7年1月</t>
    <rPh sb="0" eb="2">
      <t>レイワ</t>
    </rPh>
    <rPh sb="3" eb="4">
      <t>ネン</t>
    </rPh>
    <phoneticPr fontId="10"/>
  </si>
  <si>
    <t>令和7年 累計</t>
    <rPh sb="0" eb="2">
      <t>レイワ</t>
    </rPh>
    <rPh sb="3" eb="4">
      <t>ネン</t>
    </rPh>
    <rPh sb="5" eb="7">
      <t>ルイケイ</t>
    </rPh>
    <phoneticPr fontId="17"/>
  </si>
  <si>
    <t>令和7年1月末</t>
    <phoneticPr fontId="2"/>
  </si>
  <si>
    <t>令和6年12月</t>
    <rPh sb="0" eb="2">
      <t>レイワ</t>
    </rPh>
    <rPh sb="3" eb="4">
      <t>ネン</t>
    </rPh>
    <rPh sb="6" eb="7">
      <t>ガツ</t>
    </rPh>
    <phoneticPr fontId="10"/>
  </si>
  <si>
    <t>事業所規模　5人以上</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</si>
</sst>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9">
    <numFmt numFmtId="6" formatCode="&quot;¥&quot;#,##0;[Red]&quot;¥&quot;\-#,##0"/>
    <numFmt numFmtId="41" formatCode="_ * #,##0_ ;_ * \-#,##0_ ;_ * &quot;-&quot;_ ;_ @_ "/>
    <numFmt numFmtId="176" formatCode="#,##0.0;[Red]\-#,##0.0"/>
    <numFmt numFmtId="177" formatCode="&quot;＋&quot;#,##0;&quot;△&quot;#,##0"/>
    <numFmt numFmtId="178" formatCode="&quot;＋&quot;#,##0.0;&quot;△&quot;#,##0.0"/>
    <numFmt numFmtId="179" formatCode="&quot;＋&quot;#,##0.00;&quot;△&quot;#,##0.00"/>
    <numFmt numFmtId="180" formatCode="#,##0_ "/>
    <numFmt numFmtId="181" formatCode="#,##0_);[Red]\(#,##0\)"/>
    <numFmt numFmtId="182" formatCode="#,##0.0"/>
    <numFmt numFmtId="183" formatCode="&quot;＋&quot;\ ##,##0.0;&quot;△ &quot;#,##0.0;&quot; &quot;\ ####0.0"/>
    <numFmt numFmtId="184" formatCode="&quot;＋&quot;\ ##,##0;&quot;△ &quot;#,##0;&quot; &quot;\ ####0"/>
    <numFmt numFmtId="185" formatCode="0.0"/>
    <numFmt numFmtId="186" formatCode="#,##0&quot;億&quot;&quot;円&quot;;[Red]\-#,##0&quot;億&quot;&quot;円&quot;"/>
    <numFmt numFmtId="187" formatCode="#,##0&quot;百&quot;&quot;万&quot;&quot;円&quot;;[Red]\-#,##0&quot;百&quot;&quot;万&quot;&quot;円&quot;"/>
    <numFmt numFmtId="188" formatCode="#,##0&quot;人&quot;;[Red]\-#,##0&quot;人&quot;"/>
    <numFmt numFmtId="189" formatCode="#,##0&quot;世&quot;&quot;帯&quot;;[Red]\-#,##0&quot;世&quot;&quot;帯&quot;"/>
    <numFmt numFmtId="190" formatCode="#,##0&quot;件&quot;;[Red]\-#,##0&quot;件&quot;"/>
    <numFmt numFmtId="191" formatCode="#,##0.0\℃;[Red]#,##0.0\℃"/>
    <numFmt numFmtId="192" formatCode="#,##0.00&quot;倍&quot;;[Red]\-#,##0.00&quot;倍&quot;"/>
    <numFmt numFmtId="193" formatCode="#,##0&quot;円&quot;;[Red]\-#,##0&quot;円&quot;"/>
    <numFmt numFmtId="194" formatCode="#,##0&quot;頭&quot;;[Red]\-#,##0&quot;頭&quot;"/>
    <numFmt numFmtId="195" formatCode="#,##0&quot;棟&quot;;[Red]\-#,##0&quot;棟&quot;"/>
    <numFmt numFmtId="196" formatCode="#,##0&quot;㎡&quot;;[Red]\-#,##0&quot;㎡&quot;"/>
    <numFmt numFmtId="197" formatCode="#,##0&quot;台&quot;;[Red]\-#,##0&quot;台&quot;"/>
    <numFmt numFmtId="198" formatCode="#,##0\k\l;[Red]\-#,##0\k\l"/>
    <numFmt numFmtId="199" formatCode="0.0%"/>
    <numFmt numFmtId="200" formatCode="#,##0.00\k&quot;㎡&quot;;[Red]\-#,##0.00\k&quot;㎡&quot;"/>
    <numFmt numFmtId="201" formatCode="#,##0&quot;千&quot;&quot;円&quot;;[Red]\-#,##0&quot;千&quot;&quot;円&quot;"/>
    <numFmt numFmtId="202" formatCode="#,##0&quot;千kWh&quot;;[Red]\-#,##0&quot;千kWh&quot;"/>
    <numFmt numFmtId="203" formatCode="#,##0;&quot;△&quot;#,##0"/>
    <numFmt numFmtId="204" formatCode="\ #,##0;;&quot;-&quot;"/>
    <numFmt numFmtId="205" formatCode="#,##0;;&quot;-&quot;"/>
    <numFmt numFmtId="206" formatCode="#,##0.0;;&quot;-&quot;"/>
    <numFmt numFmtId="207" formatCode="\ #,##0;&quot;△ &quot;#,##0"/>
    <numFmt numFmtId="208" formatCode="&quot;r&quot;\ #,###;&quot;r &quot;&quot;△&quot;#,##0"/>
    <numFmt numFmtId="209" formatCode="yyyy&quot;年(&quot;"/>
    <numFmt numFmtId="210" formatCode="#,##0&quot;人&quot;"/>
    <numFmt numFmtId="211" formatCode="#,##0;&quot;△ &quot;#,##0"/>
    <numFmt numFmtId="212" formatCode="#,##0&quot;世&quot;&quot;帯&quot;"/>
    <numFmt numFmtId="213" formatCode="0.0;&quot;▲ &quot;0.0"/>
    <numFmt numFmtId="214" formatCode="0.00_ "/>
    <numFmt numFmtId="215" formatCode="0.00;&quot;▲ &quot;0.00"/>
    <numFmt numFmtId="216" formatCode="#,##0;&quot;▲ &quot;#,##0"/>
    <numFmt numFmtId="217" formatCode="#,##0\ ;;&quot;- &quot;"/>
    <numFmt numFmtId="218" formatCode="0_);[Red]\(0\)"/>
    <numFmt numFmtId="219" formatCode="&quot;r&quot;\ #,##0"/>
    <numFmt numFmtId="220" formatCode="#,##0.0;&quot;△&quot;#,##0.0"/>
    <numFmt numFmtId="221" formatCode="#,##0.0\ ;&quot;△&quot;#,##0.0\ "/>
    <numFmt numFmtId="222" formatCode="#,##0.0_ "/>
    <numFmt numFmtId="223" formatCode="#,##0.00\ ;&quot;△&quot;#,##0.00\ "/>
    <numFmt numFmtId="224" formatCode="0.0_ "/>
    <numFmt numFmtId="225" formatCode="#,##0\ "/>
    <numFmt numFmtId="226" formatCode="0.00;&quot;△ &quot;0.00"/>
    <numFmt numFmtId="227" formatCode="#,##0;[Red]#,##0"/>
    <numFmt numFmtId="228" formatCode="#,##0.0_);[Red]\(#,##0.0\)"/>
    <numFmt numFmtId="229" formatCode="#,##0;\-#,##0;&quot;&quot;;@"/>
    <numFmt numFmtId="230" formatCode="\ ###,###,###,###,##0;&quot;-&quot;###,###,###,###,##0"/>
    <numFmt numFmtId="231" formatCode="\ ###,###,###,###,##0.00;&quot;-&quot;###,###,###,###,##0.00"/>
    <numFmt numFmtId="232" formatCode="#,##0.0;&quot;△ &quot;#,##0.0"/>
    <numFmt numFmtId="233" formatCode="&quot;r&quot;\ #,##0.0;&quot;△ &quot;#,##0.0"/>
    <numFmt numFmtId="234" formatCode="#,##0.0&quot;%&quot;;&quot;▲ &quot;#,##0.0&quot;%&quot;"/>
    <numFmt numFmtId="235" formatCode="#,##0.00;&quot;△ &quot;#,##0.00"/>
    <numFmt numFmtId="236" formatCode="#,##0.0&quot;%&quot;;&quot;△ &quot;#,##0.0&quot;%&quot;"/>
    <numFmt numFmtId="237" formatCode="0.00_);[Red]\(0.00\)"/>
    <numFmt numFmtId="238" formatCode="General&quot;月&quot;"/>
    <numFmt numFmtId="239" formatCode="#,##0.0&quot;P&quot;;&quot;△ &quot;#,##0.0&quot;P&quot;"/>
    <numFmt numFmtId="240" formatCode="0.00&quot;P&quot;;&quot;△&quot;0.00&quot;P&quot;"/>
    <numFmt numFmtId="241" formatCode="#,##0.00_);[Red]\(#,##0.00\)"/>
    <numFmt numFmtId="242" formatCode="0.0&quot;P&quot;;&quot;△&quot;0.0&quot;P&quot;"/>
  </numFmts>
  <fonts count="92">
    <font>
      <sz val="11"/>
      <name val="ＭＳ Ｐゴシック"/>
      <family val="3"/>
      <charset val="128"/>
    </font>
    <font>
      <sz val="11"/>
      <name val="ＭＳ Ｐゴシック"/>
      <family val="3"/>
      <charset val="128"/>
    </font>
    <font>
      <sz val="6"/>
      <name val="ＭＳ Ｐゴシック"/>
      <family val="3"/>
      <charset val="128"/>
    </font>
    <font>
      <b/>
      <sz val="16"/>
      <name val="ＭＳ Ｐ明朝"/>
      <family val="1"/>
      <charset val="128"/>
    </font>
    <font>
      <sz val="12"/>
      <name val="ＭＳ Ｐ明朝"/>
      <family val="1"/>
      <charset val="128"/>
    </font>
    <font>
      <sz val="12"/>
      <name val="ＭＳ 明朝"/>
      <family val="1"/>
      <charset val="128"/>
    </font>
    <font>
      <sz val="12"/>
      <color indexed="10"/>
      <name val="ＭＳ 明朝"/>
      <family val="1"/>
      <charset val="128"/>
    </font>
    <font>
      <sz val="10"/>
      <name val="ＭＳ 明朝"/>
      <family val="1"/>
      <charset val="128"/>
    </font>
    <font>
      <sz val="9"/>
      <name val="ＭＳ 明朝"/>
      <family val="1"/>
      <charset val="128"/>
    </font>
    <font>
      <sz val="11"/>
      <name val="ＭＳ Ｐゴシック"/>
      <family val="3"/>
      <charset val="128"/>
    </font>
    <font>
      <sz val="7"/>
      <name val="ＭＳ 明朝"/>
      <family val="1"/>
      <charset val="128"/>
    </font>
    <font>
      <sz val="11"/>
      <name val="ＭＳ 明朝"/>
      <family val="1"/>
      <charset val="128"/>
    </font>
    <font>
      <sz val="16"/>
      <name val="ＭＳ Ｐ明朝"/>
      <family val="1"/>
      <charset val="128"/>
    </font>
    <font>
      <sz val="8"/>
      <name val="ＭＳ Ｐ明朝"/>
      <family val="1"/>
      <charset val="128"/>
    </font>
    <font>
      <sz val="4"/>
      <name val="ＭＳ 明朝"/>
      <family val="1"/>
      <charset val="128"/>
    </font>
    <font>
      <sz val="14"/>
      <name val="ＭＳ 明朝"/>
      <family val="1"/>
      <charset val="128"/>
    </font>
    <font>
      <sz val="18"/>
      <name val="ＭＳ 明朝"/>
      <family val="1"/>
      <charset val="128"/>
    </font>
    <font>
      <sz val="7"/>
      <name val="ＭＳ Ｐ明朝"/>
      <family val="1"/>
      <charset val="128"/>
    </font>
    <font>
      <b/>
      <sz val="12"/>
      <name val="ＭＳ ゴシック"/>
      <family val="3"/>
      <charset val="128"/>
    </font>
    <font>
      <b/>
      <sz val="10"/>
      <name val="ＭＳ ゴシック"/>
      <family val="3"/>
      <charset val="128"/>
    </font>
    <font>
      <sz val="12"/>
      <color indexed="8"/>
      <name val="ＭＳ 明朝"/>
      <family val="1"/>
      <charset val="128"/>
    </font>
    <font>
      <sz val="11"/>
      <name val="明朝"/>
      <family val="1"/>
      <charset val="128"/>
    </font>
    <font>
      <sz val="11"/>
      <name val="ＭＳ Ｐ明朝"/>
      <family val="1"/>
      <charset val="128"/>
    </font>
    <font>
      <sz val="14"/>
      <name val="ＭＳ Ｐ明朝"/>
      <family val="1"/>
      <charset val="128"/>
    </font>
    <font>
      <b/>
      <sz val="12"/>
      <name val="ＭＳ 明朝"/>
      <family val="1"/>
      <charset val="128"/>
    </font>
    <font>
      <sz val="11"/>
      <color indexed="8"/>
      <name val="ＭＳ Ｐゴシック"/>
      <family val="3"/>
      <charset val="128"/>
    </font>
    <font>
      <sz val="14"/>
      <name val="Terminal"/>
      <family val="3"/>
      <charset val="255"/>
    </font>
    <font>
      <sz val="18"/>
      <name val="ＭＳ Ｐ明朝"/>
      <family val="1"/>
      <charset val="128"/>
    </font>
    <font>
      <sz val="18"/>
      <name val="ＭＳ Ｐゴシック"/>
      <family val="3"/>
      <charset val="128"/>
    </font>
    <font>
      <b/>
      <sz val="16"/>
      <name val="ＭＳ Ｐゴシック"/>
      <family val="3"/>
      <charset val="128"/>
    </font>
    <font>
      <sz val="17"/>
      <name val="ＭＳ Ｐゴシック"/>
      <family val="3"/>
      <charset val="128"/>
    </font>
    <font>
      <sz val="13"/>
      <name val="ＭＳ Ｐ明朝"/>
      <family val="1"/>
      <charset val="128"/>
    </font>
    <font>
      <sz val="10"/>
      <name val="ＭＳ Ｐ明朝"/>
      <family val="1"/>
      <charset val="128"/>
    </font>
    <font>
      <sz val="10"/>
      <name val="ＭＳ Ｐゴシック"/>
      <family val="3"/>
      <charset val="128"/>
    </font>
    <font>
      <sz val="14"/>
      <color indexed="8"/>
      <name val="ＭＳ 明朝"/>
      <family val="1"/>
      <charset val="128"/>
    </font>
    <font>
      <sz val="11"/>
      <color indexed="8"/>
      <name val="ＭＳ 明朝"/>
      <family val="1"/>
      <charset val="128"/>
    </font>
    <font>
      <sz val="16"/>
      <name val="ＭＳ 明朝"/>
      <family val="1"/>
      <charset val="128"/>
    </font>
    <font>
      <sz val="14"/>
      <name val="ＭＳ Ｐゴシック"/>
      <family val="3"/>
      <charset val="128"/>
    </font>
    <font>
      <b/>
      <sz val="12"/>
      <name val="ＭＳ Ｐゴシック"/>
      <family val="3"/>
      <charset val="128"/>
    </font>
    <font>
      <b/>
      <sz val="14"/>
      <name val="ＭＳ Ｐゴシック"/>
      <family val="3"/>
      <charset val="128"/>
    </font>
    <font>
      <b/>
      <sz val="11"/>
      <color indexed="10"/>
      <name val="ＭＳ Ｐゴシック"/>
      <family val="3"/>
      <charset val="128"/>
    </font>
    <font>
      <sz val="12"/>
      <name val="ＭＳ Ｐゴシック"/>
      <family val="3"/>
      <charset val="128"/>
    </font>
    <font>
      <sz val="10.5"/>
      <name val="ＭＳ 明朝"/>
      <family val="1"/>
      <charset val="128"/>
    </font>
    <font>
      <sz val="11"/>
      <name val="明朝"/>
      <family val="1"/>
      <charset val="128"/>
    </font>
    <font>
      <b/>
      <sz val="14"/>
      <name val="ＭＳ 明朝"/>
      <family val="1"/>
      <charset val="128"/>
    </font>
    <font>
      <b/>
      <sz val="16"/>
      <name val="ＭＳ 明朝"/>
      <family val="1"/>
      <charset val="128"/>
    </font>
    <font>
      <b/>
      <sz val="20"/>
      <name val="ＭＳ Ｐ明朝"/>
      <family val="1"/>
      <charset val="128"/>
    </font>
    <font>
      <b/>
      <sz val="14"/>
      <name val="ＭＳ Ｐ明朝"/>
      <family val="1"/>
      <charset val="128"/>
    </font>
    <font>
      <b/>
      <sz val="11"/>
      <name val="ＭＳ Ｐ明朝"/>
      <family val="1"/>
      <charset val="128"/>
    </font>
    <font>
      <b/>
      <sz val="11"/>
      <name val="Arial"/>
      <family val="2"/>
    </font>
    <font>
      <sz val="11"/>
      <name val="Arial"/>
      <family val="2"/>
    </font>
    <font>
      <b/>
      <sz val="12"/>
      <name val="ＭＳ Ｐ明朝"/>
      <family val="1"/>
      <charset val="128"/>
    </font>
    <font>
      <sz val="11"/>
      <name val="明朝"/>
      <family val="1"/>
      <charset val="128"/>
    </font>
    <font>
      <u/>
      <sz val="9"/>
      <name val="ＭＳ 明朝"/>
      <family val="1"/>
      <charset val="128"/>
    </font>
    <font>
      <sz val="8"/>
      <name val="ＭＳ 明朝"/>
      <family val="1"/>
      <charset val="128"/>
    </font>
    <font>
      <sz val="6"/>
      <name val="ＭＳ 明朝"/>
      <family val="1"/>
      <charset val="128"/>
    </font>
    <font>
      <sz val="8"/>
      <name val="Verdana"/>
      <family val="2"/>
    </font>
    <font>
      <sz val="11"/>
      <name val="明朝"/>
      <family val="1"/>
      <charset val="128"/>
    </font>
    <font>
      <sz val="20"/>
      <name val="ＭＳ 明朝"/>
      <family val="1"/>
      <charset val="128"/>
    </font>
    <font>
      <sz val="9"/>
      <name val="ＭＳ Ｐ明朝"/>
      <family val="1"/>
      <charset val="128"/>
    </font>
    <font>
      <b/>
      <sz val="9"/>
      <name val="ＭＳ Ｐ明朝"/>
      <family val="1"/>
      <charset val="128"/>
    </font>
    <font>
      <sz val="8"/>
      <color indexed="10"/>
      <name val="ＭＳ 明朝"/>
      <family val="1"/>
      <charset val="128"/>
    </font>
    <font>
      <sz val="9"/>
      <name val="ＭＳ Ｐゴシック"/>
      <family val="3"/>
      <charset val="128"/>
    </font>
    <font>
      <sz val="8"/>
      <name val="ＭＳ Ｐゴシック"/>
      <family val="3"/>
      <charset val="128"/>
    </font>
    <font>
      <b/>
      <sz val="22"/>
      <name val="ＭＳ 明朝"/>
      <family val="1"/>
      <charset val="128"/>
    </font>
    <font>
      <sz val="8.8000000000000007"/>
      <name val="ＭＳ 明朝"/>
      <family val="1"/>
      <charset val="128"/>
    </font>
    <font>
      <u/>
      <sz val="11"/>
      <color indexed="12"/>
      <name val="ＭＳ Ｐゴシック"/>
      <family val="3"/>
      <charset val="128"/>
    </font>
    <font>
      <b/>
      <sz val="18"/>
      <color indexed="56"/>
      <name val="ＭＳ Ｐゴシック"/>
      <family val="3"/>
      <charset val="128"/>
    </font>
    <font>
      <sz val="9"/>
      <color indexed="81"/>
      <name val="MS P ゴシック"/>
      <family val="3"/>
      <charset val="128"/>
    </font>
    <font>
      <b/>
      <sz val="9"/>
      <color indexed="81"/>
      <name val="MS P 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11"/>
      <color theme="10"/>
      <name val="ＭＳ Ｐゴシック"/>
      <family val="3"/>
      <charset val="128"/>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theme="1"/>
      <name val="ＭＳ 明朝"/>
      <family val="1"/>
      <charset val="128"/>
    </font>
    <font>
      <b/>
      <sz val="8"/>
      <color rgb="FFFF0000"/>
      <name val="ＭＳ 明朝"/>
      <family val="1"/>
      <charset val="128"/>
    </font>
    <font>
      <sz val="18"/>
      <color rgb="FFFF0000"/>
      <name val="ＭＳ Ｐゴシック"/>
      <family val="3"/>
      <charset val="128"/>
    </font>
    <font>
      <sz val="11"/>
      <color rgb="FF000000"/>
      <name val="ＭＳ Ｐゴシック"/>
      <family val="3"/>
      <charset val="128"/>
    </font>
  </fonts>
  <fills count="35">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
      <patternFill patternType="solid">
        <fgColor theme="0"/>
        <bgColor indexed="64"/>
      </patternFill>
    </fill>
  </fills>
  <borders count="131">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double">
        <color indexed="64"/>
      </left>
      <right/>
      <top style="thin">
        <color indexed="64"/>
      </top>
      <bottom/>
      <diagonal/>
    </border>
    <border>
      <left/>
      <right style="thin">
        <color indexed="64"/>
      </right>
      <top/>
      <bottom style="medium">
        <color indexed="64"/>
      </bottom>
      <diagonal/>
    </border>
    <border>
      <left style="double">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medium">
        <color indexed="64"/>
      </top>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style="double">
        <color indexed="64"/>
      </left>
      <right/>
      <top/>
      <bottom/>
      <diagonal/>
    </border>
    <border>
      <left/>
      <right/>
      <top style="double">
        <color indexed="64"/>
      </top>
      <bottom/>
      <diagonal/>
    </border>
    <border>
      <left/>
      <right/>
      <top style="hair">
        <color indexed="8"/>
      </top>
      <bottom style="hair">
        <color indexed="8"/>
      </bottom>
      <diagonal/>
    </border>
    <border>
      <left/>
      <right/>
      <top style="hair">
        <color indexed="8"/>
      </top>
      <bottom style="medium">
        <color indexed="8"/>
      </bottom>
      <diagonal/>
    </border>
    <border>
      <left/>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medium">
        <color indexed="64"/>
      </right>
      <top/>
      <bottom/>
      <diagonal/>
    </border>
    <border>
      <left style="hair">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hair">
        <color indexed="64"/>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bottom style="medium">
        <color indexed="64"/>
      </bottom>
      <diagonal/>
    </border>
    <border>
      <left/>
      <right style="hair">
        <color indexed="64"/>
      </right>
      <top/>
      <bottom style="double">
        <color indexed="64"/>
      </bottom>
      <diagonal/>
    </border>
    <border>
      <left style="medium">
        <color indexed="64"/>
      </left>
      <right/>
      <top/>
      <bottom style="double">
        <color indexed="64"/>
      </bottom>
      <diagonal/>
    </border>
    <border>
      <left style="medium">
        <color indexed="64"/>
      </left>
      <right/>
      <top/>
      <bottom style="hair">
        <color indexed="64"/>
      </bottom>
      <diagonal/>
    </border>
    <border>
      <left/>
      <right/>
      <top style="hair">
        <color indexed="64"/>
      </top>
      <bottom style="dotted">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hair">
        <color indexed="64"/>
      </left>
      <right/>
      <top style="medium">
        <color indexed="64"/>
      </top>
      <bottom/>
      <diagonal/>
    </border>
    <border>
      <left style="hair">
        <color indexed="64"/>
      </left>
      <right/>
      <top/>
      <bottom style="hair">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hair">
        <color indexed="64"/>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hair">
        <color indexed="64"/>
      </top>
      <bottom/>
      <diagonal/>
    </border>
    <border>
      <left style="medium">
        <color indexed="64"/>
      </left>
      <right style="hair">
        <color indexed="64"/>
      </right>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85">
    <xf numFmtId="0" fontId="0" fillId="0" borderId="0"/>
    <xf numFmtId="0" fontId="70" fillId="4" borderId="0" applyNumberFormat="0" applyBorder="0" applyAlignment="0" applyProtection="0"/>
    <xf numFmtId="0" fontId="70" fillId="5" borderId="0" applyNumberFormat="0" applyBorder="0" applyAlignment="0" applyProtection="0"/>
    <xf numFmtId="0" fontId="70" fillId="6" borderId="0" applyNumberFormat="0" applyBorder="0" applyAlignment="0" applyProtection="0"/>
    <xf numFmtId="0" fontId="70" fillId="7" borderId="0" applyNumberFormat="0" applyBorder="0" applyAlignment="0" applyProtection="0"/>
    <xf numFmtId="0" fontId="70" fillId="8" borderId="0" applyNumberFormat="0" applyBorder="0" applyAlignment="0" applyProtection="0"/>
    <xf numFmtId="0" fontId="70" fillId="9" borderId="0" applyNumberFormat="0" applyBorder="0" applyAlignment="0" applyProtection="0"/>
    <xf numFmtId="0" fontId="70" fillId="10" borderId="0" applyNumberFormat="0" applyBorder="0" applyAlignment="0" applyProtection="0"/>
    <xf numFmtId="0" fontId="70" fillId="11" borderId="0" applyNumberFormat="0" applyBorder="0" applyAlignment="0" applyProtection="0"/>
    <xf numFmtId="0" fontId="70" fillId="12" borderId="0" applyNumberFormat="0" applyBorder="0" applyAlignment="0" applyProtection="0"/>
    <xf numFmtId="0" fontId="70" fillId="13" borderId="0" applyNumberFormat="0" applyBorder="0" applyAlignment="0" applyProtection="0"/>
    <xf numFmtId="0" fontId="70" fillId="14" borderId="0" applyNumberFormat="0" applyBorder="0" applyAlignment="0" applyProtection="0"/>
    <xf numFmtId="0" fontId="70" fillId="15" borderId="0" applyNumberFormat="0" applyBorder="0" applyAlignment="0" applyProtection="0"/>
    <xf numFmtId="0" fontId="71" fillId="16" borderId="0" applyNumberFormat="0" applyBorder="0" applyAlignment="0" applyProtection="0"/>
    <xf numFmtId="0" fontId="71" fillId="17" borderId="0" applyNumberFormat="0" applyBorder="0" applyAlignment="0" applyProtection="0"/>
    <xf numFmtId="0" fontId="71" fillId="18" borderId="0" applyNumberFormat="0" applyBorder="0" applyAlignment="0" applyProtection="0"/>
    <xf numFmtId="0" fontId="71" fillId="19" borderId="0" applyNumberFormat="0" applyBorder="0" applyAlignment="0" applyProtection="0"/>
    <xf numFmtId="0" fontId="71" fillId="20" borderId="0" applyNumberFormat="0" applyBorder="0" applyAlignment="0" applyProtection="0"/>
    <xf numFmtId="0" fontId="71" fillId="21" borderId="0" applyNumberFormat="0" applyBorder="0" applyAlignment="0" applyProtection="0"/>
    <xf numFmtId="0" fontId="71" fillId="22" borderId="0" applyNumberFormat="0" applyBorder="0" applyAlignment="0" applyProtection="0"/>
    <xf numFmtId="0" fontId="71" fillId="23" borderId="0" applyNumberFormat="0" applyBorder="0" applyAlignment="0" applyProtection="0"/>
    <xf numFmtId="0" fontId="71" fillId="24" borderId="0" applyNumberFormat="0" applyBorder="0" applyAlignment="0" applyProtection="0"/>
    <xf numFmtId="0" fontId="71" fillId="25" borderId="0" applyNumberFormat="0" applyBorder="0" applyAlignment="0" applyProtection="0"/>
    <xf numFmtId="0" fontId="71" fillId="26" borderId="0" applyNumberFormat="0" applyBorder="0" applyAlignment="0" applyProtection="0"/>
    <xf numFmtId="0" fontId="71" fillId="27" borderId="0" applyNumberFormat="0" applyBorder="0" applyAlignment="0" applyProtection="0"/>
    <xf numFmtId="0" fontId="72" fillId="0" borderId="0" applyNumberFormat="0" applyFill="0" applyBorder="0" applyAlignment="0" applyProtection="0"/>
    <xf numFmtId="0" fontId="73" fillId="28" borderId="122" applyNumberFormat="0" applyAlignment="0" applyProtection="0"/>
    <xf numFmtId="0" fontId="74" fillId="29" borderId="0" applyNumberFormat="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66" fillId="0" borderId="0" applyNumberFormat="0" applyFill="0" applyBorder="0" applyAlignment="0" applyProtection="0">
      <alignment vertical="top"/>
      <protection locked="0"/>
    </xf>
    <xf numFmtId="0" fontId="9" fillId="2" borderId="123" applyNumberFormat="0" applyFont="0" applyAlignment="0" applyProtection="0"/>
    <xf numFmtId="0" fontId="76" fillId="0" borderId="124" applyNumberFormat="0" applyFill="0" applyAlignment="0" applyProtection="0"/>
    <xf numFmtId="0" fontId="77" fillId="30" borderId="0" applyNumberFormat="0" applyBorder="0" applyAlignment="0" applyProtection="0"/>
    <xf numFmtId="0" fontId="78" fillId="31" borderId="125" applyNumberFormat="0" applyAlignment="0" applyProtection="0"/>
    <xf numFmtId="0" fontId="79" fillId="0" borderId="0" applyNumberFormat="0" applyFill="0" applyBorder="0" applyAlignment="0" applyProtection="0"/>
    <xf numFmtId="38" fontId="1" fillId="0" borderId="0" applyFont="0" applyFill="0" applyBorder="0" applyAlignment="0" applyProtection="0"/>
    <xf numFmtId="38" fontId="21" fillId="0" borderId="0" applyFont="0" applyFill="0" applyBorder="0" applyAlignment="0" applyProtection="0"/>
    <xf numFmtId="38" fontId="9" fillId="0" borderId="0" applyFont="0" applyFill="0" applyBorder="0" applyAlignment="0" applyProtection="0"/>
    <xf numFmtId="38" fontId="43" fillId="0" borderId="0" applyFont="0" applyFill="0" applyBorder="0" applyAlignment="0" applyProtection="0"/>
    <xf numFmtId="38" fontId="21" fillId="0" borderId="0" applyFont="0" applyFill="0" applyBorder="0" applyAlignment="0" applyProtection="0"/>
    <xf numFmtId="38" fontId="52" fillId="0" borderId="0" applyFont="0" applyFill="0" applyBorder="0" applyAlignment="0" applyProtection="0"/>
    <xf numFmtId="38" fontId="21" fillId="0" borderId="0" applyFont="0" applyFill="0" applyBorder="0" applyAlignment="0" applyProtection="0"/>
    <xf numFmtId="38" fontId="57" fillId="0" borderId="0" applyFont="0" applyFill="0" applyBorder="0" applyAlignment="0" applyProtection="0"/>
    <xf numFmtId="38" fontId="21" fillId="0" borderId="0" applyFont="0" applyFill="0" applyBorder="0" applyAlignment="0" applyProtection="0"/>
    <xf numFmtId="38" fontId="11" fillId="0" borderId="0" applyFont="0" applyFill="0" applyBorder="0" applyAlignment="0" applyProtection="0"/>
    <xf numFmtId="41" fontId="25" fillId="0" borderId="0" applyFont="0" applyFill="0" applyBorder="0" applyAlignment="0" applyProtection="0"/>
    <xf numFmtId="0" fontId="80" fillId="0" borderId="126" applyNumberFormat="0" applyFill="0" applyAlignment="0" applyProtection="0"/>
    <xf numFmtId="0" fontId="81" fillId="0" borderId="127" applyNumberFormat="0" applyFill="0" applyAlignment="0" applyProtection="0"/>
    <xf numFmtId="0" fontId="82" fillId="0" borderId="128" applyNumberFormat="0" applyFill="0" applyAlignment="0" applyProtection="0"/>
    <xf numFmtId="0" fontId="82" fillId="0" borderId="0" applyNumberFormat="0" applyFill="0" applyBorder="0" applyAlignment="0" applyProtection="0"/>
    <xf numFmtId="0" fontId="83" fillId="0" borderId="129" applyNumberFormat="0" applyFill="0" applyAlignment="0" applyProtection="0"/>
    <xf numFmtId="0" fontId="84" fillId="31" borderId="130" applyNumberFormat="0" applyAlignment="0" applyProtection="0"/>
    <xf numFmtId="0" fontId="85" fillId="0" borderId="0" applyNumberForma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0" fontId="86" fillId="3" borderId="125" applyNumberFormat="0" applyAlignment="0" applyProtection="0"/>
    <xf numFmtId="0" fontId="9" fillId="0" borderId="0">
      <alignment vertical="center"/>
    </xf>
    <xf numFmtId="0" fontId="9" fillId="0" borderId="0">
      <alignment vertical="center"/>
    </xf>
    <xf numFmtId="0" fontId="9" fillId="0" borderId="0">
      <alignment vertical="center"/>
    </xf>
    <xf numFmtId="0" fontId="70" fillId="0" borderId="0">
      <alignment vertical="center"/>
    </xf>
    <xf numFmtId="0" fontId="15" fillId="0" borderId="0"/>
    <xf numFmtId="0" fontId="9" fillId="0" borderId="0"/>
    <xf numFmtId="0" fontId="9" fillId="0" borderId="0"/>
    <xf numFmtId="0" fontId="26" fillId="0" borderId="0"/>
    <xf numFmtId="37" fontId="26" fillId="0" borderId="0"/>
    <xf numFmtId="0" fontId="9" fillId="0" borderId="0"/>
    <xf numFmtId="0" fontId="11" fillId="0" borderId="0"/>
    <xf numFmtId="0" fontId="9" fillId="0" borderId="0"/>
    <xf numFmtId="0" fontId="9" fillId="0" borderId="0"/>
    <xf numFmtId="0" fontId="70" fillId="0" borderId="0">
      <alignment vertical="center"/>
    </xf>
    <xf numFmtId="0" fontId="9"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xf numFmtId="0" fontId="15" fillId="0" borderId="0"/>
    <xf numFmtId="0" fontId="9" fillId="0" borderId="0"/>
    <xf numFmtId="0" fontId="87" fillId="32" borderId="0" applyNumberFormat="0" applyBorder="0" applyAlignment="0" applyProtection="0"/>
    <xf numFmtId="0" fontId="21" fillId="0" borderId="0"/>
  </cellStyleXfs>
  <cellXfs count="1415">
    <xf numFmtId="0" fontId="0" fillId="0" borderId="0" xfId="0"/>
    <xf numFmtId="0" fontId="4" fillId="0" borderId="0" xfId="0" applyFont="1"/>
    <xf numFmtId="0" fontId="4" fillId="0" borderId="0" xfId="0" applyFont="1" applyAlignment="1">
      <alignment vertical="center"/>
    </xf>
    <xf numFmtId="0" fontId="4" fillId="0" borderId="0" xfId="0" applyFont="1" applyAlignment="1">
      <alignment horizontal="right" vertical="center"/>
    </xf>
    <xf numFmtId="0" fontId="4" fillId="0" borderId="0" xfId="0" applyFont="1" applyAlignment="1">
      <alignment horizontal="right"/>
    </xf>
    <xf numFmtId="0" fontId="5" fillId="0" borderId="0" xfId="0" applyFont="1" applyAlignment="1">
      <alignment vertical="center"/>
    </xf>
    <xf numFmtId="0" fontId="5" fillId="0" borderId="0" xfId="0" applyFont="1" applyAlignment="1">
      <alignment horizontal="right" vertical="center"/>
    </xf>
    <xf numFmtId="0" fontId="5" fillId="0" borderId="0" xfId="0" applyFont="1" applyFill="1" applyAlignment="1">
      <alignment vertical="center"/>
    </xf>
    <xf numFmtId="0" fontId="11" fillId="0" borderId="0" xfId="0" applyFont="1" applyAlignment="1">
      <alignment vertical="center"/>
    </xf>
    <xf numFmtId="0" fontId="8" fillId="0" borderId="0" xfId="0" applyFont="1" applyBorder="1" applyAlignment="1">
      <alignment horizontal="left" vertical="center"/>
    </xf>
    <xf numFmtId="0" fontId="3" fillId="0" borderId="0" xfId="0" applyFont="1" applyBorder="1" applyAlignment="1">
      <alignment horizontal="center" vertical="center"/>
    </xf>
    <xf numFmtId="0" fontId="8" fillId="0" borderId="0" xfId="0" applyFont="1" applyFill="1" applyBorder="1" applyAlignment="1" applyProtection="1">
      <alignment vertical="center"/>
      <protection locked="0"/>
    </xf>
    <xf numFmtId="0" fontId="8" fillId="0" borderId="0" xfId="0" applyFont="1" applyBorder="1" applyAlignment="1" applyProtection="1">
      <alignment vertical="center"/>
      <protection locked="0"/>
    </xf>
    <xf numFmtId="0" fontId="7" fillId="0" borderId="0" xfId="0" applyFont="1" applyBorder="1" applyAlignment="1" applyProtection="1">
      <alignment vertical="center"/>
      <protection locked="0"/>
    </xf>
    <xf numFmtId="0" fontId="7" fillId="0" borderId="0" xfId="0" applyFont="1" applyBorder="1" applyAlignment="1" applyProtection="1">
      <alignment horizontal="right" vertical="center"/>
      <protection locked="0"/>
    </xf>
    <xf numFmtId="0" fontId="7" fillId="0" borderId="1" xfId="0" applyFont="1" applyBorder="1" applyAlignment="1" applyProtection="1">
      <alignment vertical="center"/>
      <protection locked="0"/>
    </xf>
    <xf numFmtId="0" fontId="7" fillId="0" borderId="2" xfId="0" applyFont="1" applyBorder="1" applyAlignment="1" applyProtection="1">
      <alignment vertical="center"/>
      <protection locked="0"/>
    </xf>
    <xf numFmtId="0" fontId="7" fillId="0" borderId="3" xfId="0" applyFont="1" applyBorder="1" applyAlignment="1" applyProtection="1">
      <alignment vertical="center"/>
      <protection locked="0"/>
    </xf>
    <xf numFmtId="0" fontId="7" fillId="0" borderId="1" xfId="0" applyFont="1" applyBorder="1" applyAlignment="1" applyProtection="1">
      <alignment horizontal="right" vertical="center"/>
      <protection locked="0"/>
    </xf>
    <xf numFmtId="0" fontId="8" fillId="0" borderId="0" xfId="0" applyFont="1" applyFill="1" applyBorder="1" applyAlignment="1" applyProtection="1">
      <alignment horizontal="left"/>
      <protection locked="0"/>
    </xf>
    <xf numFmtId="0" fontId="7" fillId="0" borderId="0" xfId="0" applyFont="1" applyFill="1" applyBorder="1" applyAlignment="1" applyProtection="1">
      <alignment horizontal="left"/>
      <protection locked="0"/>
    </xf>
    <xf numFmtId="0" fontId="15" fillId="0" borderId="0" xfId="65" applyNumberFormat="1" applyFont="1" applyAlignment="1" applyProtection="1">
      <alignment vertical="center"/>
      <protection locked="0"/>
    </xf>
    <xf numFmtId="0" fontId="15" fillId="0" borderId="0" xfId="65" applyFont="1" applyAlignment="1">
      <alignment vertical="center"/>
    </xf>
    <xf numFmtId="3" fontId="5" fillId="0" borderId="0" xfId="65" applyNumberFormat="1" applyFont="1" applyFill="1" applyAlignment="1" applyProtection="1">
      <alignment vertical="center"/>
      <protection locked="0"/>
    </xf>
    <xf numFmtId="0" fontId="5" fillId="0" borderId="0" xfId="65" applyFont="1" applyAlignment="1">
      <alignment vertical="center"/>
    </xf>
    <xf numFmtId="3" fontId="5" fillId="0" borderId="4" xfId="65" applyNumberFormat="1" applyFont="1" applyFill="1" applyBorder="1" applyAlignment="1" applyProtection="1">
      <alignment vertical="center"/>
      <protection locked="0"/>
    </xf>
    <xf numFmtId="0" fontId="5" fillId="0" borderId="5" xfId="65" applyNumberFormat="1" applyFont="1" applyFill="1" applyBorder="1" applyAlignment="1" applyProtection="1">
      <alignment horizontal="center" vertical="center"/>
      <protection locked="0"/>
    </xf>
    <xf numFmtId="180" fontId="5" fillId="0" borderId="5" xfId="65" applyNumberFormat="1" applyFont="1" applyFill="1" applyBorder="1" applyAlignment="1" applyProtection="1">
      <alignment horizontal="center" vertical="center"/>
      <protection locked="0"/>
    </xf>
    <xf numFmtId="0" fontId="5" fillId="0" borderId="0" xfId="65" applyNumberFormat="1" applyFont="1" applyAlignment="1" applyProtection="1">
      <alignment vertical="center"/>
      <protection locked="0"/>
    </xf>
    <xf numFmtId="0" fontId="5" fillId="0" borderId="0" xfId="65" applyNumberFormat="1" applyFont="1" applyAlignment="1" applyProtection="1">
      <alignment horizontal="center" vertical="center"/>
      <protection locked="0"/>
    </xf>
    <xf numFmtId="3" fontId="5" fillId="0" borderId="6" xfId="65" applyNumberFormat="1" applyFont="1" applyFill="1" applyBorder="1" applyAlignment="1" applyProtection="1">
      <alignment horizontal="center" vertical="center" wrapText="1"/>
      <protection locked="0"/>
    </xf>
    <xf numFmtId="3" fontId="5" fillId="0" borderId="5" xfId="65" applyNumberFormat="1" applyFont="1" applyFill="1" applyBorder="1" applyAlignment="1" applyProtection="1">
      <alignment horizontal="center" vertical="center" wrapText="1"/>
      <protection locked="0"/>
    </xf>
    <xf numFmtId="3" fontId="5" fillId="0" borderId="0" xfId="65" applyNumberFormat="1" applyFont="1" applyAlignment="1" applyProtection="1">
      <alignment horizontal="center" vertical="center"/>
      <protection locked="0"/>
    </xf>
    <xf numFmtId="3" fontId="5" fillId="0" borderId="7" xfId="65" applyNumberFormat="1" applyFont="1" applyFill="1" applyBorder="1" applyAlignment="1" applyProtection="1">
      <alignment horizontal="center" vertical="center" wrapText="1"/>
      <protection locked="0"/>
    </xf>
    <xf numFmtId="3" fontId="7" fillId="0" borderId="8" xfId="65" applyNumberFormat="1" applyFont="1" applyFill="1" applyBorder="1" applyAlignment="1" applyProtection="1">
      <alignment horizontal="right" vertical="center"/>
      <protection locked="0"/>
    </xf>
    <xf numFmtId="3" fontId="7" fillId="0" borderId="9" xfId="65" applyNumberFormat="1" applyFont="1" applyFill="1" applyBorder="1" applyAlignment="1" applyProtection="1">
      <alignment horizontal="right" vertical="center"/>
      <protection locked="0"/>
    </xf>
    <xf numFmtId="3" fontId="7" fillId="0" borderId="10" xfId="65" applyNumberFormat="1" applyFont="1" applyFill="1" applyBorder="1" applyAlignment="1" applyProtection="1">
      <alignment horizontal="right" vertical="center"/>
      <protection locked="0"/>
    </xf>
    <xf numFmtId="3" fontId="7" fillId="0" borderId="0" xfId="65" applyNumberFormat="1" applyFont="1" applyFill="1" applyBorder="1" applyAlignment="1" applyProtection="1">
      <alignment horizontal="right" vertical="center"/>
      <protection locked="0"/>
    </xf>
    <xf numFmtId="3" fontId="7" fillId="0" borderId="5" xfId="65" applyNumberFormat="1" applyFont="1" applyFill="1" applyBorder="1" applyAlignment="1" applyProtection="1">
      <alignment horizontal="right" vertical="center"/>
      <protection locked="0"/>
    </xf>
    <xf numFmtId="3" fontId="7" fillId="0" borderId="0" xfId="65" applyNumberFormat="1" applyFont="1" applyAlignment="1" applyProtection="1">
      <alignment horizontal="right" vertical="center"/>
      <protection locked="0"/>
    </xf>
    <xf numFmtId="0" fontId="7" fillId="0" borderId="0" xfId="65" applyFont="1" applyAlignment="1">
      <alignment vertical="center"/>
    </xf>
    <xf numFmtId="3" fontId="7" fillId="0" borderId="0" xfId="65" applyNumberFormat="1" applyFont="1" applyAlignment="1" applyProtection="1">
      <alignment horizontal="center" vertical="center"/>
      <protection locked="0"/>
    </xf>
    <xf numFmtId="1" fontId="5" fillId="0" borderId="11" xfId="65" applyNumberFormat="1" applyFont="1" applyFill="1" applyBorder="1" applyAlignment="1" applyProtection="1">
      <alignment vertical="center"/>
      <protection locked="0"/>
    </xf>
    <xf numFmtId="1" fontId="5" fillId="0" borderId="0" xfId="65" applyNumberFormat="1" applyFont="1" applyFill="1" applyBorder="1" applyAlignment="1" applyProtection="1">
      <alignment vertical="center"/>
      <protection locked="0"/>
    </xf>
    <xf numFmtId="1" fontId="5" fillId="0" borderId="5" xfId="65" applyNumberFormat="1" applyFont="1" applyFill="1" applyBorder="1" applyAlignment="1" applyProtection="1">
      <alignment vertical="center"/>
      <protection locked="0"/>
    </xf>
    <xf numFmtId="1" fontId="5" fillId="0" borderId="0" xfId="65" applyNumberFormat="1" applyFont="1" applyAlignment="1" applyProtection="1">
      <alignment vertical="center"/>
      <protection locked="0"/>
    </xf>
    <xf numFmtId="185" fontId="5" fillId="0" borderId="0" xfId="65" applyNumberFormat="1" applyFont="1" applyAlignment="1" applyProtection="1">
      <alignment vertical="center"/>
      <protection locked="0"/>
    </xf>
    <xf numFmtId="3" fontId="5" fillId="0" borderId="0" xfId="65" applyNumberFormat="1" applyFont="1" applyAlignment="1" applyProtection="1">
      <alignment horizontal="right" vertical="center"/>
      <protection locked="0"/>
    </xf>
    <xf numFmtId="3" fontId="5" fillId="0" borderId="0" xfId="65" applyNumberFormat="1" applyFont="1" applyFill="1" applyBorder="1" applyAlignment="1">
      <alignment horizontal="right" vertical="center"/>
    </xf>
    <xf numFmtId="0" fontId="5" fillId="0" borderId="0" xfId="65" applyFont="1" applyFill="1" applyAlignment="1">
      <alignment vertical="center"/>
    </xf>
    <xf numFmtId="204" fontId="5" fillId="0" borderId="0" xfId="65" quotePrefix="1" applyNumberFormat="1" applyFont="1" applyFill="1" applyBorder="1" applyAlignment="1" applyProtection="1">
      <alignment horizontal="right" vertical="center"/>
      <protection locked="0"/>
    </xf>
    <xf numFmtId="205" fontId="5" fillId="0" borderId="0" xfId="65" applyNumberFormat="1" applyFont="1" applyFill="1" applyBorder="1" applyAlignment="1">
      <alignment horizontal="right" vertical="center"/>
    </xf>
    <xf numFmtId="206" fontId="5" fillId="0" borderId="0" xfId="65" applyNumberFormat="1" applyFont="1" applyFill="1" applyBorder="1" applyAlignment="1">
      <alignment horizontal="right" vertical="center"/>
    </xf>
    <xf numFmtId="3" fontId="5" fillId="0" borderId="11" xfId="81" applyNumberFormat="1" applyFont="1" applyFill="1" applyBorder="1" applyAlignment="1">
      <alignment horizontal="right" vertical="center"/>
    </xf>
    <xf numFmtId="0" fontId="5" fillId="0" borderId="0" xfId="65" applyNumberFormat="1" applyFont="1" applyFill="1" applyBorder="1" applyAlignment="1" applyProtection="1">
      <alignment horizontal="right" vertical="center"/>
      <protection locked="0"/>
    </xf>
    <xf numFmtId="3" fontId="5" fillId="0" borderId="12" xfId="65" applyNumberFormat="1" applyFont="1" applyFill="1" applyBorder="1" applyAlignment="1" applyProtection="1">
      <alignment horizontal="center" vertical="center"/>
      <protection locked="0"/>
    </xf>
    <xf numFmtId="3" fontId="5" fillId="0" borderId="5" xfId="65" applyNumberFormat="1" applyFont="1" applyFill="1" applyBorder="1" applyAlignment="1" applyProtection="1">
      <alignment horizontal="right" vertical="center"/>
      <protection locked="0"/>
    </xf>
    <xf numFmtId="0" fontId="5" fillId="0" borderId="0" xfId="65" applyFont="1" applyBorder="1" applyAlignment="1">
      <alignment vertical="center"/>
    </xf>
    <xf numFmtId="182" fontId="5" fillId="0" borderId="13" xfId="65" applyNumberFormat="1" applyFont="1" applyFill="1" applyBorder="1" applyAlignment="1" applyProtection="1">
      <alignment horizontal="right" vertical="center"/>
      <protection locked="0"/>
    </xf>
    <xf numFmtId="3" fontId="5" fillId="0" borderId="13" xfId="65" applyNumberFormat="1" applyFont="1" applyFill="1" applyBorder="1" applyAlignment="1" applyProtection="1">
      <alignment horizontal="right" vertical="center"/>
      <protection locked="0"/>
    </xf>
    <xf numFmtId="3" fontId="5" fillId="0" borderId="14" xfId="65" applyNumberFormat="1" applyFont="1" applyFill="1" applyBorder="1" applyAlignment="1" applyProtection="1">
      <alignment horizontal="right" vertical="center"/>
      <protection locked="0"/>
    </xf>
    <xf numFmtId="3" fontId="5" fillId="0" borderId="0" xfId="65" applyNumberFormat="1" applyFont="1" applyFill="1" applyBorder="1" applyAlignment="1" applyProtection="1">
      <alignment horizontal="center" vertical="center"/>
      <protection locked="0"/>
    </xf>
    <xf numFmtId="203" fontId="5" fillId="0" borderId="0" xfId="81" applyNumberFormat="1" applyFont="1" applyFill="1" applyBorder="1" applyAlignment="1">
      <alignment vertical="center"/>
    </xf>
    <xf numFmtId="182" fontId="5" fillId="0" borderId="0" xfId="65" applyNumberFormat="1" applyFont="1" applyFill="1" applyBorder="1" applyAlignment="1" applyProtection="1">
      <alignment horizontal="right" vertical="center"/>
      <protection locked="0"/>
    </xf>
    <xf numFmtId="3" fontId="5" fillId="0" borderId="0" xfId="65" applyNumberFormat="1" applyFont="1" applyFill="1" applyBorder="1" applyAlignment="1" applyProtection="1">
      <alignment horizontal="right" vertical="center"/>
      <protection locked="0"/>
    </xf>
    <xf numFmtId="0" fontId="7" fillId="0" borderId="0" xfId="65" applyNumberFormat="1" applyFont="1" applyAlignment="1" applyProtection="1">
      <alignment vertical="center"/>
      <protection locked="0"/>
    </xf>
    <xf numFmtId="0" fontId="22" fillId="0" borderId="0" xfId="65" applyFont="1" applyAlignment="1">
      <alignment vertical="center"/>
    </xf>
    <xf numFmtId="0" fontId="23" fillId="0" borderId="0" xfId="65" applyFont="1" applyAlignment="1">
      <alignment vertical="center"/>
    </xf>
    <xf numFmtId="0" fontId="22" fillId="0" borderId="0" xfId="65" applyNumberFormat="1" applyFont="1" applyAlignment="1" applyProtection="1">
      <alignment vertical="center"/>
      <protection locked="0"/>
    </xf>
    <xf numFmtId="0" fontId="11" fillId="0" borderId="0" xfId="65" applyNumberFormat="1" applyFont="1" applyAlignment="1" applyProtection="1">
      <alignment vertical="center"/>
      <protection locked="0"/>
    </xf>
    <xf numFmtId="0" fontId="22" fillId="0" borderId="0" xfId="65" applyNumberFormat="1" applyFont="1" applyAlignment="1" applyProtection="1">
      <alignment horizontal="left" vertical="center"/>
      <protection locked="0"/>
    </xf>
    <xf numFmtId="0" fontId="22" fillId="0" borderId="0" xfId="65" applyNumberFormat="1" applyFont="1" applyAlignment="1">
      <alignment vertical="center"/>
    </xf>
    <xf numFmtId="0" fontId="11" fillId="0" borderId="0" xfId="65" applyFont="1" applyAlignment="1">
      <alignment vertical="center"/>
    </xf>
    <xf numFmtId="3" fontId="5" fillId="0" borderId="0" xfId="65" applyNumberFormat="1" applyFont="1" applyAlignment="1" applyProtection="1">
      <alignment vertical="center"/>
      <protection locked="0"/>
    </xf>
    <xf numFmtId="3" fontId="5" fillId="0" borderId="4" xfId="65" applyNumberFormat="1" applyFont="1" applyBorder="1" applyAlignment="1" applyProtection="1">
      <alignment vertical="center"/>
      <protection locked="0"/>
    </xf>
    <xf numFmtId="3" fontId="5" fillId="0" borderId="0" xfId="65" applyNumberFormat="1" applyFont="1" applyBorder="1" applyAlignment="1" applyProtection="1">
      <alignment vertical="center"/>
      <protection locked="0"/>
    </xf>
    <xf numFmtId="3" fontId="5" fillId="0" borderId="5" xfId="65" applyNumberFormat="1" applyFont="1" applyBorder="1" applyAlignment="1" applyProtection="1">
      <alignment vertical="center"/>
      <protection locked="0"/>
    </xf>
    <xf numFmtId="3" fontId="5" fillId="0" borderId="5" xfId="65" applyNumberFormat="1" applyFont="1" applyBorder="1" applyAlignment="1" applyProtection="1">
      <alignment horizontal="center" vertical="center"/>
      <protection locked="0"/>
    </xf>
    <xf numFmtId="3" fontId="5" fillId="0" borderId="9" xfId="65" applyNumberFormat="1" applyFont="1" applyBorder="1" applyAlignment="1" applyProtection="1">
      <alignment horizontal="center" vertical="center"/>
      <protection locked="0"/>
    </xf>
    <xf numFmtId="3" fontId="5" fillId="0" borderId="7" xfId="65" applyNumberFormat="1" applyFont="1" applyBorder="1" applyAlignment="1" applyProtection="1">
      <alignment vertical="center"/>
      <protection locked="0"/>
    </xf>
    <xf numFmtId="3" fontId="7" fillId="0" borderId="8" xfId="65" applyNumberFormat="1" applyFont="1" applyBorder="1" applyAlignment="1" applyProtection="1">
      <alignment horizontal="right" vertical="center"/>
      <protection locked="0"/>
    </xf>
    <xf numFmtId="3" fontId="7" fillId="0" borderId="9" xfId="65" applyNumberFormat="1" applyFont="1" applyBorder="1" applyAlignment="1" applyProtection="1">
      <alignment horizontal="right" vertical="center"/>
      <protection locked="0"/>
    </xf>
    <xf numFmtId="3" fontId="7" fillId="0" borderId="10" xfId="65" applyNumberFormat="1" applyFont="1" applyBorder="1" applyAlignment="1" applyProtection="1">
      <alignment horizontal="right" vertical="center"/>
      <protection locked="0"/>
    </xf>
    <xf numFmtId="3" fontId="7" fillId="0" borderId="5" xfId="65" applyNumberFormat="1" applyFont="1" applyBorder="1" applyAlignment="1" applyProtection="1">
      <alignment horizontal="right" vertical="center"/>
      <protection locked="0"/>
    </xf>
    <xf numFmtId="3" fontId="7" fillId="0" borderId="0" xfId="65" applyNumberFormat="1" applyFont="1" applyBorder="1" applyAlignment="1" applyProtection="1">
      <alignment vertical="center"/>
      <protection locked="0"/>
    </xf>
    <xf numFmtId="185" fontId="5" fillId="0" borderId="11" xfId="65" applyNumberFormat="1" applyFont="1" applyBorder="1" applyAlignment="1" applyProtection="1">
      <alignment vertical="center"/>
      <protection locked="0"/>
    </xf>
    <xf numFmtId="185" fontId="5" fillId="0" borderId="0" xfId="65" applyNumberFormat="1" applyFont="1" applyBorder="1" applyAlignment="1" applyProtection="1">
      <alignment vertical="center"/>
      <protection locked="0"/>
    </xf>
    <xf numFmtId="1" fontId="5" fillId="0" borderId="0" xfId="65" applyNumberFormat="1" applyFont="1" applyBorder="1" applyAlignment="1" applyProtection="1">
      <alignment vertical="center"/>
      <protection locked="0"/>
    </xf>
    <xf numFmtId="185" fontId="5" fillId="0" borderId="11" xfId="65" applyNumberFormat="1" applyFont="1" applyBorder="1" applyAlignment="1" applyProtection="1">
      <alignment horizontal="right" vertical="center"/>
      <protection locked="0"/>
    </xf>
    <xf numFmtId="206" fontId="5" fillId="0" borderId="0" xfId="65" applyNumberFormat="1" applyFont="1" applyBorder="1" applyAlignment="1" applyProtection="1">
      <alignment horizontal="right" vertical="center"/>
      <protection locked="0"/>
    </xf>
    <xf numFmtId="205" fontId="5" fillId="0" borderId="0" xfId="65" applyNumberFormat="1" applyFont="1" applyBorder="1" applyAlignment="1" applyProtection="1">
      <alignment vertical="center"/>
      <protection locked="0"/>
    </xf>
    <xf numFmtId="205" fontId="5" fillId="0" borderId="0" xfId="65" applyNumberFormat="1" applyFont="1" applyFill="1" applyBorder="1" applyAlignment="1" applyProtection="1">
      <alignment vertical="center"/>
      <protection locked="0"/>
    </xf>
    <xf numFmtId="3" fontId="5" fillId="0" borderId="0" xfId="65" applyNumberFormat="1" applyFont="1" applyBorder="1" applyAlignment="1" applyProtection="1">
      <alignment horizontal="right" vertical="center"/>
      <protection locked="0"/>
    </xf>
    <xf numFmtId="205" fontId="5" fillId="0" borderId="0" xfId="65" applyNumberFormat="1" applyFont="1" applyBorder="1" applyAlignment="1" applyProtection="1">
      <alignment horizontal="right" vertical="center"/>
      <protection locked="0"/>
    </xf>
    <xf numFmtId="3" fontId="5" fillId="0" borderId="5" xfId="65" applyNumberFormat="1" applyFont="1" applyBorder="1" applyAlignment="1" applyProtection="1">
      <alignment horizontal="right" vertical="center"/>
      <protection locked="0"/>
    </xf>
    <xf numFmtId="1" fontId="5" fillId="0" borderId="0" xfId="65" applyNumberFormat="1" applyFont="1" applyAlignment="1" applyProtection="1">
      <alignment horizontal="center" vertical="center"/>
      <protection locked="0"/>
    </xf>
    <xf numFmtId="185" fontId="5" fillId="0" borderId="0" xfId="65" applyNumberFormat="1" applyFont="1" applyBorder="1" applyAlignment="1" applyProtection="1">
      <alignment horizontal="right" vertical="center"/>
      <protection locked="0"/>
    </xf>
    <xf numFmtId="208" fontId="5" fillId="0" borderId="15" xfId="65" applyNumberFormat="1" applyFont="1" applyFill="1" applyBorder="1" applyAlignment="1" applyProtection="1">
      <alignment vertical="center"/>
      <protection locked="0"/>
    </xf>
    <xf numFmtId="208" fontId="5" fillId="0" borderId="13" xfId="65" applyNumberFormat="1" applyFont="1" applyFill="1" applyBorder="1" applyAlignment="1" applyProtection="1">
      <alignment vertical="center"/>
      <protection locked="0"/>
    </xf>
    <xf numFmtId="3" fontId="5" fillId="0" borderId="13" xfId="65" applyNumberFormat="1" applyFont="1" applyFill="1" applyBorder="1" applyAlignment="1" applyProtection="1">
      <alignment vertical="center"/>
      <protection locked="0"/>
    </xf>
    <xf numFmtId="182" fontId="5" fillId="0" borderId="13" xfId="65" applyNumberFormat="1" applyFont="1" applyFill="1" applyBorder="1" applyAlignment="1" applyProtection="1">
      <alignment vertical="center"/>
      <protection locked="0"/>
    </xf>
    <xf numFmtId="3" fontId="5" fillId="0" borderId="13" xfId="65" applyNumberFormat="1" applyFont="1" applyBorder="1" applyAlignment="1" applyProtection="1">
      <alignment vertical="center"/>
      <protection locked="0"/>
    </xf>
    <xf numFmtId="3" fontId="5" fillId="0" borderId="14" xfId="65" applyNumberFormat="1" applyFont="1" applyBorder="1" applyAlignment="1" applyProtection="1">
      <alignment vertical="center"/>
      <protection locked="0"/>
    </xf>
    <xf numFmtId="0" fontId="5" fillId="0" borderId="13" xfId="65" applyFont="1" applyBorder="1" applyAlignment="1">
      <alignment vertical="center"/>
    </xf>
    <xf numFmtId="3" fontId="5" fillId="0" borderId="0" xfId="65" applyNumberFormat="1" applyFont="1" applyFill="1" applyBorder="1" applyAlignment="1" applyProtection="1">
      <alignment vertical="center"/>
      <protection locked="0"/>
    </xf>
    <xf numFmtId="0" fontId="16" fillId="0" borderId="0" xfId="65" applyNumberFormat="1" applyFont="1" applyAlignment="1" applyProtection="1">
      <alignment horizontal="center" vertical="center"/>
      <protection locked="0"/>
    </xf>
    <xf numFmtId="0" fontId="11" fillId="0" borderId="0" xfId="81" applyFont="1"/>
    <xf numFmtId="0" fontId="9" fillId="0" borderId="0" xfId="66" applyAlignment="1">
      <alignment vertical="center"/>
    </xf>
    <xf numFmtId="0" fontId="9" fillId="0" borderId="0" xfId="66"/>
    <xf numFmtId="211" fontId="11" fillId="0" borderId="0" xfId="66" applyNumberFormat="1" applyFont="1" applyBorder="1" applyAlignment="1">
      <alignment horizontal="right"/>
    </xf>
    <xf numFmtId="211" fontId="11" fillId="0" borderId="0" xfId="81" applyNumberFormat="1" applyFont="1" applyAlignment="1">
      <alignment horizontal="right"/>
    </xf>
    <xf numFmtId="211" fontId="11" fillId="0" borderId="0" xfId="66" applyNumberFormat="1" applyFont="1" applyAlignment="1">
      <alignment horizontal="right"/>
    </xf>
    <xf numFmtId="49" fontId="11" fillId="0" borderId="0" xfId="38" applyNumberFormat="1" applyFont="1" applyFill="1" applyBorder="1" applyAlignment="1">
      <alignment horizontal="right"/>
    </xf>
    <xf numFmtId="211" fontId="22" fillId="0" borderId="0" xfId="66" applyNumberFormat="1" applyFont="1" applyBorder="1" applyAlignment="1">
      <alignment horizontal="right"/>
    </xf>
    <xf numFmtId="49" fontId="22" fillId="0" borderId="0" xfId="66" applyNumberFormat="1" applyFont="1" applyBorder="1" applyAlignment="1">
      <alignment horizontal="right"/>
    </xf>
    <xf numFmtId="49" fontId="22" fillId="0" borderId="0" xfId="38" applyNumberFormat="1" applyFont="1" applyFill="1" applyBorder="1" applyAlignment="1">
      <alignment horizontal="right"/>
    </xf>
    <xf numFmtId="0" fontId="11" fillId="0" borderId="0" xfId="66" applyFont="1"/>
    <xf numFmtId="0" fontId="34" fillId="0" borderId="0" xfId="66" quotePrefix="1" applyFont="1" applyAlignment="1">
      <alignment horizontal="center"/>
    </xf>
    <xf numFmtId="0" fontId="35" fillId="0" borderId="0" xfId="66" applyFont="1"/>
    <xf numFmtId="0" fontId="36" fillId="0" borderId="0" xfId="65" applyNumberFormat="1" applyFont="1" applyAlignment="1" applyProtection="1">
      <alignment horizontal="center" vertical="center"/>
      <protection locked="0"/>
    </xf>
    <xf numFmtId="0" fontId="15" fillId="0" borderId="0" xfId="65" applyFont="1" applyBorder="1" applyAlignment="1">
      <alignment vertical="center"/>
    </xf>
    <xf numFmtId="1" fontId="5" fillId="0" borderId="0" xfId="65" applyNumberFormat="1" applyFont="1" applyAlignment="1">
      <alignment vertical="center"/>
    </xf>
    <xf numFmtId="1" fontId="7" fillId="0" borderId="0" xfId="65" applyNumberFormat="1" applyFont="1" applyBorder="1" applyAlignment="1" applyProtection="1">
      <alignment horizontal="right" vertical="center"/>
      <protection locked="0"/>
    </xf>
    <xf numFmtId="1" fontId="11" fillId="0" borderId="0" xfId="65" applyNumberFormat="1" applyFont="1" applyBorder="1" applyAlignment="1" applyProtection="1">
      <alignment horizontal="right" vertical="center"/>
      <protection locked="0"/>
    </xf>
    <xf numFmtId="1" fontId="5" fillId="0" borderId="4" xfId="65" applyNumberFormat="1" applyFont="1" applyBorder="1" applyAlignment="1" applyProtection="1">
      <alignment horizontal="center" vertical="center" wrapText="1"/>
      <protection locked="0"/>
    </xf>
    <xf numFmtId="0" fontId="5" fillId="0" borderId="0" xfId="65" applyNumberFormat="1" applyFont="1" applyBorder="1" applyAlignment="1" applyProtection="1">
      <alignment horizontal="center" vertical="center"/>
      <protection locked="0"/>
    </xf>
    <xf numFmtId="1" fontId="5" fillId="0" borderId="5" xfId="65" applyNumberFormat="1" applyFont="1" applyBorder="1" applyAlignment="1" applyProtection="1">
      <alignment horizontal="center" vertical="center" wrapText="1"/>
      <protection locked="0"/>
    </xf>
    <xf numFmtId="1" fontId="5" fillId="0" borderId="7" xfId="65" applyNumberFormat="1" applyFont="1" applyBorder="1" applyAlignment="1" applyProtection="1">
      <alignment horizontal="center" vertical="center" wrapText="1"/>
      <protection locked="0"/>
    </xf>
    <xf numFmtId="1" fontId="5" fillId="0" borderId="0" xfId="65" applyNumberFormat="1" applyFont="1" applyAlignment="1" applyProtection="1">
      <alignment horizontal="right" vertical="center"/>
      <protection locked="0"/>
    </xf>
    <xf numFmtId="1" fontId="5" fillId="0" borderId="9" xfId="65" applyNumberFormat="1" applyFont="1" applyBorder="1" applyAlignment="1" applyProtection="1">
      <alignment horizontal="right" vertical="center"/>
      <protection locked="0"/>
    </xf>
    <xf numFmtId="3" fontId="5" fillId="0" borderId="10" xfId="65" applyNumberFormat="1" applyFont="1" applyBorder="1" applyAlignment="1" applyProtection="1">
      <alignment vertical="center"/>
      <protection locked="0"/>
    </xf>
    <xf numFmtId="3" fontId="5" fillId="0" borderId="16" xfId="65" applyNumberFormat="1" applyFont="1" applyBorder="1" applyAlignment="1" applyProtection="1">
      <alignment vertical="center"/>
      <protection locked="0"/>
    </xf>
    <xf numFmtId="203" fontId="5" fillId="0" borderId="5" xfId="65" applyNumberFormat="1" applyFont="1" applyFill="1" applyBorder="1" applyAlignment="1" applyProtection="1">
      <alignment horizontal="right" vertical="center"/>
      <protection locked="0"/>
    </xf>
    <xf numFmtId="0" fontId="5" fillId="0" borderId="0" xfId="65" applyFont="1" applyFill="1" applyBorder="1" applyAlignment="1">
      <alignment vertical="center"/>
    </xf>
    <xf numFmtId="49" fontId="5" fillId="0" borderId="17" xfId="65" applyNumberFormat="1" applyFont="1" applyBorder="1" applyAlignment="1" applyProtection="1">
      <alignment vertical="center"/>
      <protection locked="0"/>
    </xf>
    <xf numFmtId="3" fontId="5" fillId="0" borderId="18" xfId="65" applyNumberFormat="1" applyFont="1" applyBorder="1" applyAlignment="1" applyProtection="1">
      <alignment vertical="center"/>
      <protection locked="0"/>
    </xf>
    <xf numFmtId="49" fontId="5" fillId="0" borderId="0" xfId="65" applyNumberFormat="1" applyFont="1" applyBorder="1" applyAlignment="1" applyProtection="1">
      <alignment vertical="center"/>
      <protection locked="0"/>
    </xf>
    <xf numFmtId="3" fontId="5" fillId="0" borderId="0" xfId="65" applyNumberFormat="1" applyFont="1" applyBorder="1" applyAlignment="1">
      <alignment vertical="center"/>
    </xf>
    <xf numFmtId="203" fontId="5" fillId="0" borderId="0" xfId="65" applyNumberFormat="1" applyFont="1" applyBorder="1" applyAlignment="1">
      <alignment vertical="center"/>
    </xf>
    <xf numFmtId="203" fontId="5" fillId="0" borderId="0" xfId="65" applyNumberFormat="1" applyFont="1" applyAlignment="1" applyProtection="1">
      <alignment vertical="center"/>
      <protection locked="0"/>
    </xf>
    <xf numFmtId="203" fontId="5" fillId="0" borderId="0" xfId="65" applyNumberFormat="1" applyFont="1" applyAlignment="1">
      <alignment vertical="center"/>
    </xf>
    <xf numFmtId="3" fontId="5" fillId="0" borderId="0" xfId="65" applyNumberFormat="1" applyFont="1" applyAlignment="1">
      <alignment vertical="center"/>
    </xf>
    <xf numFmtId="0" fontId="9" fillId="0" borderId="0" xfId="80" applyFont="1" applyFill="1" applyBorder="1" applyProtection="1"/>
    <xf numFmtId="0" fontId="37" fillId="0" borderId="0" xfId="80" applyFont="1" applyFill="1" applyBorder="1" applyAlignment="1" applyProtection="1">
      <alignment horizontal="right"/>
    </xf>
    <xf numFmtId="0" fontId="38" fillId="0" borderId="0" xfId="80" applyFont="1" applyFill="1" applyBorder="1" applyAlignment="1" applyProtection="1">
      <alignment horizontal="right"/>
    </xf>
    <xf numFmtId="0" fontId="9" fillId="0" borderId="19" xfId="80" applyFont="1" applyFill="1" applyBorder="1" applyAlignment="1" applyProtection="1">
      <alignment vertical="center"/>
    </xf>
    <xf numFmtId="0" fontId="9" fillId="0" borderId="20" xfId="80" applyFont="1" applyFill="1" applyBorder="1" applyAlignment="1" applyProtection="1">
      <alignment horizontal="center" vertical="center"/>
    </xf>
    <xf numFmtId="0" fontId="9" fillId="0" borderId="19" xfId="80" applyFont="1" applyFill="1" applyBorder="1" applyAlignment="1" applyProtection="1">
      <alignment horizontal="right" vertical="center"/>
    </xf>
    <xf numFmtId="214" fontId="9" fillId="0" borderId="19" xfId="80" applyNumberFormat="1" applyFont="1" applyFill="1" applyBorder="1" applyAlignment="1" applyProtection="1"/>
    <xf numFmtId="0" fontId="9" fillId="0" borderId="0" xfId="80" applyFont="1" applyFill="1" applyBorder="1" applyProtection="1">
      <protection locked="0"/>
    </xf>
    <xf numFmtId="0" fontId="9" fillId="0" borderId="0" xfId="82" applyFill="1" applyProtection="1"/>
    <xf numFmtId="0" fontId="40" fillId="0" borderId="0" xfId="82" applyFont="1" applyFill="1" applyAlignment="1" applyProtection="1">
      <alignment vertical="center" textRotation="255"/>
    </xf>
    <xf numFmtId="0" fontId="38" fillId="0" borderId="0" xfId="82" applyFont="1" applyFill="1" applyAlignment="1" applyProtection="1">
      <alignment horizontal="right"/>
    </xf>
    <xf numFmtId="0" fontId="39" fillId="0" borderId="0" xfId="82" applyFont="1" applyFill="1" applyAlignment="1" applyProtection="1">
      <alignment vertical="center"/>
    </xf>
    <xf numFmtId="0" fontId="40" fillId="0" borderId="1" xfId="82" applyFont="1" applyFill="1" applyBorder="1" applyAlignment="1" applyProtection="1">
      <alignment vertical="center" textRotation="255"/>
    </xf>
    <xf numFmtId="0" fontId="9" fillId="0" borderId="21" xfId="82" applyFill="1" applyBorder="1" applyProtection="1"/>
    <xf numFmtId="0" fontId="2" fillId="0" borderId="22" xfId="82" applyFont="1" applyFill="1" applyBorder="1" applyAlignment="1" applyProtection="1">
      <alignment horizontal="center" wrapText="1"/>
    </xf>
    <xf numFmtId="0" fontId="9" fillId="0" borderId="11" xfId="82" applyFill="1" applyBorder="1" applyProtection="1"/>
    <xf numFmtId="0" fontId="9" fillId="0" borderId="19" xfId="82" applyFill="1" applyBorder="1" applyAlignment="1" applyProtection="1">
      <alignment horizontal="center"/>
    </xf>
    <xf numFmtId="215" fontId="9" fillId="0" borderId="19" xfId="82" applyNumberFormat="1" applyFill="1" applyBorder="1" applyAlignment="1" applyProtection="1">
      <alignment horizontal="center"/>
    </xf>
    <xf numFmtId="0" fontId="9" fillId="0" borderId="19" xfId="82" applyFill="1" applyBorder="1" applyAlignment="1" applyProtection="1"/>
    <xf numFmtId="0" fontId="9" fillId="0" borderId="19" xfId="82" applyFont="1" applyFill="1" applyBorder="1" applyAlignment="1" applyProtection="1">
      <alignment horizontal="center"/>
    </xf>
    <xf numFmtId="0" fontId="0" fillId="0" borderId="9" xfId="82" applyFont="1" applyFill="1" applyBorder="1" applyAlignment="1" applyProtection="1">
      <alignment horizontal="center"/>
    </xf>
    <xf numFmtId="0" fontId="9" fillId="0" borderId="0" xfId="82" applyFont="1" applyFill="1" applyProtection="1"/>
    <xf numFmtId="216" fontId="9" fillId="0" borderId="0" xfId="82" applyNumberFormat="1" applyFill="1" applyProtection="1"/>
    <xf numFmtId="0" fontId="25" fillId="0" borderId="0" xfId="82" applyFont="1" applyFill="1" applyAlignment="1" applyProtection="1">
      <alignment horizontal="right"/>
    </xf>
    <xf numFmtId="0" fontId="7" fillId="0" borderId="0" xfId="65" applyNumberFormat="1" applyFont="1" applyBorder="1" applyAlignment="1" applyProtection="1">
      <alignment vertical="center"/>
      <protection locked="0"/>
    </xf>
    <xf numFmtId="0" fontId="7" fillId="0" borderId="0" xfId="65" applyNumberFormat="1" applyFont="1" applyBorder="1" applyAlignment="1" applyProtection="1">
      <alignment horizontal="right" vertical="center"/>
      <protection locked="0"/>
    </xf>
    <xf numFmtId="0" fontId="5" fillId="0" borderId="23" xfId="65" applyFont="1" applyBorder="1" applyAlignment="1">
      <alignment vertical="center"/>
    </xf>
    <xf numFmtId="0" fontId="11" fillId="0" borderId="24" xfId="65" applyNumberFormat="1" applyFont="1" applyBorder="1" applyAlignment="1" applyProtection="1">
      <alignment horizontal="center" vertical="center"/>
      <protection locked="0"/>
    </xf>
    <xf numFmtId="0" fontId="5" fillId="0" borderId="25" xfId="65" applyNumberFormat="1" applyFont="1" applyBorder="1" applyAlignment="1" applyProtection="1">
      <alignment vertical="center"/>
      <protection locked="0"/>
    </xf>
    <xf numFmtId="0" fontId="5" fillId="0" borderId="0" xfId="65" applyNumberFormat="1" applyFont="1" applyBorder="1" applyAlignment="1" applyProtection="1">
      <alignment vertical="center"/>
      <protection locked="0"/>
    </xf>
    <xf numFmtId="0" fontId="5" fillId="0" borderId="26" xfId="65" applyFont="1" applyBorder="1" applyAlignment="1">
      <alignment vertical="center"/>
    </xf>
    <xf numFmtId="0" fontId="11" fillId="0" borderId="1" xfId="65" applyNumberFormat="1" applyFont="1" applyBorder="1" applyAlignment="1" applyProtection="1">
      <alignment horizontal="center" vertical="center"/>
      <protection locked="0"/>
    </xf>
    <xf numFmtId="0" fontId="11" fillId="0" borderId="9" xfId="65" applyNumberFormat="1" applyFont="1" applyBorder="1" applyAlignment="1" applyProtection="1">
      <alignment horizontal="center" vertical="center"/>
      <protection locked="0"/>
    </xf>
    <xf numFmtId="0" fontId="11" fillId="0" borderId="11" xfId="65" applyNumberFormat="1" applyFont="1" applyBorder="1" applyAlignment="1" applyProtection="1">
      <alignment horizontal="center" vertical="center"/>
      <protection locked="0"/>
    </xf>
    <xf numFmtId="0" fontId="11" fillId="0" borderId="27" xfId="65" applyNumberFormat="1" applyFont="1" applyBorder="1" applyAlignment="1" applyProtection="1">
      <alignment horizontal="center" vertical="center"/>
      <protection locked="0"/>
    </xf>
    <xf numFmtId="0" fontId="5" fillId="0" borderId="28" xfId="65" applyNumberFormat="1" applyFont="1" applyBorder="1" applyAlignment="1" applyProtection="1">
      <alignment vertical="center"/>
      <protection locked="0"/>
    </xf>
    <xf numFmtId="0" fontId="5" fillId="0" borderId="12" xfId="65" applyFont="1" applyBorder="1" applyAlignment="1">
      <alignment vertical="center"/>
    </xf>
    <xf numFmtId="0" fontId="7" fillId="0" borderId="10" xfId="65" applyNumberFormat="1" applyFont="1" applyBorder="1" applyAlignment="1" applyProtection="1">
      <alignment vertical="center"/>
      <protection locked="0"/>
    </xf>
    <xf numFmtId="0" fontId="7" fillId="0" borderId="9" xfId="65" applyNumberFormat="1" applyFont="1" applyBorder="1" applyAlignment="1" applyProtection="1">
      <alignment vertical="center"/>
      <protection locked="0"/>
    </xf>
    <xf numFmtId="0" fontId="5" fillId="0" borderId="5" xfId="65" applyNumberFormat="1" applyFont="1" applyBorder="1" applyAlignment="1" applyProtection="1">
      <alignment vertical="center"/>
      <protection locked="0"/>
    </xf>
    <xf numFmtId="0" fontId="11" fillId="0" borderId="0" xfId="65" applyNumberFormat="1" applyFont="1" applyBorder="1" applyAlignment="1" applyProtection="1">
      <alignment horizontal="left" vertical="center"/>
      <protection locked="0"/>
    </xf>
    <xf numFmtId="38" fontId="5" fillId="0" borderId="11" xfId="37" applyFont="1" applyBorder="1" applyProtection="1">
      <protection locked="0"/>
    </xf>
    <xf numFmtId="38" fontId="5" fillId="0" borderId="0" xfId="37" applyFont="1" applyBorder="1" applyProtection="1">
      <protection locked="0"/>
    </xf>
    <xf numFmtId="3" fontId="5" fillId="0" borderId="0" xfId="65" applyNumberFormat="1" applyFont="1" applyBorder="1"/>
    <xf numFmtId="0" fontId="11" fillId="0" borderId="0" xfId="65" applyNumberFormat="1" applyFont="1" applyBorder="1" applyAlignment="1" applyProtection="1">
      <alignment vertical="center"/>
      <protection locked="0"/>
    </xf>
    <xf numFmtId="38" fontId="11" fillId="0" borderId="11" xfId="37" applyFont="1" applyBorder="1" applyAlignment="1" applyProtection="1">
      <alignment vertical="center"/>
      <protection locked="0"/>
    </xf>
    <xf numFmtId="38" fontId="11" fillId="0" borderId="0" xfId="37" applyFont="1" applyBorder="1" applyAlignment="1" applyProtection="1">
      <alignment vertical="center"/>
      <protection locked="0"/>
    </xf>
    <xf numFmtId="49" fontId="11" fillId="0" borderId="0" xfId="65" applyNumberFormat="1" applyFont="1" applyBorder="1" applyAlignment="1" applyProtection="1">
      <alignment vertical="center"/>
      <protection locked="0"/>
    </xf>
    <xf numFmtId="3" fontId="11" fillId="0" borderId="0" xfId="37" applyNumberFormat="1" applyFont="1" applyBorder="1" applyAlignment="1" applyProtection="1">
      <alignment vertical="center"/>
      <protection locked="0"/>
    </xf>
    <xf numFmtId="49" fontId="11" fillId="0" borderId="0" xfId="65" applyNumberFormat="1" applyFont="1" applyBorder="1" applyAlignment="1" applyProtection="1">
      <alignment horizontal="left" vertical="center"/>
      <protection locked="0"/>
    </xf>
    <xf numFmtId="0" fontId="5" fillId="0" borderId="12" xfId="65" applyFont="1" applyFill="1" applyBorder="1" applyAlignment="1">
      <alignment vertical="center"/>
    </xf>
    <xf numFmtId="0" fontId="11" fillId="0" borderId="0" xfId="65" applyNumberFormat="1" applyFont="1" applyBorder="1" applyAlignment="1" applyProtection="1">
      <alignment horizontal="right" vertical="center"/>
      <protection locked="0"/>
    </xf>
    <xf numFmtId="0" fontId="11" fillId="0" borderId="0" xfId="65" applyNumberFormat="1" applyFont="1" applyBorder="1" applyAlignment="1" applyProtection="1">
      <alignment horizontal="center" vertical="center"/>
      <protection locked="0"/>
    </xf>
    <xf numFmtId="38" fontId="11" fillId="0" borderId="11" xfId="37" applyFont="1" applyFill="1" applyBorder="1" applyAlignment="1">
      <alignment vertical="center"/>
    </xf>
    <xf numFmtId="38" fontId="11" fillId="0" borderId="0" xfId="37" applyFont="1" applyFill="1" applyBorder="1" applyAlignment="1">
      <alignment vertical="center"/>
    </xf>
    <xf numFmtId="0" fontId="5" fillId="0" borderId="5" xfId="65" applyFont="1" applyFill="1" applyBorder="1" applyAlignment="1">
      <alignment vertical="center"/>
    </xf>
    <xf numFmtId="0" fontId="5" fillId="0" borderId="29" xfId="65" applyFont="1" applyBorder="1" applyAlignment="1">
      <alignment vertical="center"/>
    </xf>
    <xf numFmtId="49" fontId="11" fillId="0" borderId="13" xfId="65" applyNumberFormat="1" applyFont="1" applyBorder="1" applyAlignment="1" applyProtection="1">
      <alignment vertical="center"/>
      <protection locked="0"/>
    </xf>
    <xf numFmtId="3" fontId="11" fillId="0" borderId="15" xfId="65" applyNumberFormat="1" applyFont="1" applyBorder="1" applyAlignment="1" applyProtection="1">
      <alignment vertical="center"/>
      <protection locked="0"/>
    </xf>
    <xf numFmtId="3" fontId="11" fillId="0" borderId="13" xfId="65" applyNumberFormat="1" applyFont="1" applyBorder="1" applyAlignment="1" applyProtection="1">
      <alignment vertical="center"/>
      <protection locked="0"/>
    </xf>
    <xf numFmtId="0" fontId="5" fillId="0" borderId="14" xfId="65" applyNumberFormat="1" applyFont="1" applyBorder="1" applyAlignment="1" applyProtection="1">
      <alignment vertical="center"/>
      <protection locked="0"/>
    </xf>
    <xf numFmtId="3" fontId="11" fillId="0" borderId="0" xfId="65" applyNumberFormat="1" applyFont="1" applyBorder="1" applyAlignment="1" applyProtection="1">
      <alignment vertical="center"/>
      <protection locked="0"/>
    </xf>
    <xf numFmtId="0" fontId="7" fillId="0" borderId="0" xfId="65" applyFont="1" applyBorder="1" applyAlignment="1">
      <alignment vertical="center"/>
    </xf>
    <xf numFmtId="3" fontId="15" fillId="0" borderId="0" xfId="65" applyNumberFormat="1" applyFont="1" applyAlignment="1">
      <alignment vertical="center"/>
    </xf>
    <xf numFmtId="0" fontId="15" fillId="0" borderId="0" xfId="65" applyNumberFormat="1" applyFont="1" applyBorder="1" applyAlignment="1" applyProtection="1">
      <alignment vertical="center"/>
      <protection locked="0"/>
    </xf>
    <xf numFmtId="0" fontId="16" fillId="0" borderId="0" xfId="65" applyNumberFormat="1" applyFont="1" applyBorder="1" applyAlignment="1" applyProtection="1">
      <alignment vertical="center"/>
      <protection locked="0"/>
    </xf>
    <xf numFmtId="0" fontId="8" fillId="0" borderId="0" xfId="65" applyNumberFormat="1" applyFont="1" applyBorder="1" applyAlignment="1" applyProtection="1">
      <alignment horizontal="right" vertical="center"/>
      <protection locked="0"/>
    </xf>
    <xf numFmtId="0" fontId="5" fillId="0" borderId="0" xfId="65" applyNumberFormat="1" applyFont="1" applyBorder="1" applyAlignment="1" applyProtection="1">
      <alignment horizontal="left" vertical="center"/>
      <protection locked="0"/>
    </xf>
    <xf numFmtId="0" fontId="5" fillId="0" borderId="0" xfId="65" quotePrefix="1" applyNumberFormat="1" applyFont="1" applyBorder="1" applyAlignment="1" applyProtection="1">
      <alignment horizontal="left" vertical="center"/>
      <protection locked="0"/>
    </xf>
    <xf numFmtId="211" fontId="5" fillId="0" borderId="0" xfId="65" applyNumberFormat="1" applyFont="1" applyBorder="1" applyAlignment="1" applyProtection="1">
      <alignment vertical="center"/>
      <protection locked="0"/>
    </xf>
    <xf numFmtId="217" fontId="5" fillId="0" borderId="0" xfId="65" applyNumberFormat="1" applyFont="1" applyBorder="1" applyAlignment="1" applyProtection="1">
      <alignment vertical="center"/>
      <protection locked="0"/>
    </xf>
    <xf numFmtId="217" fontId="5" fillId="0" borderId="0" xfId="65" applyNumberFormat="1" applyFont="1" applyBorder="1" applyAlignment="1" applyProtection="1">
      <alignment horizontal="right" vertical="center"/>
      <protection locked="0"/>
    </xf>
    <xf numFmtId="217" fontId="5" fillId="0" borderId="0" xfId="65" applyNumberFormat="1" applyFont="1" applyFill="1" applyBorder="1" applyAlignment="1" applyProtection="1">
      <alignment vertical="center"/>
      <protection locked="0"/>
    </xf>
    <xf numFmtId="217" fontId="5" fillId="0" borderId="0" xfId="65" applyNumberFormat="1" applyFont="1" applyFill="1" applyBorder="1" applyAlignment="1" applyProtection="1">
      <alignment horizontal="right" vertical="center"/>
      <protection locked="0"/>
    </xf>
    <xf numFmtId="0" fontId="5" fillId="0" borderId="0" xfId="65" applyNumberFormat="1" applyFont="1" applyBorder="1" applyAlignment="1" applyProtection="1">
      <alignment horizontal="right" vertical="center"/>
      <protection locked="0"/>
    </xf>
    <xf numFmtId="0" fontId="5" fillId="0" borderId="0" xfId="65" applyFont="1" applyBorder="1" applyAlignment="1">
      <alignment horizontal="center" vertical="center" textRotation="255"/>
    </xf>
    <xf numFmtId="218" fontId="5" fillId="0" borderId="0" xfId="65" applyNumberFormat="1" applyFont="1" applyFill="1" applyBorder="1" applyAlignment="1" applyProtection="1">
      <alignment horizontal="right" vertical="center"/>
      <protection locked="0"/>
    </xf>
    <xf numFmtId="218" fontId="5" fillId="0" borderId="0" xfId="65" applyNumberFormat="1" applyFont="1" applyFill="1" applyBorder="1" applyAlignment="1" applyProtection="1">
      <alignment vertical="center"/>
      <protection locked="0"/>
    </xf>
    <xf numFmtId="0" fontId="5" fillId="0" borderId="0" xfId="65" applyNumberFormat="1" applyFont="1" applyBorder="1" applyAlignment="1" applyProtection="1">
      <alignment vertical="center" shrinkToFit="1"/>
      <protection locked="0"/>
    </xf>
    <xf numFmtId="0" fontId="11" fillId="0" borderId="9" xfId="65" applyNumberFormat="1" applyFont="1" applyBorder="1" applyAlignment="1" applyProtection="1">
      <alignment vertical="center"/>
      <protection locked="0"/>
    </xf>
    <xf numFmtId="0" fontId="32" fillId="0" borderId="8" xfId="65" applyNumberFormat="1" applyFont="1" applyBorder="1" applyAlignment="1" applyProtection="1">
      <alignment horizontal="right" vertical="center"/>
      <protection locked="0"/>
    </xf>
    <xf numFmtId="0" fontId="32" fillId="0" borderId="10" xfId="65" applyNumberFormat="1" applyFont="1" applyBorder="1" applyAlignment="1" applyProtection="1">
      <alignment horizontal="right" vertical="center"/>
      <protection locked="0"/>
    </xf>
    <xf numFmtId="0" fontId="32" fillId="0" borderId="9" xfId="65" applyNumberFormat="1" applyFont="1" applyBorder="1" applyAlignment="1" applyProtection="1">
      <alignment horizontal="right" vertical="center"/>
      <protection locked="0"/>
    </xf>
    <xf numFmtId="0" fontId="32" fillId="0" borderId="5" xfId="65" applyNumberFormat="1" applyFont="1" applyBorder="1" applyAlignment="1" applyProtection="1">
      <alignment horizontal="right" vertical="center"/>
      <protection locked="0"/>
    </xf>
    <xf numFmtId="0" fontId="32" fillId="0" borderId="0" xfId="65" applyFont="1" applyAlignment="1">
      <alignment horizontal="right" vertical="center"/>
    </xf>
    <xf numFmtId="0" fontId="11" fillId="0" borderId="12" xfId="65" applyNumberFormat="1" applyFont="1" applyBorder="1" applyAlignment="1" applyProtection="1">
      <alignment vertical="center"/>
      <protection locked="0"/>
    </xf>
    <xf numFmtId="211" fontId="11" fillId="0" borderId="11" xfId="65" applyNumberFormat="1" applyFont="1" applyBorder="1" applyAlignment="1" applyProtection="1">
      <alignment vertical="center"/>
      <protection locked="0"/>
    </xf>
    <xf numFmtId="211" fontId="11" fillId="0" borderId="0" xfId="65" applyNumberFormat="1" applyFont="1" applyBorder="1" applyAlignment="1" applyProtection="1">
      <alignment vertical="center"/>
      <protection locked="0"/>
    </xf>
    <xf numFmtId="38" fontId="11" fillId="0" borderId="11" xfId="37" applyFont="1" applyFill="1" applyBorder="1" applyAlignment="1" applyProtection="1">
      <alignment vertical="center"/>
      <protection locked="0"/>
    </xf>
    <xf numFmtId="38" fontId="11" fillId="0" borderId="0" xfId="37" applyFont="1" applyFill="1" applyBorder="1" applyAlignment="1" applyProtection="1">
      <alignment vertical="center"/>
      <protection locked="0"/>
    </xf>
    <xf numFmtId="0" fontId="11" fillId="0" borderId="26" xfId="65" applyNumberFormat="1" applyFont="1" applyBorder="1" applyAlignment="1" applyProtection="1">
      <alignment vertical="center"/>
      <protection locked="0"/>
    </xf>
    <xf numFmtId="0" fontId="11" fillId="0" borderId="11" xfId="65" applyNumberFormat="1" applyFont="1" applyBorder="1" applyAlignment="1" applyProtection="1">
      <alignment vertical="center"/>
      <protection locked="0"/>
    </xf>
    <xf numFmtId="0" fontId="11" fillId="0" borderId="5" xfId="65" applyFont="1" applyBorder="1" applyAlignment="1">
      <alignment vertical="center"/>
    </xf>
    <xf numFmtId="0" fontId="11" fillId="0" borderId="11" xfId="65" applyNumberFormat="1" applyFont="1" applyBorder="1" applyAlignment="1" applyProtection="1">
      <alignment horizontal="right" vertical="center"/>
      <protection locked="0"/>
    </xf>
    <xf numFmtId="0" fontId="11" fillId="0" borderId="2" xfId="65" applyNumberFormat="1" applyFont="1" applyBorder="1" applyAlignment="1" applyProtection="1">
      <alignment vertical="center"/>
      <protection locked="0"/>
    </xf>
    <xf numFmtId="0" fontId="11" fillId="0" borderId="1" xfId="65" applyNumberFormat="1" applyFont="1" applyBorder="1" applyAlignment="1" applyProtection="1">
      <alignment vertical="center"/>
      <protection locked="0"/>
    </xf>
    <xf numFmtId="0" fontId="11" fillId="0" borderId="21" xfId="65" applyNumberFormat="1" applyFont="1" applyBorder="1" applyAlignment="1" applyProtection="1">
      <alignment vertical="center"/>
      <protection locked="0"/>
    </xf>
    <xf numFmtId="0" fontId="11" fillId="0" borderId="30" xfId="65" applyNumberFormat="1" applyFont="1" applyBorder="1" applyAlignment="1" applyProtection="1">
      <alignment vertical="center"/>
      <protection locked="0"/>
    </xf>
    <xf numFmtId="0" fontId="5" fillId="0" borderId="7" xfId="65" applyFont="1" applyBorder="1" applyAlignment="1">
      <alignment vertical="center"/>
    </xf>
    <xf numFmtId="0" fontId="11" fillId="0" borderId="9" xfId="65" applyNumberFormat="1" applyFont="1" applyBorder="1" applyAlignment="1" applyProtection="1">
      <alignment horizontal="right" vertical="center"/>
      <protection locked="0"/>
    </xf>
    <xf numFmtId="0" fontId="11" fillId="0" borderId="10" xfId="65" applyNumberFormat="1" applyFont="1" applyBorder="1" applyAlignment="1" applyProtection="1">
      <alignment vertical="center"/>
      <protection locked="0"/>
    </xf>
    <xf numFmtId="0" fontId="11" fillId="0" borderId="0" xfId="37" applyNumberFormat="1" applyFont="1" applyFill="1" applyBorder="1" applyAlignment="1" applyProtection="1">
      <alignment horizontal="right" vertical="center"/>
      <protection locked="0"/>
    </xf>
    <xf numFmtId="3" fontId="11" fillId="0" borderId="0" xfId="37" applyNumberFormat="1" applyFont="1" applyFill="1" applyBorder="1" applyAlignment="1" applyProtection="1">
      <alignment vertical="center"/>
      <protection locked="0"/>
    </xf>
    <xf numFmtId="0" fontId="11" fillId="0" borderId="15" xfId="65" applyNumberFormat="1" applyFont="1" applyBorder="1" applyAlignment="1" applyProtection="1">
      <alignment horizontal="right" vertical="center"/>
      <protection locked="0"/>
    </xf>
    <xf numFmtId="0" fontId="11" fillId="0" borderId="13" xfId="65" applyNumberFormat="1" applyFont="1" applyBorder="1" applyAlignment="1" applyProtection="1">
      <alignment vertical="center"/>
      <protection locked="0"/>
    </xf>
    <xf numFmtId="0" fontId="7" fillId="0" borderId="0" xfId="65" applyNumberFormat="1" applyFont="1" applyAlignment="1" applyProtection="1">
      <alignment vertical="center" shrinkToFit="1"/>
      <protection locked="0"/>
    </xf>
    <xf numFmtId="0" fontId="16" fillId="0" borderId="0" xfId="65" applyNumberFormat="1" applyFont="1" applyAlignment="1" applyProtection="1">
      <alignment vertical="center"/>
      <protection locked="0"/>
    </xf>
    <xf numFmtId="0" fontId="11" fillId="0" borderId="23" xfId="65" applyFont="1" applyBorder="1" applyAlignment="1">
      <alignment vertical="center"/>
    </xf>
    <xf numFmtId="0" fontId="11" fillId="0" borderId="24" xfId="65" applyNumberFormat="1" applyFont="1" applyBorder="1" applyAlignment="1" applyProtection="1">
      <alignment vertical="center"/>
      <protection locked="0"/>
    </xf>
    <xf numFmtId="0" fontId="11" fillId="0" borderId="31" xfId="65" applyNumberFormat="1" applyFont="1" applyBorder="1" applyAlignment="1" applyProtection="1">
      <alignment vertical="center"/>
      <protection locked="0"/>
    </xf>
    <xf numFmtId="0" fontId="11" fillId="0" borderId="12" xfId="65" applyFont="1" applyBorder="1" applyAlignment="1">
      <alignment vertical="center"/>
    </xf>
    <xf numFmtId="0" fontId="11" fillId="0" borderId="26" xfId="65" applyFont="1" applyBorder="1" applyAlignment="1">
      <alignment vertical="center"/>
    </xf>
    <xf numFmtId="0" fontId="11" fillId="0" borderId="6" xfId="65" applyNumberFormat="1" applyFont="1" applyBorder="1" applyAlignment="1" applyProtection="1">
      <alignment vertical="center"/>
      <protection locked="0"/>
    </xf>
    <xf numFmtId="0" fontId="11" fillId="0" borderId="5" xfId="65" applyNumberFormat="1" applyFont="1" applyBorder="1" applyAlignment="1" applyProtection="1">
      <alignment horizontal="center" vertical="center"/>
      <protection locked="0"/>
    </xf>
    <xf numFmtId="217" fontId="11" fillId="0" borderId="11" xfId="65" applyNumberFormat="1" applyFont="1" applyBorder="1" applyAlignment="1" applyProtection="1">
      <alignment vertical="center"/>
      <protection locked="0"/>
    </xf>
    <xf numFmtId="217" fontId="11" fillId="0" borderId="0" xfId="65" applyNumberFormat="1" applyFont="1" applyBorder="1" applyAlignment="1" applyProtection="1">
      <alignment vertical="center"/>
      <protection locked="0"/>
    </xf>
    <xf numFmtId="217" fontId="11" fillId="0" borderId="5" xfId="65" applyNumberFormat="1" applyFont="1" applyBorder="1" applyAlignment="1" applyProtection="1">
      <alignment vertical="center"/>
      <protection locked="0"/>
    </xf>
    <xf numFmtId="205" fontId="11" fillId="0" borderId="0" xfId="65" applyNumberFormat="1" applyFont="1" applyBorder="1" applyAlignment="1" applyProtection="1">
      <alignment vertical="center"/>
      <protection locked="0"/>
    </xf>
    <xf numFmtId="3" fontId="11" fillId="0" borderId="0" xfId="65" applyNumberFormat="1" applyFont="1" applyAlignment="1">
      <alignment vertical="center"/>
    </xf>
    <xf numFmtId="0" fontId="11" fillId="0" borderId="0" xfId="65" quotePrefix="1" applyNumberFormat="1" applyFont="1" applyBorder="1" applyAlignment="1" applyProtection="1">
      <alignment vertical="center"/>
      <protection locked="0"/>
    </xf>
    <xf numFmtId="217" fontId="11" fillId="0" borderId="0" xfId="65" applyNumberFormat="1" applyFont="1" applyBorder="1" applyAlignment="1" applyProtection="1">
      <alignment horizontal="right" vertical="center"/>
      <protection locked="0"/>
    </xf>
    <xf numFmtId="205" fontId="11" fillId="0" borderId="0" xfId="65" applyNumberFormat="1" applyFont="1" applyBorder="1" applyAlignment="1" applyProtection="1">
      <alignment horizontal="center" vertical="center"/>
      <protection locked="0"/>
    </xf>
    <xf numFmtId="217" fontId="11" fillId="0" borderId="11" xfId="65" applyNumberFormat="1" applyFont="1" applyFill="1" applyBorder="1" applyAlignment="1" applyProtection="1">
      <alignment vertical="center"/>
      <protection locked="0"/>
    </xf>
    <xf numFmtId="217" fontId="11" fillId="0" borderId="0" xfId="65" applyNumberFormat="1" applyFont="1" applyFill="1" applyBorder="1" applyAlignment="1" applyProtection="1">
      <alignment horizontal="right" vertical="center"/>
      <protection locked="0"/>
    </xf>
    <xf numFmtId="217" fontId="11" fillId="0" borderId="0" xfId="65" applyNumberFormat="1" applyFont="1" applyFill="1" applyBorder="1" applyAlignment="1" applyProtection="1">
      <alignment vertical="center"/>
      <protection locked="0"/>
    </xf>
    <xf numFmtId="217" fontId="11" fillId="0" borderId="0" xfId="65" quotePrefix="1" applyNumberFormat="1" applyFont="1" applyBorder="1" applyAlignment="1" applyProtection="1">
      <alignment horizontal="right" vertical="center"/>
      <protection locked="0"/>
    </xf>
    <xf numFmtId="217" fontId="11" fillId="0" borderId="11" xfId="65" applyNumberFormat="1" applyFont="1" applyBorder="1" applyAlignment="1" applyProtection="1">
      <alignment horizontal="center" vertical="center"/>
      <protection locked="0"/>
    </xf>
    <xf numFmtId="217" fontId="11" fillId="0" borderId="0" xfId="65" applyNumberFormat="1" applyFont="1" applyBorder="1" applyAlignment="1" applyProtection="1">
      <alignment horizontal="center" vertical="center"/>
      <protection locked="0"/>
    </xf>
    <xf numFmtId="217" fontId="11" fillId="0" borderId="5" xfId="65" applyNumberFormat="1" applyFont="1" applyBorder="1" applyAlignment="1" applyProtection="1">
      <alignment horizontal="center" vertical="center"/>
      <protection locked="0"/>
    </xf>
    <xf numFmtId="217" fontId="11" fillId="0" borderId="11" xfId="65" applyNumberFormat="1" applyFont="1" applyBorder="1" applyAlignment="1" applyProtection="1">
      <alignment horizontal="right" vertical="center"/>
      <protection locked="0"/>
    </xf>
    <xf numFmtId="0" fontId="11" fillId="0" borderId="29" xfId="65" applyFont="1" applyBorder="1" applyAlignment="1">
      <alignment vertical="center"/>
    </xf>
    <xf numFmtId="3" fontId="11" fillId="0" borderId="15" xfId="65" applyNumberFormat="1" applyFont="1" applyBorder="1" applyAlignment="1">
      <alignment vertical="center"/>
    </xf>
    <xf numFmtId="3" fontId="11" fillId="0" borderId="14" xfId="65" applyNumberFormat="1" applyFont="1" applyBorder="1" applyAlignment="1" applyProtection="1">
      <alignment vertical="center"/>
      <protection locked="0"/>
    </xf>
    <xf numFmtId="0" fontId="36" fillId="0" borderId="0" xfId="65" applyFont="1" applyBorder="1" applyAlignment="1">
      <alignment horizontal="center" vertical="center"/>
    </xf>
    <xf numFmtId="0" fontId="11" fillId="0" borderId="0" xfId="65" applyFont="1" applyBorder="1" applyAlignment="1">
      <alignment vertical="center"/>
    </xf>
    <xf numFmtId="3" fontId="11" fillId="0" borderId="0" xfId="65" applyNumberFormat="1" applyFont="1" applyBorder="1" applyAlignment="1">
      <alignment vertical="center"/>
    </xf>
    <xf numFmtId="0" fontId="7" fillId="0" borderId="0" xfId="65" applyFont="1" applyBorder="1" applyAlignment="1">
      <alignment horizontal="center" vertical="center" shrinkToFit="1"/>
    </xf>
    <xf numFmtId="0" fontId="15" fillId="0" borderId="0" xfId="65" applyFont="1" applyAlignment="1">
      <alignment horizontal="center" vertical="center"/>
    </xf>
    <xf numFmtId="0" fontId="15" fillId="0" borderId="23" xfId="65" applyFont="1" applyBorder="1" applyAlignment="1">
      <alignment vertical="center"/>
    </xf>
    <xf numFmtId="0" fontId="15" fillId="0" borderId="25" xfId="65" applyFont="1" applyBorder="1" applyAlignment="1">
      <alignment vertical="center"/>
    </xf>
    <xf numFmtId="0" fontId="15" fillId="0" borderId="26" xfId="65" applyFont="1" applyBorder="1" applyAlignment="1">
      <alignment vertical="center"/>
    </xf>
    <xf numFmtId="0" fontId="7" fillId="0" borderId="32" xfId="65" applyFont="1" applyBorder="1" applyAlignment="1">
      <alignment horizontal="center" vertical="center" shrinkToFit="1"/>
    </xf>
    <xf numFmtId="0" fontId="7" fillId="0" borderId="27" xfId="65" applyFont="1" applyBorder="1" applyAlignment="1">
      <alignment horizontal="center" vertical="center" shrinkToFit="1"/>
    </xf>
    <xf numFmtId="0" fontId="15" fillId="0" borderId="28" xfId="65" applyFont="1" applyBorder="1" applyAlignment="1">
      <alignment vertical="center"/>
    </xf>
    <xf numFmtId="0" fontId="15" fillId="0" borderId="12" xfId="65" applyFont="1" applyBorder="1" applyAlignment="1">
      <alignment vertical="center"/>
    </xf>
    <xf numFmtId="0" fontId="7" fillId="0" borderId="30" xfId="65" applyFont="1" applyBorder="1" applyAlignment="1">
      <alignment horizontal="center" vertical="center" shrinkToFit="1"/>
    </xf>
    <xf numFmtId="0" fontId="7" fillId="0" borderId="11" xfId="65" applyFont="1" applyBorder="1" applyAlignment="1">
      <alignment horizontal="center" vertical="center" shrinkToFit="1"/>
    </xf>
    <xf numFmtId="0" fontId="15" fillId="0" borderId="5" xfId="65" applyFont="1" applyBorder="1" applyAlignment="1">
      <alignment vertical="center"/>
    </xf>
    <xf numFmtId="0" fontId="42" fillId="0" borderId="0" xfId="65" applyFont="1" applyBorder="1" applyAlignment="1">
      <alignment horizontal="left" vertical="center" shrinkToFit="1"/>
    </xf>
    <xf numFmtId="0" fontId="42" fillId="0" borderId="30" xfId="65" applyFont="1" applyBorder="1" applyAlignment="1">
      <alignment horizontal="center" vertical="center" shrinkToFit="1"/>
    </xf>
    <xf numFmtId="49" fontId="42" fillId="0" borderId="0" xfId="65" applyNumberFormat="1" applyFont="1" applyBorder="1" applyAlignment="1" applyProtection="1">
      <alignment horizontal="left" vertical="center"/>
      <protection locked="0"/>
    </xf>
    <xf numFmtId="49" fontId="7" fillId="0" borderId="0" xfId="65" applyNumberFormat="1" applyFont="1" applyBorder="1" applyAlignment="1" applyProtection="1">
      <alignment horizontal="left" vertical="center"/>
      <protection locked="0"/>
    </xf>
    <xf numFmtId="0" fontId="15" fillId="0" borderId="29" xfId="65" applyFont="1" applyBorder="1" applyAlignment="1">
      <alignment vertical="center"/>
    </xf>
    <xf numFmtId="0" fontId="42" fillId="0" borderId="13" xfId="65" applyFont="1" applyBorder="1" applyAlignment="1">
      <alignment horizontal="right" vertical="center" shrinkToFit="1"/>
    </xf>
    <xf numFmtId="0" fontId="42" fillId="0" borderId="17" xfId="65" applyFont="1" applyBorder="1" applyAlignment="1">
      <alignment horizontal="center" vertical="center" shrinkToFit="1"/>
    </xf>
    <xf numFmtId="0" fontId="15" fillId="0" borderId="14" xfId="65" applyFont="1" applyBorder="1" applyAlignment="1">
      <alignment vertical="center"/>
    </xf>
    <xf numFmtId="0" fontId="42" fillId="0" borderId="0" xfId="65" applyFont="1" applyBorder="1" applyAlignment="1">
      <alignment horizontal="center" vertical="center" shrinkToFit="1"/>
    </xf>
    <xf numFmtId="0" fontId="8" fillId="0" borderId="0" xfId="65" applyFont="1" applyBorder="1" applyAlignment="1">
      <alignment vertical="center"/>
    </xf>
    <xf numFmtId="0" fontId="11" fillId="0" borderId="0" xfId="65" applyFont="1" applyFill="1" applyAlignment="1">
      <alignment vertical="center"/>
    </xf>
    <xf numFmtId="222" fontId="11" fillId="0" borderId="0" xfId="65" applyNumberFormat="1" applyFont="1" applyFill="1" applyAlignment="1">
      <alignment vertical="center"/>
    </xf>
    <xf numFmtId="222" fontId="11" fillId="0" borderId="0" xfId="65" applyNumberFormat="1" applyFont="1" applyAlignment="1">
      <alignment vertical="center"/>
    </xf>
    <xf numFmtId="0" fontId="4" fillId="0" borderId="0" xfId="65" applyFont="1" applyAlignment="1">
      <alignment vertical="center"/>
    </xf>
    <xf numFmtId="0" fontId="4" fillId="0" borderId="23" xfId="65" applyFont="1" applyBorder="1" applyAlignment="1">
      <alignment vertical="center"/>
    </xf>
    <xf numFmtId="0" fontId="4" fillId="0" borderId="26" xfId="65" applyFont="1" applyBorder="1" applyAlignment="1">
      <alignment vertical="center"/>
    </xf>
    <xf numFmtId="0" fontId="4" fillId="0" borderId="12" xfId="65" applyFont="1" applyBorder="1" applyAlignment="1">
      <alignment vertical="center"/>
    </xf>
    <xf numFmtId="49" fontId="11" fillId="0" borderId="30" xfId="65" applyNumberFormat="1" applyFont="1" applyBorder="1" applyAlignment="1" applyProtection="1">
      <alignment horizontal="center" vertical="center"/>
      <protection locked="0"/>
    </xf>
    <xf numFmtId="207" fontId="11" fillId="0" borderId="0" xfId="65" applyNumberFormat="1" applyFont="1" applyFill="1" applyBorder="1" applyAlignment="1">
      <alignment horizontal="right" vertical="center" shrinkToFit="1"/>
    </xf>
    <xf numFmtId="49" fontId="11" fillId="0" borderId="0" xfId="65" applyNumberFormat="1" applyFont="1" applyBorder="1" applyAlignment="1" applyProtection="1">
      <alignment horizontal="center" vertical="center"/>
      <protection locked="0"/>
    </xf>
    <xf numFmtId="225" fontId="11" fillId="0" borderId="0" xfId="65" applyNumberFormat="1" applyFont="1" applyBorder="1" applyAlignment="1" applyProtection="1">
      <alignment vertical="center"/>
      <protection locked="0"/>
    </xf>
    <xf numFmtId="207" fontId="11" fillId="0" borderId="0" xfId="65" applyNumberFormat="1" applyFont="1" applyBorder="1" applyAlignment="1" applyProtection="1">
      <alignment vertical="center"/>
      <protection locked="0"/>
    </xf>
    <xf numFmtId="3" fontId="4" fillId="0" borderId="0" xfId="65" applyNumberFormat="1" applyFont="1" applyAlignment="1">
      <alignment vertical="center"/>
    </xf>
    <xf numFmtId="0" fontId="4" fillId="0" borderId="29" xfId="65" applyFont="1" applyBorder="1" applyAlignment="1">
      <alignment vertical="center"/>
    </xf>
    <xf numFmtId="0" fontId="11" fillId="0" borderId="17" xfId="65" applyNumberFormat="1" applyFont="1" applyBorder="1" applyAlignment="1" applyProtection="1">
      <alignment vertical="center"/>
      <protection locked="0"/>
    </xf>
    <xf numFmtId="3" fontId="11" fillId="0" borderId="13" xfId="65" applyNumberFormat="1" applyFont="1" applyFill="1" applyBorder="1" applyAlignment="1">
      <alignment horizontal="right" vertical="center" shrinkToFit="1"/>
    </xf>
    <xf numFmtId="0" fontId="4" fillId="0" borderId="0" xfId="65" applyFont="1" applyBorder="1" applyAlignment="1">
      <alignment vertical="center"/>
    </xf>
    <xf numFmtId="3" fontId="11" fillId="0" borderId="0" xfId="65" applyNumberFormat="1" applyFont="1" applyFill="1" applyBorder="1" applyAlignment="1">
      <alignment horizontal="right" vertical="center" shrinkToFit="1"/>
    </xf>
    <xf numFmtId="3" fontId="4" fillId="0" borderId="0" xfId="65" applyNumberFormat="1" applyFont="1" applyAlignment="1" applyProtection="1">
      <alignment vertical="center"/>
      <protection locked="0"/>
    </xf>
    <xf numFmtId="0" fontId="4" fillId="0" borderId="0" xfId="65" applyNumberFormat="1" applyFont="1" applyAlignment="1" applyProtection="1">
      <alignment vertical="center"/>
      <protection locked="0"/>
    </xf>
    <xf numFmtId="0" fontId="24" fillId="0" borderId="0" xfId="0" applyFont="1" applyAlignment="1">
      <alignment horizontal="left" indent="5"/>
    </xf>
    <xf numFmtId="0" fontId="45" fillId="0" borderId="0" xfId="0" applyFont="1"/>
    <xf numFmtId="0" fontId="0" fillId="0" borderId="33" xfId="0" applyBorder="1"/>
    <xf numFmtId="0" fontId="47" fillId="0" borderId="33" xfId="0" applyFont="1" applyBorder="1" applyAlignment="1">
      <alignment horizontal="center"/>
    </xf>
    <xf numFmtId="0" fontId="44" fillId="0" borderId="33" xfId="0" applyFont="1" applyBorder="1" applyAlignment="1">
      <alignment horizontal="center"/>
    </xf>
    <xf numFmtId="0" fontId="7" fillId="0" borderId="0" xfId="0" applyFont="1" applyAlignment="1">
      <alignment horizontal="right"/>
    </xf>
    <xf numFmtId="0" fontId="22" fillId="0" borderId="23" xfId="0" applyFont="1" applyBorder="1"/>
    <xf numFmtId="0" fontId="22" fillId="0" borderId="4" xfId="0" applyFont="1" applyBorder="1"/>
    <xf numFmtId="0" fontId="32" fillId="0" borderId="12" xfId="0" applyFont="1" applyBorder="1" applyAlignment="1">
      <alignment horizontal="left" indent="2"/>
    </xf>
    <xf numFmtId="0" fontId="22" fillId="0" borderId="5" xfId="0" applyFont="1" applyBorder="1"/>
    <xf numFmtId="0" fontId="48" fillId="0" borderId="20" xfId="0" applyFont="1" applyBorder="1" applyAlignment="1">
      <alignment horizontal="center"/>
    </xf>
    <xf numFmtId="0" fontId="22" fillId="0" borderId="21" xfId="0" applyFont="1" applyBorder="1" applyAlignment="1">
      <alignment horizontal="center"/>
    </xf>
    <xf numFmtId="0" fontId="22" fillId="0" borderId="9" xfId="0" applyFont="1" applyBorder="1" applyAlignment="1">
      <alignment horizontal="center"/>
    </xf>
    <xf numFmtId="0" fontId="48" fillId="0" borderId="34" xfId="0" applyFont="1" applyBorder="1" applyAlignment="1">
      <alignment horizontal="center"/>
    </xf>
    <xf numFmtId="0" fontId="22" fillId="0" borderId="35" xfId="0" applyFont="1" applyBorder="1" applyAlignment="1">
      <alignment horizontal="center"/>
    </xf>
    <xf numFmtId="0" fontId="22" fillId="0" borderId="29" xfId="0" applyFont="1" applyBorder="1"/>
    <xf numFmtId="0" fontId="22" fillId="0" borderId="14" xfId="0" applyFont="1" applyBorder="1"/>
    <xf numFmtId="0" fontId="48" fillId="0" borderId="36" xfId="0" applyFont="1" applyBorder="1" applyAlignment="1">
      <alignment horizontal="center"/>
    </xf>
    <xf numFmtId="0" fontId="22" fillId="0" borderId="17" xfId="0" applyFont="1" applyBorder="1" applyAlignment="1">
      <alignment horizontal="center"/>
    </xf>
    <xf numFmtId="0" fontId="22" fillId="0" borderId="15" xfId="0" applyFont="1" applyBorder="1" applyAlignment="1">
      <alignment horizontal="center"/>
    </xf>
    <xf numFmtId="0" fontId="48" fillId="0" borderId="37" xfId="0" applyFont="1" applyBorder="1" applyAlignment="1">
      <alignment horizontal="center"/>
    </xf>
    <xf numFmtId="0" fontId="22" fillId="0" borderId="38" xfId="0" applyFont="1" applyBorder="1" applyAlignment="1">
      <alignment horizontal="center"/>
    </xf>
    <xf numFmtId="0" fontId="32" fillId="0" borderId="39" xfId="0" applyFont="1" applyBorder="1" applyAlignment="1">
      <alignment horizontal="center" vertical="center"/>
    </xf>
    <xf numFmtId="0" fontId="22" fillId="0" borderId="40" xfId="0" applyFont="1" applyBorder="1" applyAlignment="1">
      <alignment horizontal="center" vertical="center"/>
    </xf>
    <xf numFmtId="213" fontId="49" fillId="0" borderId="22" xfId="0" applyNumberFormat="1" applyFont="1" applyBorder="1" applyAlignment="1">
      <alignment vertical="center"/>
    </xf>
    <xf numFmtId="213" fontId="50" fillId="0" borderId="3" xfId="0" applyNumberFormat="1" applyFont="1" applyBorder="1" applyAlignment="1">
      <alignment vertical="center"/>
    </xf>
    <xf numFmtId="213" fontId="50" fillId="0" borderId="2" xfId="0" applyNumberFormat="1" applyFont="1" applyBorder="1" applyAlignment="1">
      <alignment vertical="center"/>
    </xf>
    <xf numFmtId="213" fontId="49" fillId="0" borderId="41" xfId="0" applyNumberFormat="1" applyFont="1" applyBorder="1" applyAlignment="1">
      <alignment vertical="center"/>
    </xf>
    <xf numFmtId="213" fontId="50" fillId="0" borderId="40" xfId="0" applyNumberFormat="1" applyFont="1" applyBorder="1" applyAlignment="1">
      <alignment vertical="center"/>
    </xf>
    <xf numFmtId="0" fontId="22" fillId="0" borderId="42" xfId="0" applyFont="1" applyBorder="1" applyAlignment="1">
      <alignment horizontal="center" vertical="center"/>
    </xf>
    <xf numFmtId="213" fontId="49" fillId="0" borderId="32" xfId="0" applyNumberFormat="1" applyFont="1" applyBorder="1" applyAlignment="1">
      <alignment vertical="center"/>
    </xf>
    <xf numFmtId="213" fontId="50" fillId="0" borderId="43" xfId="0" applyNumberFormat="1" applyFont="1" applyBorder="1" applyAlignment="1">
      <alignment vertical="center"/>
    </xf>
    <xf numFmtId="213" fontId="50" fillId="0" borderId="27" xfId="0" applyNumberFormat="1" applyFont="1" applyBorder="1" applyAlignment="1">
      <alignment vertical="center"/>
    </xf>
    <xf numFmtId="213" fontId="49" fillId="0" borderId="44" xfId="0" applyNumberFormat="1" applyFont="1" applyBorder="1" applyAlignment="1">
      <alignment vertical="center"/>
    </xf>
    <xf numFmtId="213" fontId="50" fillId="0" borderId="42" xfId="0" applyNumberFormat="1" applyFont="1" applyBorder="1" applyAlignment="1">
      <alignment vertical="center"/>
    </xf>
    <xf numFmtId="0" fontId="32" fillId="0" borderId="37" xfId="0" applyFont="1" applyBorder="1" applyAlignment="1">
      <alignment horizontal="center" vertical="center"/>
    </xf>
    <xf numFmtId="0" fontId="22" fillId="0" borderId="45" xfId="0" applyFont="1" applyBorder="1" applyAlignment="1">
      <alignment horizontal="center" vertical="center"/>
    </xf>
    <xf numFmtId="213" fontId="49" fillId="0" borderId="46" xfId="0" applyNumberFormat="1" applyFont="1" applyBorder="1" applyAlignment="1">
      <alignment vertical="center"/>
    </xf>
    <xf numFmtId="213" fontId="50" fillId="0" borderId="47" xfId="0" applyNumberFormat="1" applyFont="1" applyBorder="1" applyAlignment="1">
      <alignment vertical="center"/>
    </xf>
    <xf numFmtId="213" fontId="50" fillId="0" borderId="48" xfId="0" applyNumberFormat="1" applyFont="1" applyBorder="1" applyAlignment="1">
      <alignment vertical="center"/>
    </xf>
    <xf numFmtId="213" fontId="49" fillId="0" borderId="49" xfId="0" applyNumberFormat="1" applyFont="1" applyBorder="1" applyAlignment="1">
      <alignment vertical="center"/>
    </xf>
    <xf numFmtId="213" fontId="50" fillId="0" borderId="45" xfId="0" applyNumberFormat="1" applyFont="1" applyBorder="1" applyAlignment="1">
      <alignment vertical="center"/>
    </xf>
    <xf numFmtId="0" fontId="32" fillId="0" borderId="50" xfId="0" applyFont="1" applyBorder="1" applyAlignment="1">
      <alignment horizontal="center" vertical="center"/>
    </xf>
    <xf numFmtId="0" fontId="32" fillId="0" borderId="0" xfId="0" applyFont="1"/>
    <xf numFmtId="0" fontId="47" fillId="0" borderId="0" xfId="0" applyFont="1"/>
    <xf numFmtId="0" fontId="22" fillId="0" borderId="0" xfId="0" applyFont="1"/>
    <xf numFmtId="0" fontId="51" fillId="0" borderId="0" xfId="0" applyFont="1" applyAlignment="1">
      <alignment horizontal="left"/>
    </xf>
    <xf numFmtId="0" fontId="41" fillId="0" borderId="0" xfId="0" applyFont="1"/>
    <xf numFmtId="0" fontId="51" fillId="0" borderId="0" xfId="0" applyFont="1"/>
    <xf numFmtId="0" fontId="11" fillId="0" borderId="0" xfId="0" applyFont="1"/>
    <xf numFmtId="0" fontId="75" fillId="0" borderId="0" xfId="28" applyAlignment="1"/>
    <xf numFmtId="0" fontId="16" fillId="0" borderId="0" xfId="65" applyFont="1" applyAlignment="1">
      <alignment horizontal="center" vertical="center"/>
    </xf>
    <xf numFmtId="38" fontId="7" fillId="0" borderId="0" xfId="38" applyFont="1" applyBorder="1" applyAlignment="1" applyProtection="1">
      <alignment horizontal="left" vertical="center"/>
      <protection locked="0"/>
    </xf>
    <xf numFmtId="38" fontId="7" fillId="0" borderId="1" xfId="38" applyFont="1" applyBorder="1" applyAlignment="1" applyProtection="1">
      <alignment vertical="center"/>
      <protection locked="0"/>
    </xf>
    <xf numFmtId="38" fontId="7" fillId="0" borderId="1" xfId="38" applyFont="1" applyBorder="1" applyAlignment="1" applyProtection="1">
      <alignment horizontal="left" vertical="center"/>
      <protection locked="0"/>
    </xf>
    <xf numFmtId="38" fontId="7" fillId="0" borderId="3" xfId="38" applyFont="1" applyBorder="1" applyAlignment="1" applyProtection="1">
      <alignment horizontal="left" vertical="center"/>
      <protection locked="0"/>
    </xf>
    <xf numFmtId="38" fontId="7" fillId="0" borderId="0" xfId="38" applyFont="1" applyBorder="1" applyAlignment="1" applyProtection="1">
      <alignment vertical="center"/>
      <protection locked="0"/>
    </xf>
    <xf numFmtId="38" fontId="5" fillId="0" borderId="0" xfId="38" applyFont="1" applyAlignment="1">
      <alignment vertical="center"/>
    </xf>
    <xf numFmtId="38" fontId="5" fillId="0" borderId="0" xfId="38" applyFont="1" applyAlignment="1">
      <alignment horizontal="left" vertical="center"/>
    </xf>
    <xf numFmtId="38" fontId="4" fillId="0" borderId="0" xfId="38" applyFont="1" applyAlignment="1">
      <alignment vertical="center"/>
    </xf>
    <xf numFmtId="38" fontId="4" fillId="0" borderId="0" xfId="38" applyFont="1" applyAlignment="1">
      <alignment horizontal="left" vertical="center"/>
    </xf>
    <xf numFmtId="38" fontId="4" fillId="0" borderId="0" xfId="38" applyFont="1"/>
    <xf numFmtId="38" fontId="4" fillId="0" borderId="0" xfId="38" applyFont="1" applyAlignment="1">
      <alignment horizontal="left"/>
    </xf>
    <xf numFmtId="0" fontId="36" fillId="0" borderId="0" xfId="65" applyFont="1" applyAlignment="1">
      <alignment vertical="center"/>
    </xf>
    <xf numFmtId="0" fontId="16" fillId="0" borderId="0" xfId="65" applyFont="1" applyAlignment="1">
      <alignment vertical="center"/>
    </xf>
    <xf numFmtId="0" fontId="11" fillId="0" borderId="0" xfId="78" applyFont="1" applyAlignment="1">
      <alignment vertical="center"/>
    </xf>
    <xf numFmtId="0" fontId="7" fillId="0" borderId="0" xfId="78" applyFont="1" applyAlignment="1">
      <alignment vertical="center"/>
    </xf>
    <xf numFmtId="0" fontId="7" fillId="0" borderId="0" xfId="78" applyFont="1" applyBorder="1" applyAlignment="1">
      <alignment vertical="center"/>
    </xf>
    <xf numFmtId="0" fontId="13" fillId="0" borderId="1" xfId="78" applyFont="1" applyBorder="1" applyAlignment="1">
      <alignment horizontal="right" vertical="center"/>
    </xf>
    <xf numFmtId="0" fontId="7" fillId="0" borderId="27" xfId="78" applyFont="1" applyBorder="1" applyAlignment="1">
      <alignment horizontal="center" vertical="center"/>
    </xf>
    <xf numFmtId="0" fontId="7" fillId="0" borderId="52" xfId="78" applyFont="1" applyBorder="1" applyAlignment="1">
      <alignment horizontal="center" vertical="center" wrapText="1"/>
    </xf>
    <xf numFmtId="0" fontId="7" fillId="0" borderId="32" xfId="78" applyFont="1" applyBorder="1" applyAlignment="1">
      <alignment horizontal="center" vertical="center"/>
    </xf>
    <xf numFmtId="0" fontId="7" fillId="0" borderId="11" xfId="78" applyFont="1" applyBorder="1" applyAlignment="1">
      <alignment vertical="center" shrinkToFit="1"/>
    </xf>
    <xf numFmtId="0" fontId="7" fillId="0" borderId="30" xfId="78" applyFont="1" applyBorder="1" applyAlignment="1">
      <alignment vertical="center" shrinkToFit="1"/>
    </xf>
    <xf numFmtId="226" fontId="7" fillId="0" borderId="53" xfId="78" applyNumberFormat="1" applyFont="1" applyBorder="1" applyAlignment="1">
      <alignment horizontal="right" vertical="center"/>
    </xf>
    <xf numFmtId="226" fontId="7" fillId="0" borderId="54" xfId="78" applyNumberFormat="1" applyFont="1" applyBorder="1" applyAlignment="1">
      <alignment horizontal="right" vertical="center"/>
    </xf>
    <xf numFmtId="226" fontId="7" fillId="0" borderId="54" xfId="78" applyNumberFormat="1" applyFont="1" applyBorder="1" applyAlignment="1">
      <alignment vertical="center"/>
    </xf>
    <xf numFmtId="0" fontId="7" fillId="0" borderId="11" xfId="78" applyFont="1" applyBorder="1" applyAlignment="1">
      <alignment horizontal="center" vertical="center" shrinkToFit="1"/>
    </xf>
    <xf numFmtId="0" fontId="7" fillId="0" borderId="30" xfId="78" applyFont="1" applyBorder="1" applyAlignment="1">
      <alignment horizontal="center" vertical="center" shrinkToFit="1"/>
    </xf>
    <xf numFmtId="0" fontId="7" fillId="0" borderId="11" xfId="78" applyFont="1" applyBorder="1" applyAlignment="1">
      <alignment horizontal="left" vertical="center" shrinkToFit="1"/>
    </xf>
    <xf numFmtId="0" fontId="7" fillId="0" borderId="30" xfId="78" applyFont="1" applyBorder="1" applyAlignment="1">
      <alignment horizontal="left" vertical="center" shrinkToFit="1"/>
    </xf>
    <xf numFmtId="226" fontId="32" fillId="0" borderId="54" xfId="78" applyNumberFormat="1" applyFont="1" applyBorder="1" applyAlignment="1">
      <alignment vertical="center"/>
    </xf>
    <xf numFmtId="0" fontId="7" fillId="0" borderId="11" xfId="78" applyFont="1" applyBorder="1" applyAlignment="1">
      <alignment vertical="center"/>
    </xf>
    <xf numFmtId="0" fontId="7" fillId="0" borderId="0" xfId="78" applyFont="1" applyBorder="1" applyAlignment="1">
      <alignment horizontal="left" vertical="center" shrinkToFit="1"/>
    </xf>
    <xf numFmtId="0" fontId="7" fillId="0" borderId="2" xfId="78" applyFont="1" applyBorder="1" applyAlignment="1">
      <alignment vertical="center"/>
    </xf>
    <xf numFmtId="0" fontId="7" fillId="0" borderId="3" xfId="78" applyFont="1" applyBorder="1" applyAlignment="1">
      <alignment vertical="center"/>
    </xf>
    <xf numFmtId="0" fontId="32" fillId="0" borderId="2" xfId="78" applyFont="1" applyBorder="1" applyAlignment="1">
      <alignment vertical="center"/>
    </xf>
    <xf numFmtId="0" fontId="32" fillId="0" borderId="55" xfId="78" applyFont="1" applyBorder="1" applyAlignment="1">
      <alignment vertical="center"/>
    </xf>
    <xf numFmtId="0" fontId="32" fillId="0" borderId="22" xfId="78" applyFont="1" applyBorder="1" applyAlignment="1">
      <alignment vertical="center"/>
    </xf>
    <xf numFmtId="0" fontId="7" fillId="0" borderId="9" xfId="78" applyFont="1" applyBorder="1" applyAlignment="1">
      <alignment vertical="center"/>
    </xf>
    <xf numFmtId="0" fontId="7" fillId="0" borderId="21" xfId="78" applyFont="1" applyBorder="1" applyAlignment="1">
      <alignment vertical="center" shrinkToFit="1"/>
    </xf>
    <xf numFmtId="0" fontId="7" fillId="0" borderId="3" xfId="78" applyFont="1" applyBorder="1" applyAlignment="1">
      <alignment horizontal="left" vertical="center" shrinkToFit="1"/>
    </xf>
    <xf numFmtId="227" fontId="7" fillId="0" borderId="0" xfId="78" applyNumberFormat="1" applyFont="1" applyBorder="1" applyAlignment="1">
      <alignment vertical="center"/>
    </xf>
    <xf numFmtId="226" fontId="7" fillId="0" borderId="0" xfId="78" applyNumberFormat="1" applyFont="1" applyBorder="1" applyAlignment="1">
      <alignment vertical="center"/>
    </xf>
    <xf numFmtId="0" fontId="7" fillId="0" borderId="0" xfId="78" applyFont="1" applyBorder="1" applyAlignment="1">
      <alignment vertical="center" shrinkToFit="1"/>
    </xf>
    <xf numFmtId="0" fontId="11" fillId="0" borderId="0" xfId="78" applyFont="1" applyBorder="1" applyAlignment="1">
      <alignment vertical="center"/>
    </xf>
    <xf numFmtId="0" fontId="11" fillId="33" borderId="0" xfId="78" applyFont="1" applyFill="1" applyAlignment="1">
      <alignment vertical="center"/>
    </xf>
    <xf numFmtId="2" fontId="7" fillId="33" borderId="0" xfId="78" applyNumberFormat="1" applyFont="1" applyFill="1" applyAlignment="1">
      <alignment vertical="center"/>
    </xf>
    <xf numFmtId="0" fontId="58" fillId="0" borderId="0" xfId="65" applyNumberFormat="1" applyFont="1" applyFill="1" applyAlignment="1" applyProtection="1">
      <alignment horizontal="center" vertical="center"/>
      <protection locked="0"/>
    </xf>
    <xf numFmtId="0" fontId="15" fillId="0" borderId="0" xfId="65" applyFont="1" applyFill="1" applyAlignment="1">
      <alignment vertical="center"/>
    </xf>
    <xf numFmtId="0" fontId="15" fillId="0" borderId="0" xfId="65" applyNumberFormat="1" applyFont="1" applyFill="1" applyAlignment="1" applyProtection="1">
      <alignment vertical="center"/>
      <protection locked="0"/>
    </xf>
    <xf numFmtId="0" fontId="7" fillId="0" borderId="0" xfId="65" applyFont="1" applyFill="1" applyAlignment="1">
      <alignment horizontal="right" vertical="center"/>
    </xf>
    <xf numFmtId="0" fontId="5" fillId="0" borderId="32" xfId="65" applyNumberFormat="1" applyFont="1" applyFill="1" applyBorder="1" applyAlignment="1" applyProtection="1">
      <alignment horizontal="center" vertical="center"/>
      <protection locked="0"/>
    </xf>
    <xf numFmtId="0" fontId="5" fillId="0" borderId="28" xfId="65" applyNumberFormat="1" applyFont="1" applyFill="1" applyBorder="1" applyAlignment="1" applyProtection="1">
      <alignment horizontal="center" vertical="center"/>
      <protection locked="0"/>
    </xf>
    <xf numFmtId="0" fontId="5" fillId="0" borderId="0" xfId="65" applyNumberFormat="1" applyFont="1" applyFill="1" applyBorder="1" applyAlignment="1" applyProtection="1">
      <alignment vertical="center"/>
      <protection locked="0"/>
    </xf>
    <xf numFmtId="0" fontId="5" fillId="0" borderId="30" xfId="65" applyNumberFormat="1" applyFont="1" applyFill="1" applyBorder="1" applyAlignment="1" applyProtection="1">
      <alignment vertical="center"/>
      <protection locked="0"/>
    </xf>
    <xf numFmtId="0" fontId="5" fillId="0" borderId="11" xfId="65" applyNumberFormat="1" applyFont="1" applyFill="1" applyBorder="1" applyAlignment="1" applyProtection="1">
      <alignment vertical="center"/>
      <protection locked="0"/>
    </xf>
    <xf numFmtId="49" fontId="5" fillId="0" borderId="0" xfId="65" applyNumberFormat="1" applyFont="1" applyFill="1" applyBorder="1" applyAlignment="1" applyProtection="1">
      <alignment horizontal="left" vertical="center"/>
      <protection locked="0"/>
    </xf>
    <xf numFmtId="49" fontId="5" fillId="0" borderId="30" xfId="65" applyNumberFormat="1" applyFont="1" applyFill="1" applyBorder="1" applyAlignment="1" applyProtection="1">
      <alignment horizontal="center" vertical="center"/>
      <protection locked="0"/>
    </xf>
    <xf numFmtId="49" fontId="5" fillId="0" borderId="0" xfId="65" applyNumberFormat="1" applyFont="1" applyFill="1" applyBorder="1" applyAlignment="1" applyProtection="1">
      <alignment vertical="center"/>
      <protection locked="0"/>
    </xf>
    <xf numFmtId="49" fontId="5" fillId="0" borderId="30" xfId="65" applyNumberFormat="1" applyFont="1" applyFill="1" applyBorder="1" applyAlignment="1" applyProtection="1">
      <alignment vertical="center"/>
      <protection locked="0"/>
    </xf>
    <xf numFmtId="49" fontId="5" fillId="0" borderId="1" xfId="65" applyNumberFormat="1" applyFont="1" applyFill="1" applyBorder="1" applyAlignment="1" applyProtection="1">
      <alignment vertical="center"/>
      <protection locked="0"/>
    </xf>
    <xf numFmtId="49" fontId="5" fillId="0" borderId="56" xfId="65" applyNumberFormat="1" applyFont="1" applyFill="1" applyBorder="1" applyAlignment="1" applyProtection="1">
      <alignment horizontal="center" vertical="center"/>
      <protection locked="0"/>
    </xf>
    <xf numFmtId="49" fontId="5" fillId="0" borderId="43" xfId="65" applyNumberFormat="1" applyFont="1" applyFill="1" applyBorder="1" applyAlignment="1" applyProtection="1">
      <alignment horizontal="center" vertical="center"/>
      <protection locked="0"/>
    </xf>
    <xf numFmtId="49" fontId="5" fillId="0" borderId="13" xfId="65" applyNumberFormat="1" applyFont="1" applyFill="1" applyBorder="1" applyAlignment="1" applyProtection="1">
      <alignment horizontal="center" vertical="center"/>
      <protection locked="0"/>
    </xf>
    <xf numFmtId="49" fontId="5" fillId="0" borderId="17" xfId="65" applyNumberFormat="1" applyFont="1" applyFill="1" applyBorder="1" applyAlignment="1" applyProtection="1">
      <alignment horizontal="center" vertical="center"/>
      <protection locked="0"/>
    </xf>
    <xf numFmtId="0" fontId="5" fillId="0" borderId="0" xfId="65" applyNumberFormat="1" applyFont="1" applyFill="1" applyAlignment="1" applyProtection="1">
      <alignment vertical="center"/>
      <protection locked="0"/>
    </xf>
    <xf numFmtId="0" fontId="11" fillId="0" borderId="0" xfId="65" applyNumberFormat="1" applyFont="1" applyFill="1" applyAlignment="1" applyProtection="1">
      <alignment vertical="center"/>
      <protection locked="0"/>
    </xf>
    <xf numFmtId="0" fontId="11" fillId="0" borderId="0" xfId="65" applyFont="1" applyFill="1" applyAlignment="1">
      <alignment vertical="center" wrapText="1"/>
    </xf>
    <xf numFmtId="0" fontId="7" fillId="0" borderId="0" xfId="65" applyNumberFormat="1" applyFont="1" applyAlignment="1" applyProtection="1">
      <alignment horizontal="right" vertical="center"/>
      <protection locked="0"/>
    </xf>
    <xf numFmtId="0" fontId="11" fillId="0" borderId="57" xfId="65" applyNumberFormat="1" applyFont="1" applyBorder="1" applyAlignment="1" applyProtection="1">
      <alignment vertical="center"/>
      <protection locked="0"/>
    </xf>
    <xf numFmtId="0" fontId="5" fillId="0" borderId="4" xfId="65" applyFont="1" applyBorder="1" applyAlignment="1">
      <alignment vertical="center"/>
    </xf>
    <xf numFmtId="0" fontId="5" fillId="0" borderId="6" xfId="65" applyFont="1" applyBorder="1" applyAlignment="1">
      <alignment vertical="center"/>
    </xf>
    <xf numFmtId="0" fontId="11" fillId="0" borderId="19" xfId="65" applyNumberFormat="1" applyFont="1" applyBorder="1" applyAlignment="1" applyProtection="1">
      <alignment horizontal="center" vertical="center" wrapText="1"/>
      <protection locked="0"/>
    </xf>
    <xf numFmtId="0" fontId="5" fillId="0" borderId="5" xfId="65" applyFont="1" applyBorder="1" applyAlignment="1">
      <alignment vertical="center"/>
    </xf>
    <xf numFmtId="0" fontId="11" fillId="0" borderId="3" xfId="65" applyNumberFormat="1" applyFont="1" applyBorder="1" applyAlignment="1" applyProtection="1">
      <alignment vertical="center"/>
      <protection locked="0"/>
    </xf>
    <xf numFmtId="3" fontId="11" fillId="0" borderId="11" xfId="65" applyNumberFormat="1" applyFont="1" applyBorder="1" applyAlignment="1" applyProtection="1">
      <alignment vertical="center"/>
      <protection locked="0"/>
    </xf>
    <xf numFmtId="205" fontId="11" fillId="0" borderId="0" xfId="65" applyNumberFormat="1" applyFont="1" applyFill="1" applyBorder="1" applyAlignment="1">
      <alignment horizontal="right" vertical="center"/>
    </xf>
    <xf numFmtId="49" fontId="11" fillId="0" borderId="13" xfId="65" applyNumberFormat="1" applyFont="1" applyBorder="1" applyAlignment="1" applyProtection="1">
      <alignment horizontal="center" vertical="center"/>
      <protection locked="0"/>
    </xf>
    <xf numFmtId="0" fontId="5" fillId="0" borderId="14" xfId="65" applyFont="1" applyBorder="1" applyAlignment="1">
      <alignment vertical="center"/>
    </xf>
    <xf numFmtId="0" fontId="15" fillId="0" borderId="0" xfId="65" applyAlignment="1">
      <alignment vertical="center"/>
    </xf>
    <xf numFmtId="0" fontId="15" fillId="0" borderId="4" xfId="65" applyBorder="1" applyAlignment="1">
      <alignment vertical="center"/>
    </xf>
    <xf numFmtId="0" fontId="11" fillId="0" borderId="10" xfId="65" applyNumberFormat="1" applyFont="1" applyBorder="1" applyAlignment="1" applyProtection="1">
      <alignment horizontal="center" vertical="center"/>
      <protection locked="0"/>
    </xf>
    <xf numFmtId="0" fontId="11" fillId="0" borderId="21" xfId="65" applyNumberFormat="1" applyFont="1" applyBorder="1" applyAlignment="1" applyProtection="1">
      <alignment vertical="center" wrapText="1"/>
      <protection locked="0"/>
    </xf>
    <xf numFmtId="0" fontId="11" fillId="0" borderId="20" xfId="65" applyNumberFormat="1" applyFont="1" applyBorder="1" applyAlignment="1" applyProtection="1">
      <alignment vertical="center" wrapText="1"/>
      <protection locked="0"/>
    </xf>
    <xf numFmtId="0" fontId="15" fillId="0" borderId="6" xfId="65" applyBorder="1" applyAlignment="1">
      <alignment vertical="center"/>
    </xf>
    <xf numFmtId="0" fontId="11" fillId="0" borderId="30" xfId="65" applyNumberFormat="1" applyFont="1" applyBorder="1" applyAlignment="1" applyProtection="1">
      <alignment horizontal="center" vertical="center" wrapText="1"/>
      <protection locked="0"/>
    </xf>
    <xf numFmtId="0" fontId="15" fillId="0" borderId="5" xfId="65" applyBorder="1" applyAlignment="1">
      <alignment vertical="center"/>
    </xf>
    <xf numFmtId="0" fontId="11" fillId="0" borderId="3" xfId="65" applyNumberFormat="1" applyFont="1" applyBorder="1" applyAlignment="1" applyProtection="1">
      <alignment vertical="center" wrapText="1"/>
      <protection locked="0"/>
    </xf>
    <xf numFmtId="0" fontId="11" fillId="0" borderId="22" xfId="65" applyNumberFormat="1" applyFont="1" applyBorder="1" applyAlignment="1" applyProtection="1">
      <alignment vertical="center" wrapText="1"/>
      <protection locked="0"/>
    </xf>
    <xf numFmtId="0" fontId="15" fillId="0" borderId="7" xfId="65" applyBorder="1" applyAlignment="1">
      <alignment vertical="center"/>
    </xf>
    <xf numFmtId="0" fontId="15" fillId="0" borderId="12" xfId="65" applyBorder="1" applyAlignment="1">
      <alignment vertical="center"/>
    </xf>
    <xf numFmtId="0" fontId="5" fillId="0" borderId="10" xfId="65" applyNumberFormat="1" applyFont="1" applyBorder="1" applyAlignment="1" applyProtection="1">
      <alignment vertical="center"/>
      <protection locked="0"/>
    </xf>
    <xf numFmtId="0" fontId="5" fillId="0" borderId="21" xfId="65" applyNumberFormat="1" applyFont="1" applyBorder="1" applyAlignment="1" applyProtection="1">
      <alignment vertical="center"/>
      <protection locked="0"/>
    </xf>
    <xf numFmtId="49" fontId="5" fillId="0" borderId="30" xfId="65" applyNumberFormat="1" applyFont="1" applyBorder="1" applyAlignment="1" applyProtection="1">
      <alignment vertical="center"/>
      <protection locked="0"/>
    </xf>
    <xf numFmtId="182" fontId="5" fillId="0" borderId="0" xfId="65" applyNumberFormat="1" applyFont="1" applyBorder="1" applyAlignment="1" applyProtection="1">
      <alignment vertical="center" shrinkToFit="1"/>
      <protection locked="0"/>
    </xf>
    <xf numFmtId="182" fontId="5" fillId="0" borderId="30" xfId="65" applyNumberFormat="1" applyFont="1" applyBorder="1" applyAlignment="1" applyProtection="1">
      <alignment vertical="center" shrinkToFit="1"/>
      <protection locked="0"/>
    </xf>
    <xf numFmtId="0" fontId="5" fillId="0" borderId="30" xfId="65" applyNumberFormat="1" applyFont="1" applyBorder="1" applyAlignment="1" applyProtection="1">
      <alignment vertical="center"/>
      <protection locked="0"/>
    </xf>
    <xf numFmtId="228" fontId="5" fillId="0" borderId="0" xfId="65" applyNumberFormat="1" applyFont="1" applyBorder="1" applyAlignment="1" applyProtection="1">
      <alignment vertical="center" shrinkToFit="1"/>
      <protection locked="0"/>
    </xf>
    <xf numFmtId="228" fontId="5" fillId="0" borderId="30" xfId="65" applyNumberFormat="1" applyFont="1" applyBorder="1" applyAlignment="1" applyProtection="1">
      <alignment vertical="center" shrinkToFit="1"/>
      <protection locked="0"/>
    </xf>
    <xf numFmtId="0" fontId="15" fillId="0" borderId="29" xfId="65" applyBorder="1" applyAlignment="1">
      <alignment vertical="center"/>
    </xf>
    <xf numFmtId="49" fontId="5" fillId="0" borderId="13" xfId="65" applyNumberFormat="1" applyFont="1" applyBorder="1" applyAlignment="1" applyProtection="1">
      <alignment vertical="center"/>
      <protection locked="0"/>
    </xf>
    <xf numFmtId="228" fontId="5" fillId="0" borderId="13" xfId="65" applyNumberFormat="1" applyFont="1" applyFill="1" applyBorder="1" applyAlignment="1">
      <alignment vertical="center" shrinkToFit="1"/>
    </xf>
    <xf numFmtId="228" fontId="5" fillId="0" borderId="17" xfId="65" applyNumberFormat="1" applyFont="1" applyFill="1" applyBorder="1" applyAlignment="1">
      <alignment vertical="center" shrinkToFit="1"/>
    </xf>
    <xf numFmtId="0" fontId="15" fillId="0" borderId="14" xfId="65" applyBorder="1" applyAlignment="1">
      <alignment vertical="center"/>
    </xf>
    <xf numFmtId="0" fontId="15" fillId="0" borderId="0" xfId="65" applyBorder="1" applyAlignment="1">
      <alignment vertical="center"/>
    </xf>
    <xf numFmtId="228" fontId="5" fillId="0" borderId="0" xfId="65" applyNumberFormat="1" applyFont="1" applyFill="1" applyBorder="1" applyAlignment="1">
      <alignment vertical="center" shrinkToFit="1"/>
    </xf>
    <xf numFmtId="49" fontId="7" fillId="0" borderId="0" xfId="65" applyNumberFormat="1" applyFont="1" applyFill="1" applyBorder="1" applyAlignment="1" applyProtection="1">
      <alignment vertical="center"/>
      <protection locked="0"/>
    </xf>
    <xf numFmtId="0" fontId="7" fillId="0" borderId="0" xfId="65" applyFont="1" applyBorder="1" applyAlignment="1">
      <alignment vertical="center" shrinkToFit="1"/>
    </xf>
    <xf numFmtId="0" fontId="59" fillId="0" borderId="0" xfId="65" applyFont="1" applyBorder="1" applyAlignment="1">
      <alignment horizontal="right" vertical="center"/>
    </xf>
    <xf numFmtId="0" fontId="11" fillId="0" borderId="31" xfId="65" applyFont="1" applyBorder="1" applyAlignment="1">
      <alignment vertical="center"/>
    </xf>
    <xf numFmtId="0" fontId="11" fillId="0" borderId="24" xfId="65" applyFont="1" applyBorder="1" applyAlignment="1">
      <alignment vertical="center"/>
    </xf>
    <xf numFmtId="0" fontId="11" fillId="0" borderId="4" xfId="65" applyFont="1" applyBorder="1" applyAlignment="1">
      <alignment vertical="center"/>
    </xf>
    <xf numFmtId="0" fontId="11" fillId="0" borderId="0" xfId="65" applyFont="1" applyBorder="1" applyAlignment="1">
      <alignment horizontal="center" vertical="center"/>
    </xf>
    <xf numFmtId="0" fontId="11" fillId="0" borderId="30" xfId="65" applyFont="1" applyBorder="1" applyAlignment="1">
      <alignment horizontal="center" vertical="center"/>
    </xf>
    <xf numFmtId="0" fontId="11" fillId="0" borderId="10" xfId="65" applyFont="1" applyBorder="1" applyAlignment="1">
      <alignment vertical="center"/>
    </xf>
    <xf numFmtId="41" fontId="11" fillId="0" borderId="27" xfId="46" applyFont="1" applyFill="1" applyBorder="1" applyAlignment="1" applyProtection="1">
      <alignment horizontal="center" vertical="center" wrapText="1"/>
      <protection locked="0"/>
    </xf>
    <xf numFmtId="0" fontId="11" fillId="0" borderId="7" xfId="65" applyFont="1" applyBorder="1" applyAlignment="1">
      <alignment vertical="center"/>
    </xf>
    <xf numFmtId="0" fontId="11" fillId="0" borderId="8" xfId="65" applyFont="1" applyBorder="1" applyAlignment="1">
      <alignment horizontal="center" vertical="center"/>
    </xf>
    <xf numFmtId="0" fontId="11" fillId="0" borderId="10" xfId="65" applyFont="1" applyBorder="1" applyAlignment="1">
      <alignment horizontal="center" vertical="center"/>
    </xf>
    <xf numFmtId="0" fontId="11" fillId="0" borderId="21" xfId="65" applyFont="1" applyBorder="1" applyAlignment="1">
      <alignment horizontal="center" vertical="center"/>
    </xf>
    <xf numFmtId="0" fontId="11" fillId="0" borderId="10" xfId="65" applyFont="1" applyBorder="1" applyAlignment="1">
      <alignment horizontal="center" vertical="center" wrapText="1"/>
    </xf>
    <xf numFmtId="0" fontId="11" fillId="0" borderId="10" xfId="65" applyFont="1" applyBorder="1" applyAlignment="1">
      <alignment vertical="center" wrapText="1"/>
    </xf>
    <xf numFmtId="41" fontId="11" fillId="0" borderId="10" xfId="46" applyFont="1" applyFill="1" applyBorder="1" applyAlignment="1" applyProtection="1">
      <alignment horizontal="center" vertical="center" wrapText="1"/>
      <protection locked="0"/>
    </xf>
    <xf numFmtId="0" fontId="7" fillId="0" borderId="10" xfId="65" applyFont="1" applyBorder="1" applyAlignment="1">
      <alignment horizontal="center" vertical="center" wrapText="1"/>
    </xf>
    <xf numFmtId="0" fontId="15" fillId="0" borderId="10" xfId="65" applyBorder="1" applyAlignment="1">
      <alignment vertical="center"/>
    </xf>
    <xf numFmtId="0" fontId="7" fillId="0" borderId="10" xfId="65" applyFont="1" applyBorder="1" applyAlignment="1">
      <alignment horizontal="center" vertical="center" shrinkToFit="1"/>
    </xf>
    <xf numFmtId="0" fontId="11" fillId="0" borderId="6" xfId="65" applyFont="1" applyBorder="1" applyAlignment="1">
      <alignment vertical="center"/>
    </xf>
    <xf numFmtId="0" fontId="11" fillId="0" borderId="30" xfId="65" applyFont="1" applyBorder="1" applyAlignment="1">
      <alignment vertical="center"/>
    </xf>
    <xf numFmtId="38" fontId="11" fillId="0" borderId="0" xfId="37" applyFont="1" applyBorder="1" applyAlignment="1">
      <alignment horizontal="right" vertical="center" shrinkToFit="1"/>
    </xf>
    <xf numFmtId="205" fontId="11" fillId="0" borderId="0" xfId="37" applyNumberFormat="1" applyFont="1" applyBorder="1" applyAlignment="1">
      <alignment horizontal="right" vertical="center" shrinkToFit="1"/>
    </xf>
    <xf numFmtId="38" fontId="11" fillId="0" borderId="0" xfId="37" applyFont="1" applyBorder="1" applyAlignment="1">
      <alignment vertical="center" shrinkToFit="1"/>
    </xf>
    <xf numFmtId="205" fontId="11" fillId="0" borderId="0" xfId="37" applyNumberFormat="1" applyFont="1" applyBorder="1" applyAlignment="1">
      <alignment vertical="center" shrinkToFit="1"/>
    </xf>
    <xf numFmtId="217" fontId="11" fillId="0" borderId="5" xfId="65" applyNumberFormat="1" applyFont="1" applyBorder="1" applyAlignment="1">
      <alignment vertical="center"/>
    </xf>
    <xf numFmtId="0" fontId="11" fillId="0" borderId="12" xfId="65" applyFont="1" applyBorder="1" applyAlignment="1">
      <alignment horizontal="left" vertical="center"/>
    </xf>
    <xf numFmtId="0" fontId="11" fillId="0" borderId="0" xfId="65" applyFont="1" applyBorder="1" applyAlignment="1">
      <alignment horizontal="left" vertical="center"/>
    </xf>
    <xf numFmtId="217" fontId="11" fillId="0" borderId="0" xfId="37" applyNumberFormat="1" applyFont="1" applyBorder="1" applyAlignment="1">
      <alignment horizontal="right" vertical="center" shrinkToFit="1"/>
    </xf>
    <xf numFmtId="217" fontId="11" fillId="0" borderId="0" xfId="37" applyNumberFormat="1" applyFont="1" applyBorder="1" applyAlignment="1">
      <alignment vertical="center" shrinkToFit="1"/>
    </xf>
    <xf numFmtId="0" fontId="11" fillId="0" borderId="12" xfId="65" applyFont="1" applyBorder="1" applyAlignment="1">
      <alignment horizontal="right" vertical="center"/>
    </xf>
    <xf numFmtId="0" fontId="11" fillId="0" borderId="0" xfId="65" applyFont="1" applyBorder="1" applyAlignment="1">
      <alignment horizontal="right" vertical="center"/>
    </xf>
    <xf numFmtId="38" fontId="11" fillId="0" borderId="0" xfId="37" applyFont="1" applyFill="1" applyBorder="1" applyAlignment="1">
      <alignment horizontal="right" vertical="center" shrinkToFit="1"/>
    </xf>
    <xf numFmtId="38" fontId="11" fillId="0" borderId="0" xfId="37" applyFont="1" applyFill="1" applyBorder="1" applyAlignment="1">
      <alignment vertical="center" shrinkToFit="1"/>
    </xf>
    <xf numFmtId="217" fontId="11" fillId="0" borderId="58" xfId="37" applyNumberFormat="1" applyFont="1" applyBorder="1" applyAlignment="1">
      <alignment horizontal="right" vertical="center" shrinkToFit="1"/>
    </xf>
    <xf numFmtId="0" fontId="11" fillId="0" borderId="59" xfId="65" applyFont="1" applyBorder="1" applyAlignment="1">
      <alignment vertical="center"/>
    </xf>
    <xf numFmtId="217" fontId="11" fillId="0" borderId="0" xfId="65" applyNumberFormat="1" applyFont="1" applyBorder="1" applyAlignment="1">
      <alignment vertical="center"/>
    </xf>
    <xf numFmtId="0" fontId="7" fillId="0" borderId="0" xfId="65" applyFont="1" applyAlignment="1">
      <alignment horizontal="left" vertical="center"/>
    </xf>
    <xf numFmtId="0" fontId="11" fillId="0" borderId="0" xfId="65" applyFont="1" applyAlignment="1">
      <alignment horizontal="left" vertical="center"/>
    </xf>
    <xf numFmtId="0" fontId="11" fillId="0" borderId="0" xfId="71" applyFont="1"/>
    <xf numFmtId="37" fontId="11" fillId="0" borderId="0" xfId="69" applyFont="1" applyFill="1" applyAlignment="1">
      <alignment vertical="center"/>
    </xf>
    <xf numFmtId="37" fontId="11" fillId="0" borderId="0" xfId="69" applyFont="1" applyFill="1" applyAlignment="1">
      <alignment horizontal="right" vertical="center"/>
    </xf>
    <xf numFmtId="37" fontId="11" fillId="0" borderId="0" xfId="69" applyFont="1" applyFill="1" applyBorder="1" applyAlignment="1">
      <alignment vertical="center"/>
    </xf>
    <xf numFmtId="0" fontId="36" fillId="0" borderId="0" xfId="69" applyNumberFormat="1" applyFont="1" applyFill="1" applyBorder="1" applyAlignment="1">
      <alignment horizontal="center" vertical="center"/>
    </xf>
    <xf numFmtId="0" fontId="36" fillId="0" borderId="0" xfId="69" applyNumberFormat="1" applyFont="1" applyFill="1" applyAlignment="1">
      <alignment vertical="center"/>
    </xf>
    <xf numFmtId="0" fontId="5" fillId="0" borderId="0" xfId="71" applyFont="1" applyAlignment="1">
      <alignment horizontal="center" vertical="center"/>
    </xf>
    <xf numFmtId="0" fontId="54" fillId="0" borderId="0" xfId="71" applyFont="1" applyBorder="1" applyAlignment="1">
      <alignment horizontal="left" vertical="center"/>
    </xf>
    <xf numFmtId="0" fontId="8" fillId="0" borderId="0" xfId="69" applyNumberFormat="1" applyFont="1" applyFill="1" applyBorder="1" applyAlignment="1">
      <alignment vertical="center"/>
    </xf>
    <xf numFmtId="0" fontId="53" fillId="0" borderId="0" xfId="69" applyNumberFormat="1" applyFont="1" applyFill="1" applyBorder="1" applyAlignment="1" applyProtection="1">
      <alignment horizontal="right" vertical="center"/>
    </xf>
    <xf numFmtId="0" fontId="54" fillId="0" borderId="0" xfId="69" applyNumberFormat="1" applyFont="1" applyFill="1" applyBorder="1" applyAlignment="1">
      <alignment horizontal="right" vertical="center"/>
    </xf>
    <xf numFmtId="0" fontId="8" fillId="0" borderId="0" xfId="69" applyNumberFormat="1" applyFont="1" applyFill="1" applyAlignment="1">
      <alignment vertical="center"/>
    </xf>
    <xf numFmtId="0" fontId="8" fillId="0" borderId="0" xfId="71" applyFont="1" applyBorder="1" applyAlignment="1">
      <alignment vertical="center"/>
    </xf>
    <xf numFmtId="0" fontId="8" fillId="0" borderId="13" xfId="69" applyNumberFormat="1" applyFont="1" applyFill="1" applyBorder="1" applyAlignment="1">
      <alignment vertical="center"/>
    </xf>
    <xf numFmtId="0" fontId="8" fillId="0" borderId="13" xfId="69" applyNumberFormat="1" applyFont="1" applyFill="1" applyBorder="1" applyAlignment="1">
      <alignment horizontal="right" vertical="center"/>
    </xf>
    <xf numFmtId="0" fontId="11" fillId="0" borderId="0" xfId="69" applyNumberFormat="1" applyFont="1" applyFill="1" applyAlignment="1">
      <alignment vertical="center"/>
    </xf>
    <xf numFmtId="0" fontId="8" fillId="0" borderId="0" xfId="71" applyFont="1"/>
    <xf numFmtId="37" fontId="8" fillId="0" borderId="10" xfId="69" applyFont="1" applyFill="1" applyBorder="1" applyAlignment="1"/>
    <xf numFmtId="38" fontId="8" fillId="0" borderId="10" xfId="45" applyFont="1" applyFill="1" applyBorder="1" applyAlignment="1" applyProtection="1">
      <alignment horizontal="right"/>
    </xf>
    <xf numFmtId="0" fontId="8" fillId="0" borderId="0" xfId="71" quotePrefix="1" applyFont="1" applyBorder="1" applyAlignment="1">
      <alignment horizontal="center"/>
    </xf>
    <xf numFmtId="0" fontId="8" fillId="0" borderId="0" xfId="71" applyFont="1" applyFill="1" applyAlignment="1">
      <alignment horizontal="center"/>
    </xf>
    <xf numFmtId="37" fontId="8" fillId="0" borderId="0" xfId="69" applyFont="1" applyFill="1" applyBorder="1" applyAlignment="1" applyProtection="1">
      <alignment horizontal="center"/>
    </xf>
    <xf numFmtId="40" fontId="56" fillId="0" borderId="0" xfId="45" applyNumberFormat="1" applyFont="1" applyFill="1" applyBorder="1" applyAlignment="1">
      <alignment horizontal="right"/>
    </xf>
    <xf numFmtId="0" fontId="8" fillId="0" borderId="0" xfId="71" quotePrefix="1" applyFont="1" applyAlignment="1">
      <alignment horizontal="center"/>
    </xf>
    <xf numFmtId="37" fontId="8" fillId="0" borderId="0" xfId="69" applyFont="1" applyFill="1" applyBorder="1" applyAlignment="1">
      <alignment horizontal="center"/>
    </xf>
    <xf numFmtId="0" fontId="8" fillId="0" borderId="13" xfId="71" applyFont="1" applyBorder="1"/>
    <xf numFmtId="37" fontId="8" fillId="0" borderId="13" xfId="69" applyFont="1" applyFill="1" applyBorder="1" applyAlignment="1" applyProtection="1">
      <alignment horizontal="center"/>
    </xf>
    <xf numFmtId="38" fontId="8" fillId="0" borderId="15" xfId="45" applyFont="1" applyFill="1" applyBorder="1" applyAlignment="1">
      <alignment horizontal="right"/>
    </xf>
    <xf numFmtId="38" fontId="8" fillId="0" borderId="13" xfId="45" applyFont="1" applyFill="1" applyBorder="1" applyAlignment="1">
      <alignment horizontal="right"/>
    </xf>
    <xf numFmtId="0" fontId="8" fillId="0" borderId="0" xfId="71" applyFont="1" applyFill="1" applyBorder="1" applyAlignment="1">
      <alignment vertical="center"/>
    </xf>
    <xf numFmtId="37" fontId="8" fillId="0" borderId="0" xfId="69" applyFont="1" applyFill="1" applyBorder="1" applyAlignment="1" applyProtection="1">
      <alignment horizontal="center" vertical="center"/>
    </xf>
    <xf numFmtId="225" fontId="54" fillId="0" borderId="0" xfId="69" applyNumberFormat="1" applyFont="1" applyFill="1" applyBorder="1" applyAlignment="1">
      <alignment horizontal="right" vertical="center"/>
    </xf>
    <xf numFmtId="37" fontId="54" fillId="0" borderId="0" xfId="69" applyFont="1" applyFill="1" applyBorder="1" applyAlignment="1" applyProtection="1">
      <alignment vertical="center"/>
    </xf>
    <xf numFmtId="37" fontId="8" fillId="0" borderId="0" xfId="69" applyFont="1" applyFill="1" applyBorder="1" applyAlignment="1" applyProtection="1">
      <alignment vertical="center"/>
    </xf>
    <xf numFmtId="37" fontId="8" fillId="0" borderId="0" xfId="69" applyFont="1" applyFill="1" applyBorder="1" applyAlignment="1">
      <alignment vertical="center"/>
    </xf>
    <xf numFmtId="37" fontId="8" fillId="0" borderId="0" xfId="69" applyFont="1" applyFill="1" applyAlignment="1">
      <alignment vertical="center"/>
    </xf>
    <xf numFmtId="230" fontId="54" fillId="0" borderId="0" xfId="69" applyNumberFormat="1" applyFont="1" applyFill="1" applyAlignment="1">
      <alignment horizontal="right" vertical="center"/>
    </xf>
    <xf numFmtId="37" fontId="11" fillId="0" borderId="0" xfId="69" applyFont="1" applyFill="1" applyAlignment="1" applyProtection="1">
      <alignment horizontal="right" vertical="center"/>
    </xf>
    <xf numFmtId="231" fontId="11" fillId="0" borderId="0" xfId="69" applyNumberFormat="1" applyFont="1" applyFill="1" applyAlignment="1">
      <alignment horizontal="right" vertical="center"/>
    </xf>
    <xf numFmtId="0" fontId="60" fillId="0" borderId="0" xfId="0" applyFont="1" applyBorder="1" applyAlignment="1">
      <alignment horizontal="center" vertical="center"/>
    </xf>
    <xf numFmtId="0" fontId="54" fillId="0" borderId="0" xfId="65" applyNumberFormat="1" applyFont="1" applyFill="1" applyAlignment="1" applyProtection="1">
      <alignment vertical="center"/>
      <protection locked="0"/>
    </xf>
    <xf numFmtId="0" fontId="54" fillId="0" borderId="0" xfId="65" applyFont="1" applyAlignment="1">
      <alignment vertical="center"/>
    </xf>
    <xf numFmtId="0" fontId="62" fillId="0" borderId="0" xfId="80" applyFont="1" applyFill="1" applyBorder="1" applyAlignment="1" applyProtection="1">
      <alignment horizontal="right"/>
    </xf>
    <xf numFmtId="0" fontId="62" fillId="0" borderId="0" xfId="80" applyFont="1" applyFill="1" applyProtection="1"/>
    <xf numFmtId="0" fontId="62" fillId="0" borderId="0" xfId="80" applyFont="1" applyFill="1" applyBorder="1" applyProtection="1"/>
    <xf numFmtId="0" fontId="0" fillId="0" borderId="0" xfId="0" applyFont="1"/>
    <xf numFmtId="0" fontId="63" fillId="0" borderId="0" xfId="82" applyFont="1" applyFill="1" applyAlignment="1" applyProtection="1">
      <alignment horizontal="right"/>
    </xf>
    <xf numFmtId="0" fontId="62" fillId="0" borderId="0" xfId="82" applyFont="1" applyFill="1" applyProtection="1"/>
    <xf numFmtId="0" fontId="8" fillId="0" borderId="0" xfId="65" applyNumberFormat="1" applyFont="1" applyBorder="1" applyAlignment="1" applyProtection="1">
      <alignment vertical="center"/>
      <protection locked="0"/>
    </xf>
    <xf numFmtId="0" fontId="8" fillId="0" borderId="0" xfId="65" applyNumberFormat="1" applyFont="1" applyAlignment="1" applyProtection="1">
      <alignment vertical="center"/>
      <protection locked="0"/>
    </xf>
    <xf numFmtId="0" fontId="8" fillId="0" borderId="0" xfId="65" applyNumberFormat="1" applyFont="1" applyBorder="1" applyAlignment="1" applyProtection="1">
      <alignment horizontal="right"/>
      <protection locked="0"/>
    </xf>
    <xf numFmtId="0" fontId="11" fillId="0" borderId="2" xfId="65" applyNumberFormat="1" applyFont="1" applyBorder="1" applyAlignment="1" applyProtection="1">
      <alignment horizontal="right" vertical="center"/>
      <protection locked="0"/>
    </xf>
    <xf numFmtId="217" fontId="11" fillId="0" borderId="0" xfId="0" applyNumberFormat="1" applyFont="1" applyFill="1" applyBorder="1" applyAlignment="1">
      <alignment horizontal="right" vertical="center" shrinkToFit="1"/>
    </xf>
    <xf numFmtId="217" fontId="11" fillId="0" borderId="0" xfId="0" applyNumberFormat="1" applyFont="1" applyFill="1" applyBorder="1" applyAlignment="1">
      <alignment horizontal="right" shrinkToFit="1"/>
    </xf>
    <xf numFmtId="0" fontId="59" fillId="0" borderId="0" xfId="65" applyFont="1" applyAlignment="1">
      <alignment horizontal="right" vertical="center"/>
    </xf>
    <xf numFmtId="0" fontId="8" fillId="0" borderId="0" xfId="65" applyFont="1" applyAlignment="1">
      <alignment vertical="center"/>
    </xf>
    <xf numFmtId="0" fontId="44" fillId="0" borderId="0" xfId="0" applyFont="1" applyAlignment="1">
      <alignment horizontal="center"/>
    </xf>
    <xf numFmtId="0" fontId="7" fillId="0" borderId="27" xfId="78" applyFont="1" applyBorder="1" applyAlignment="1">
      <alignment vertical="center"/>
    </xf>
    <xf numFmtId="0" fontId="54" fillId="0" borderId="0" xfId="78" applyFont="1" applyAlignment="1">
      <alignment vertical="center"/>
    </xf>
    <xf numFmtId="0" fontId="8" fillId="0" borderId="0" xfId="78" applyFont="1" applyBorder="1" applyAlignment="1">
      <alignment horizontal="right"/>
    </xf>
    <xf numFmtId="0" fontId="54" fillId="0" borderId="0" xfId="78" applyFont="1" applyFill="1" applyAlignment="1">
      <alignment vertical="center"/>
    </xf>
    <xf numFmtId="227" fontId="32" fillId="0" borderId="11" xfId="78" applyNumberFormat="1" applyFont="1" applyFill="1" applyBorder="1" applyAlignment="1">
      <alignment vertical="center"/>
    </xf>
    <xf numFmtId="0" fontId="7" fillId="0" borderId="0" xfId="65" applyNumberFormat="1" applyFont="1" applyFill="1" applyAlignment="1" applyProtection="1">
      <alignment vertical="center"/>
      <protection locked="0"/>
    </xf>
    <xf numFmtId="0" fontId="59" fillId="0" borderId="0" xfId="65" applyNumberFormat="1" applyFont="1" applyAlignment="1" applyProtection="1">
      <alignment horizontal="right" vertical="center"/>
      <protection locked="0"/>
    </xf>
    <xf numFmtId="0" fontId="8" fillId="0" borderId="0" xfId="65" applyNumberFormat="1" applyFont="1" applyAlignment="1" applyProtection="1">
      <alignment horizontal="right" vertical="center"/>
      <protection locked="0"/>
    </xf>
    <xf numFmtId="49" fontId="8" fillId="0" borderId="0" xfId="65" applyNumberFormat="1" applyFont="1" applyFill="1" applyBorder="1" applyAlignment="1" applyProtection="1">
      <alignment vertical="center"/>
      <protection locked="0"/>
    </xf>
    <xf numFmtId="0" fontId="7" fillId="0" borderId="0" xfId="65" applyFont="1" applyBorder="1" applyAlignment="1">
      <alignment horizontal="right" vertical="center"/>
    </xf>
    <xf numFmtId="0" fontId="8" fillId="0" borderId="0" xfId="65" quotePrefix="1" applyNumberFormat="1" applyFont="1" applyAlignment="1" applyProtection="1">
      <alignment vertical="center"/>
      <protection locked="0"/>
    </xf>
    <xf numFmtId="205" fontId="20" fillId="0" borderId="11" xfId="81" applyNumberFormat="1" applyFont="1" applyFill="1" applyBorder="1" applyAlignment="1">
      <alignment vertical="center"/>
    </xf>
    <xf numFmtId="38" fontId="11" fillId="0" borderId="0" xfId="37" applyFont="1" applyFill="1" applyBorder="1" applyAlignment="1">
      <alignment horizontal="right" vertical="center"/>
    </xf>
    <xf numFmtId="0" fontId="0" fillId="0" borderId="0" xfId="80" applyFont="1" applyFill="1" applyBorder="1" applyAlignment="1" applyProtection="1">
      <alignment horizontal="right"/>
    </xf>
    <xf numFmtId="203" fontId="11" fillId="0" borderId="0" xfId="65" applyNumberFormat="1" applyFont="1" applyFill="1" applyBorder="1" applyAlignment="1">
      <alignment horizontal="right" vertical="center" shrinkToFit="1"/>
    </xf>
    <xf numFmtId="205" fontId="11" fillId="0" borderId="0" xfId="65" applyNumberFormat="1" applyFont="1" applyAlignment="1">
      <alignment vertical="center"/>
    </xf>
    <xf numFmtId="0" fontId="11" fillId="0" borderId="0" xfId="65" applyNumberFormat="1" applyFont="1" applyAlignment="1">
      <alignment vertical="center"/>
    </xf>
    <xf numFmtId="185" fontId="11" fillId="0" borderId="0" xfId="65" applyNumberFormat="1" applyFont="1" applyAlignment="1">
      <alignment vertical="center"/>
    </xf>
    <xf numFmtId="185" fontId="5" fillId="0" borderId="0" xfId="65" applyNumberFormat="1" applyFont="1" applyFill="1" applyBorder="1" applyAlignment="1">
      <alignment horizontal="right" vertical="center" shrinkToFit="1"/>
    </xf>
    <xf numFmtId="229" fontId="11" fillId="0" borderId="60" xfId="37" applyNumberFormat="1" applyFont="1" applyFill="1" applyBorder="1" applyAlignment="1">
      <alignment horizontal="right" vertical="center" shrinkToFit="1"/>
    </xf>
    <xf numFmtId="229" fontId="11" fillId="0" borderId="51" xfId="37" applyNumberFormat="1" applyFont="1" applyFill="1" applyBorder="1" applyAlignment="1">
      <alignment horizontal="right" vertical="center" shrinkToFit="1"/>
    </xf>
    <xf numFmtId="229" fontId="11" fillId="0" borderId="51" xfId="37" applyNumberFormat="1" applyFont="1" applyFill="1" applyBorder="1" applyAlignment="1">
      <alignment vertical="center" shrinkToFit="1"/>
    </xf>
    <xf numFmtId="205" fontId="11" fillId="0" borderId="61" xfId="37" applyNumberFormat="1" applyFont="1" applyFill="1" applyBorder="1" applyAlignment="1">
      <alignment horizontal="right" vertical="center" shrinkToFit="1"/>
    </xf>
    <xf numFmtId="229" fontId="11" fillId="0" borderId="13" xfId="37" applyNumberFormat="1" applyFont="1" applyFill="1" applyBorder="1" applyAlignment="1">
      <alignment horizontal="right" vertical="center" shrinkToFit="1"/>
    </xf>
    <xf numFmtId="38" fontId="9" fillId="0" borderId="0" xfId="38" applyAlignment="1"/>
    <xf numFmtId="49" fontId="11" fillId="0" borderId="0" xfId="66" applyNumberFormat="1" applyFont="1" applyAlignment="1">
      <alignment horizontal="right"/>
    </xf>
    <xf numFmtId="38" fontId="9" fillId="0" borderId="22" xfId="80" applyNumberFormat="1" applyFont="1" applyFill="1" applyBorder="1" applyProtection="1">
      <protection locked="0"/>
    </xf>
    <xf numFmtId="214" fontId="9" fillId="0" borderId="22" xfId="80" applyNumberFormat="1" applyFont="1" applyFill="1" applyBorder="1" applyProtection="1">
      <protection locked="0"/>
    </xf>
    <xf numFmtId="232" fontId="9" fillId="0" borderId="19" xfId="80" applyNumberFormat="1" applyFont="1" applyFill="1" applyBorder="1" applyProtection="1"/>
    <xf numFmtId="226" fontId="9" fillId="0" borderId="22" xfId="80" applyNumberFormat="1" applyFont="1" applyFill="1" applyBorder="1" applyProtection="1">
      <protection locked="0"/>
    </xf>
    <xf numFmtId="0" fontId="7" fillId="0" borderId="0" xfId="0" applyFont="1" applyFill="1" applyBorder="1" applyAlignment="1" applyProtection="1">
      <alignment horizontal="center" vertical="center"/>
      <protection locked="0"/>
    </xf>
    <xf numFmtId="204" fontId="5" fillId="0" borderId="0" xfId="42" applyNumberFormat="1" applyFont="1" applyFill="1" applyBorder="1" applyAlignment="1" applyProtection="1">
      <alignment horizontal="right" vertical="center"/>
      <protection locked="0"/>
    </xf>
    <xf numFmtId="3" fontId="5" fillId="0" borderId="5" xfId="42" applyNumberFormat="1" applyFont="1" applyFill="1" applyBorder="1" applyAlignment="1" applyProtection="1">
      <alignment horizontal="right" vertical="center"/>
      <protection locked="0"/>
    </xf>
    <xf numFmtId="3" fontId="5" fillId="0" borderId="0" xfId="42" applyNumberFormat="1" applyFont="1" applyFill="1" applyBorder="1" applyAlignment="1" applyProtection="1">
      <alignment horizontal="right" vertical="center"/>
      <protection locked="0"/>
    </xf>
    <xf numFmtId="38" fontId="20" fillId="0" borderId="11" xfId="42" applyFont="1" applyFill="1" applyBorder="1" applyAlignment="1">
      <alignment vertical="center"/>
    </xf>
    <xf numFmtId="3" fontId="5" fillId="0" borderId="13" xfId="42" applyNumberFormat="1" applyFont="1" applyFill="1" applyBorder="1" applyAlignment="1" applyProtection="1">
      <alignment horizontal="right" vertical="center"/>
      <protection locked="0"/>
    </xf>
    <xf numFmtId="204" fontId="5" fillId="0" borderId="0" xfId="65" applyNumberFormat="1" applyFont="1" applyFill="1" applyBorder="1" applyAlignment="1" applyProtection="1">
      <alignment horizontal="right" vertical="center"/>
      <protection locked="0"/>
    </xf>
    <xf numFmtId="38" fontId="0" fillId="0" borderId="0" xfId="38" applyFont="1"/>
    <xf numFmtId="185" fontId="5" fillId="0" borderId="11" xfId="42" applyNumberFormat="1" applyFont="1" applyFill="1" applyBorder="1" applyAlignment="1" applyProtection="1">
      <alignment horizontal="right" vertical="center"/>
      <protection locked="0"/>
    </xf>
    <xf numFmtId="185" fontId="5" fillId="0" borderId="0" xfId="42" applyNumberFormat="1" applyFont="1" applyFill="1" applyBorder="1" applyAlignment="1" applyProtection="1">
      <alignment horizontal="right" vertical="center"/>
      <protection locked="0"/>
    </xf>
    <xf numFmtId="206" fontId="5" fillId="0" borderId="0" xfId="42" applyNumberFormat="1" applyFont="1" applyFill="1" applyBorder="1" applyAlignment="1" applyProtection="1">
      <alignment horizontal="right" vertical="center"/>
      <protection locked="0"/>
    </xf>
    <xf numFmtId="205" fontId="5" fillId="0" borderId="0" xfId="42" applyNumberFormat="1" applyFont="1" applyFill="1" applyBorder="1" applyAlignment="1" applyProtection="1">
      <alignment horizontal="right" vertical="center"/>
      <protection locked="0"/>
    </xf>
    <xf numFmtId="38" fontId="5" fillId="0" borderId="0" xfId="38" applyFont="1" applyFill="1" applyBorder="1" applyAlignment="1" applyProtection="1">
      <alignment horizontal="right" vertical="center"/>
      <protection locked="0"/>
    </xf>
    <xf numFmtId="3" fontId="5" fillId="0" borderId="5" xfId="42" applyNumberFormat="1" applyFont="1" applyBorder="1" applyAlignment="1" applyProtection="1">
      <alignment horizontal="right" vertical="center"/>
      <protection locked="0"/>
    </xf>
    <xf numFmtId="205" fontId="5" fillId="0" borderId="13" xfId="42" applyNumberFormat="1" applyFont="1" applyFill="1" applyBorder="1" applyAlignment="1" applyProtection="1">
      <alignment horizontal="right" vertical="center"/>
      <protection locked="0"/>
    </xf>
    <xf numFmtId="0" fontId="54" fillId="0" borderId="0" xfId="65" applyNumberFormat="1" applyFont="1" applyAlignment="1" applyProtection="1">
      <alignment vertical="center"/>
      <protection locked="0"/>
    </xf>
    <xf numFmtId="0" fontId="11" fillId="0" borderId="0" xfId="81" applyFont="1" applyBorder="1"/>
    <xf numFmtId="0" fontId="11" fillId="0" borderId="0" xfId="81" applyFont="1" applyBorder="1" applyAlignment="1"/>
    <xf numFmtId="0" fontId="11" fillId="0" borderId="0" xfId="81" applyFont="1" applyAlignment="1"/>
    <xf numFmtId="0" fontId="11" fillId="0" borderId="1" xfId="81" applyFont="1" applyBorder="1" applyAlignment="1"/>
    <xf numFmtId="211" fontId="11" fillId="0" borderId="0" xfId="81" applyNumberFormat="1" applyFont="1" applyAlignment="1"/>
    <xf numFmtId="211" fontId="5" fillId="0" borderId="0" xfId="38" applyNumberFormat="1" applyFont="1" applyFill="1" applyBorder="1" applyAlignment="1">
      <alignment vertical="center"/>
    </xf>
    <xf numFmtId="211" fontId="5" fillId="0" borderId="62" xfId="38" applyNumberFormat="1" applyFont="1" applyFill="1" applyBorder="1" applyAlignment="1" applyProtection="1">
      <alignment horizontal="right" vertical="center"/>
      <protection locked="0"/>
    </xf>
    <xf numFmtId="211" fontId="5" fillId="0" borderId="0" xfId="38" applyNumberFormat="1" applyFont="1" applyFill="1" applyBorder="1" applyAlignment="1" applyProtection="1">
      <alignment horizontal="right" vertical="center"/>
      <protection locked="0"/>
    </xf>
    <xf numFmtId="38" fontId="5" fillId="0" borderId="0" xfId="38" applyFont="1" applyFill="1" applyBorder="1" applyAlignment="1" applyProtection="1">
      <alignment vertical="center"/>
      <protection locked="0"/>
    </xf>
    <xf numFmtId="38" fontId="5" fillId="0" borderId="0" xfId="38" applyFont="1" applyFill="1" applyAlignment="1">
      <alignment vertical="center"/>
    </xf>
    <xf numFmtId="211" fontId="5" fillId="0" borderId="11" xfId="38" applyNumberFormat="1" applyFont="1" applyFill="1" applyBorder="1" applyAlignment="1">
      <alignment horizontal="right" vertical="center"/>
    </xf>
    <xf numFmtId="211" fontId="5" fillId="0" borderId="0" xfId="38" applyNumberFormat="1" applyFont="1" applyBorder="1" applyAlignment="1" applyProtection="1">
      <alignment vertical="center"/>
      <protection locked="0"/>
    </xf>
    <xf numFmtId="211" fontId="5" fillId="0" borderId="62" xfId="38" applyNumberFormat="1" applyFont="1" applyBorder="1" applyAlignment="1" applyProtection="1">
      <alignment vertical="center"/>
      <protection locked="0"/>
    </xf>
    <xf numFmtId="38" fontId="5" fillId="0" borderId="62" xfId="38" applyFont="1" applyFill="1" applyBorder="1" applyAlignment="1" applyProtection="1">
      <alignment horizontal="right" vertical="center"/>
      <protection locked="0"/>
    </xf>
    <xf numFmtId="203" fontId="20" fillId="0" borderId="11" xfId="38" applyNumberFormat="1" applyFont="1" applyFill="1" applyBorder="1" applyAlignment="1">
      <alignment vertical="center"/>
    </xf>
    <xf numFmtId="203" fontId="5" fillId="0" borderId="0" xfId="38" applyNumberFormat="1" applyFont="1" applyFill="1" applyBorder="1" applyAlignment="1">
      <alignment horizontal="right" vertical="center"/>
    </xf>
    <xf numFmtId="203" fontId="5" fillId="0" borderId="0" xfId="38" applyNumberFormat="1" applyFont="1" applyFill="1" applyAlignment="1">
      <alignment vertical="center"/>
    </xf>
    <xf numFmtId="203" fontId="5" fillId="0" borderId="0" xfId="38" applyNumberFormat="1" applyFont="1" applyFill="1" applyBorder="1" applyAlignment="1" applyProtection="1">
      <alignment horizontal="right" vertical="center"/>
      <protection locked="0"/>
    </xf>
    <xf numFmtId="215" fontId="9" fillId="0" borderId="22" xfId="80" applyNumberFormat="1" applyFont="1" applyFill="1" applyBorder="1" applyProtection="1">
      <protection locked="0"/>
    </xf>
    <xf numFmtId="0" fontId="0" fillId="0" borderId="20" xfId="82" applyFont="1" applyFill="1" applyBorder="1" applyAlignment="1" applyProtection="1">
      <alignment horizontal="center" vertical="center"/>
    </xf>
    <xf numFmtId="38" fontId="11" fillId="0" borderId="11" xfId="38" applyFont="1" applyBorder="1" applyAlignment="1" applyProtection="1">
      <alignment vertical="center"/>
      <protection locked="0"/>
    </xf>
    <xf numFmtId="38" fontId="11" fillId="0" borderId="11" xfId="38" applyFont="1" applyFill="1" applyBorder="1" applyAlignment="1" applyProtection="1">
      <alignment vertical="center"/>
      <protection locked="0"/>
    </xf>
    <xf numFmtId="38" fontId="42" fillId="0" borderId="0" xfId="40" applyFont="1" applyBorder="1" applyAlignment="1">
      <alignment vertical="center" shrinkToFit="1"/>
    </xf>
    <xf numFmtId="220" fontId="42" fillId="0" borderId="0" xfId="40" applyNumberFormat="1" applyFont="1" applyBorder="1" applyAlignment="1">
      <alignment vertical="center" shrinkToFit="1"/>
    </xf>
    <xf numFmtId="220" fontId="42" fillId="0" borderId="30" xfId="40" applyNumberFormat="1" applyFont="1" applyBorder="1" applyAlignment="1">
      <alignment vertical="center" shrinkToFit="1"/>
    </xf>
    <xf numFmtId="38" fontId="42" fillId="0" borderId="11" xfId="40" applyFont="1" applyBorder="1" applyAlignment="1">
      <alignment vertical="center" shrinkToFit="1"/>
    </xf>
    <xf numFmtId="232" fontId="42" fillId="0" borderId="0" xfId="40" applyNumberFormat="1" applyFont="1" applyFill="1" applyBorder="1" applyAlignment="1">
      <alignment vertical="center" shrinkToFit="1"/>
    </xf>
    <xf numFmtId="38" fontId="42" fillId="0" borderId="0" xfId="40" applyFont="1" applyFill="1" applyBorder="1" applyAlignment="1">
      <alignment vertical="center" shrinkToFit="1"/>
    </xf>
    <xf numFmtId="220" fontId="42" fillId="0" borderId="30" xfId="40" applyNumberFormat="1" applyFont="1" applyFill="1" applyBorder="1" applyAlignment="1">
      <alignment vertical="center" shrinkToFit="1"/>
    </xf>
    <xf numFmtId="220" fontId="42" fillId="0" borderId="0" xfId="40" applyNumberFormat="1" applyFont="1" applyFill="1" applyBorder="1" applyAlignment="1">
      <alignment vertical="center" shrinkToFit="1"/>
    </xf>
    <xf numFmtId="38" fontId="42" fillId="0" borderId="11" xfId="40" applyFont="1" applyFill="1" applyBorder="1" applyAlignment="1">
      <alignment vertical="center" shrinkToFit="1"/>
    </xf>
    <xf numFmtId="211" fontId="42" fillId="0" borderId="0" xfId="40" applyNumberFormat="1" applyFont="1" applyFill="1" applyBorder="1" applyAlignment="1">
      <alignment vertical="center" shrinkToFit="1"/>
    </xf>
    <xf numFmtId="38" fontId="7" fillId="0" borderId="0" xfId="40" applyFont="1" applyBorder="1" applyAlignment="1">
      <alignment vertical="center" shrinkToFit="1"/>
    </xf>
    <xf numFmtId="221" fontId="8" fillId="0" borderId="0" xfId="40" applyNumberFormat="1" applyFont="1" applyBorder="1" applyAlignment="1">
      <alignment horizontal="right" vertical="center" shrinkToFit="1"/>
    </xf>
    <xf numFmtId="180" fontId="8" fillId="0" borderId="0" xfId="40" applyNumberFormat="1" applyFont="1" applyBorder="1" applyAlignment="1">
      <alignment vertical="center" shrinkToFit="1"/>
    </xf>
    <xf numFmtId="222" fontId="8" fillId="0" borderId="30" xfId="40" applyNumberFormat="1" applyFont="1" applyBorder="1" applyAlignment="1">
      <alignment horizontal="right" vertical="center" shrinkToFit="1"/>
    </xf>
    <xf numFmtId="38" fontId="8" fillId="0" borderId="0" xfId="40" applyFont="1" applyBorder="1" applyAlignment="1">
      <alignment vertical="center" shrinkToFit="1"/>
    </xf>
    <xf numFmtId="222" fontId="8" fillId="0" borderId="0" xfId="40" applyNumberFormat="1" applyFont="1" applyBorder="1" applyAlignment="1">
      <alignment horizontal="right" vertical="center" shrinkToFit="1"/>
    </xf>
    <xf numFmtId="38" fontId="8" fillId="0" borderId="11" xfId="40" applyFont="1" applyBorder="1" applyAlignment="1">
      <alignment vertical="center" shrinkToFit="1"/>
    </xf>
    <xf numFmtId="223" fontId="8" fillId="0" borderId="0" xfId="40" applyNumberFormat="1" applyFont="1" applyBorder="1" applyAlignment="1">
      <alignment horizontal="right" vertical="center" shrinkToFit="1"/>
    </xf>
    <xf numFmtId="38" fontId="42" fillId="0" borderId="0" xfId="40" applyFont="1" applyFill="1" applyBorder="1" applyAlignment="1">
      <alignment horizontal="right" vertical="center" shrinkToFit="1"/>
    </xf>
    <xf numFmtId="211" fontId="42" fillId="0" borderId="11" xfId="40" applyNumberFormat="1" applyFont="1" applyFill="1" applyBorder="1" applyAlignment="1">
      <alignment vertical="center" shrinkToFit="1"/>
    </xf>
    <xf numFmtId="225" fontId="42" fillId="0" borderId="13" xfId="40" applyNumberFormat="1" applyFont="1" applyBorder="1" applyAlignment="1">
      <alignment vertical="center" shrinkToFit="1"/>
    </xf>
    <xf numFmtId="221" fontId="42" fillId="0" borderId="13" xfId="40" applyNumberFormat="1" applyFont="1" applyBorder="1" applyAlignment="1">
      <alignment vertical="center" shrinkToFit="1"/>
    </xf>
    <xf numFmtId="225" fontId="42" fillId="0" borderId="15" xfId="40" applyNumberFormat="1" applyFont="1" applyBorder="1" applyAlignment="1">
      <alignment vertical="center" shrinkToFit="1"/>
    </xf>
    <xf numFmtId="225" fontId="42" fillId="0" borderId="0" xfId="40" applyNumberFormat="1" applyFont="1" applyBorder="1" applyAlignment="1">
      <alignment vertical="center" shrinkToFit="1"/>
    </xf>
    <xf numFmtId="221" fontId="42" fillId="0" borderId="0" xfId="40" applyNumberFormat="1" applyFont="1" applyBorder="1" applyAlignment="1">
      <alignment vertical="center" shrinkToFit="1"/>
    </xf>
    <xf numFmtId="0" fontId="0" fillId="0" borderId="0" xfId="0" applyBorder="1"/>
    <xf numFmtId="0" fontId="4" fillId="0" borderId="0" xfId="0" applyFont="1" applyBorder="1"/>
    <xf numFmtId="0" fontId="47" fillId="0" borderId="63" xfId="0" applyFont="1" applyBorder="1" applyAlignment="1"/>
    <xf numFmtId="38" fontId="7" fillId="0" borderId="9" xfId="44" applyFont="1" applyBorder="1" applyAlignment="1">
      <alignment vertical="center"/>
    </xf>
    <xf numFmtId="38" fontId="7" fillId="0" borderId="20" xfId="44" applyFont="1" applyBorder="1" applyAlignment="1">
      <alignment vertical="center"/>
    </xf>
    <xf numFmtId="38" fontId="7" fillId="0" borderId="11" xfId="44" applyFont="1" applyBorder="1" applyAlignment="1">
      <alignment vertical="center"/>
    </xf>
    <xf numFmtId="38" fontId="7" fillId="0" borderId="19" xfId="44" applyFont="1" applyBorder="1" applyAlignment="1">
      <alignment vertical="center"/>
    </xf>
    <xf numFmtId="38" fontId="32" fillId="0" borderId="11" xfId="44" applyFont="1" applyBorder="1" applyAlignment="1">
      <alignment vertical="center"/>
    </xf>
    <xf numFmtId="38" fontId="32" fillId="0" borderId="19" xfId="44" applyFont="1" applyBorder="1" applyAlignment="1">
      <alignment vertical="center"/>
    </xf>
    <xf numFmtId="38" fontId="32" fillId="0" borderId="19" xfId="44" applyFont="1" applyBorder="1" applyAlignment="1">
      <alignment horizontal="right" vertical="center"/>
    </xf>
    <xf numFmtId="211" fontId="32" fillId="0" borderId="11" xfId="44" applyNumberFormat="1" applyFont="1" applyBorder="1" applyAlignment="1">
      <alignment vertical="center"/>
    </xf>
    <xf numFmtId="2" fontId="32" fillId="0" borderId="54" xfId="78" applyNumberFormat="1" applyFont="1" applyFill="1" applyBorder="1" applyAlignment="1">
      <alignment vertical="center"/>
    </xf>
    <xf numFmtId="38" fontId="32" fillId="0" borderId="19" xfId="78" applyNumberFormat="1" applyFont="1" applyFill="1" applyBorder="1" applyAlignment="1">
      <alignment vertical="center"/>
    </xf>
    <xf numFmtId="38" fontId="11" fillId="0" borderId="0" xfId="44" applyFont="1" applyAlignment="1">
      <alignment vertical="center"/>
    </xf>
    <xf numFmtId="38" fontId="11" fillId="0" borderId="0" xfId="44" applyFont="1" applyBorder="1" applyAlignment="1">
      <alignment vertical="center"/>
    </xf>
    <xf numFmtId="38" fontId="5" fillId="0" borderId="11" xfId="44" applyFont="1" applyFill="1" applyBorder="1" applyAlignment="1">
      <alignment horizontal="right" vertical="center"/>
    </xf>
    <xf numFmtId="38" fontId="5" fillId="0" borderId="5" xfId="44" applyFont="1" applyFill="1" applyBorder="1" applyAlignment="1">
      <alignment horizontal="right" vertical="center"/>
    </xf>
    <xf numFmtId="38" fontId="5" fillId="0" borderId="0" xfId="44" applyFont="1" applyFill="1" applyBorder="1" applyAlignment="1">
      <alignment horizontal="right" vertical="center"/>
    </xf>
    <xf numFmtId="211" fontId="5" fillId="0" borderId="11" xfId="44" applyNumberFormat="1" applyFont="1" applyFill="1" applyBorder="1" applyAlignment="1">
      <alignment horizontal="right" vertical="center"/>
    </xf>
    <xf numFmtId="211" fontId="5" fillId="0" borderId="0" xfId="44" applyNumberFormat="1" applyFont="1" applyFill="1" applyBorder="1" applyAlignment="1">
      <alignment horizontal="right" vertical="center"/>
    </xf>
    <xf numFmtId="211" fontId="5" fillId="0" borderId="5" xfId="44" applyNumberFormat="1" applyFont="1" applyFill="1" applyBorder="1" applyAlignment="1">
      <alignment horizontal="right" vertical="center"/>
    </xf>
    <xf numFmtId="38" fontId="5" fillId="0" borderId="0" xfId="44" applyFont="1" applyFill="1" applyBorder="1" applyAlignment="1" applyProtection="1">
      <alignment horizontal="right" vertical="center"/>
      <protection locked="0"/>
    </xf>
    <xf numFmtId="38" fontId="5" fillId="0" borderId="5" xfId="44" applyFont="1" applyFill="1" applyBorder="1" applyAlignment="1" applyProtection="1">
      <alignment horizontal="right" vertical="center"/>
      <protection locked="0"/>
    </xf>
    <xf numFmtId="232" fontId="5" fillId="0" borderId="11" xfId="82" applyNumberFormat="1" applyFont="1" applyFill="1" applyBorder="1" applyAlignment="1" applyProtection="1">
      <alignment vertical="center"/>
    </xf>
    <xf numFmtId="232" fontId="5" fillId="0" borderId="0" xfId="65" applyNumberFormat="1" applyFont="1" applyBorder="1" applyAlignment="1" applyProtection="1">
      <alignment vertical="center"/>
      <protection locked="0"/>
    </xf>
    <xf numFmtId="232" fontId="5" fillId="0" borderId="0" xfId="82" applyNumberFormat="1" applyFont="1" applyFill="1" applyBorder="1" applyAlignment="1" applyProtection="1">
      <alignment vertical="center"/>
    </xf>
    <xf numFmtId="232" fontId="5" fillId="0" borderId="0" xfId="65" applyNumberFormat="1" applyFont="1" applyFill="1" applyBorder="1" applyAlignment="1" applyProtection="1">
      <alignment vertical="center"/>
      <protection locked="0"/>
    </xf>
    <xf numFmtId="232" fontId="5" fillId="0" borderId="30" xfId="65" applyNumberFormat="1" applyFont="1" applyBorder="1" applyAlignment="1" applyProtection="1">
      <alignment vertical="center"/>
      <protection locked="0"/>
    </xf>
    <xf numFmtId="222" fontId="15" fillId="0" borderId="0" xfId="65" applyNumberFormat="1" applyAlignment="1">
      <alignment vertical="center"/>
    </xf>
    <xf numFmtId="233" fontId="5" fillId="0" borderId="0" xfId="65" applyNumberFormat="1" applyFont="1" applyFill="1" applyBorder="1" applyAlignment="1" applyProtection="1">
      <alignment vertical="center" shrinkToFit="1"/>
      <protection locked="0"/>
    </xf>
    <xf numFmtId="211" fontId="11" fillId="0" borderId="0" xfId="65" applyNumberFormat="1" applyFont="1" applyAlignment="1">
      <alignment vertical="center"/>
    </xf>
    <xf numFmtId="211" fontId="11" fillId="0" borderId="0" xfId="37" applyNumberFormat="1" applyFont="1" applyBorder="1" applyAlignment="1">
      <alignment horizontal="right" vertical="center" shrinkToFit="1"/>
    </xf>
    <xf numFmtId="211" fontId="11" fillId="0" borderId="0" xfId="37" applyNumberFormat="1" applyFont="1" applyBorder="1" applyAlignment="1">
      <alignment vertical="center" shrinkToFit="1"/>
    </xf>
    <xf numFmtId="0" fontId="8" fillId="0" borderId="0" xfId="65" applyFont="1" applyAlignment="1">
      <alignment horizontal="left" vertical="center"/>
    </xf>
    <xf numFmtId="37" fontId="56" fillId="0" borderId="0" xfId="45" quotePrefix="1" applyNumberFormat="1" applyFont="1" applyFill="1" applyBorder="1" applyAlignment="1">
      <alignment horizontal="right"/>
    </xf>
    <xf numFmtId="230" fontId="7" fillId="0" borderId="0" xfId="69" applyNumberFormat="1" applyFont="1" applyFill="1" applyAlignment="1">
      <alignment vertical="center"/>
    </xf>
    <xf numFmtId="230" fontId="7" fillId="0" borderId="0" xfId="69" applyNumberFormat="1" applyFont="1" applyFill="1" applyBorder="1" applyAlignment="1">
      <alignment vertical="center"/>
    </xf>
    <xf numFmtId="0" fontId="54" fillId="0" borderId="0" xfId="71" applyFont="1"/>
    <xf numFmtId="0" fontId="0" fillId="0" borderId="0" xfId="0" applyAlignment="1">
      <alignment vertical="center"/>
    </xf>
    <xf numFmtId="0" fontId="88" fillId="0" borderId="0" xfId="0" applyFont="1" applyAlignment="1">
      <alignment vertical="center"/>
    </xf>
    <xf numFmtId="232" fontId="9" fillId="0" borderId="22" xfId="80" applyNumberFormat="1" applyFont="1" applyFill="1" applyBorder="1" applyProtection="1">
      <protection locked="0"/>
    </xf>
    <xf numFmtId="203" fontId="5" fillId="0" borderId="0" xfId="38" applyNumberFormat="1" applyFont="1" applyFill="1" applyBorder="1" applyAlignment="1" applyProtection="1">
      <alignment vertical="center"/>
      <protection locked="0"/>
    </xf>
    <xf numFmtId="49" fontId="5" fillId="0" borderId="15" xfId="65" applyNumberFormat="1" applyFont="1" applyFill="1" applyBorder="1" applyAlignment="1" applyProtection="1">
      <alignment vertical="center"/>
      <protection locked="0"/>
    </xf>
    <xf numFmtId="3" fontId="5" fillId="0" borderId="13" xfId="65" applyNumberFormat="1" applyFont="1" applyFill="1" applyBorder="1" applyAlignment="1">
      <alignment vertical="center"/>
    </xf>
    <xf numFmtId="203" fontId="5" fillId="0" borderId="13" xfId="65" applyNumberFormat="1" applyFont="1" applyFill="1" applyBorder="1" applyAlignment="1">
      <alignment vertical="center"/>
    </xf>
    <xf numFmtId="176" fontId="5" fillId="0" borderId="0" xfId="36" applyNumberFormat="1" applyFont="1" applyFill="1" applyBorder="1" applyAlignment="1">
      <alignment vertical="center" shrinkToFit="1"/>
    </xf>
    <xf numFmtId="176" fontId="5" fillId="0" borderId="0" xfId="36" applyNumberFormat="1" applyFont="1" applyFill="1" applyBorder="1" applyAlignment="1">
      <alignment horizontal="right" vertical="center" shrinkToFit="1"/>
    </xf>
    <xf numFmtId="176" fontId="5" fillId="0" borderId="0" xfId="36" applyNumberFormat="1" applyFont="1" applyFill="1" applyAlignment="1">
      <alignment vertical="center"/>
    </xf>
    <xf numFmtId="176" fontId="5" fillId="0" borderId="30" xfId="36" applyNumberFormat="1" applyFont="1" applyFill="1" applyBorder="1" applyAlignment="1">
      <alignment vertical="center" shrinkToFit="1"/>
    </xf>
    <xf numFmtId="229" fontId="11" fillId="0" borderId="0" xfId="65" applyNumberFormat="1" applyFont="1" applyAlignment="1">
      <alignment vertical="center"/>
    </xf>
    <xf numFmtId="229" fontId="11" fillId="0" borderId="64" xfId="0" applyNumberFormat="1" applyFont="1" applyFill="1" applyBorder="1" applyAlignment="1">
      <alignment horizontal="right" vertical="center"/>
    </xf>
    <xf numFmtId="229" fontId="11" fillId="0" borderId="65" xfId="0" applyNumberFormat="1" applyFont="1" applyFill="1" applyBorder="1" applyAlignment="1">
      <alignment horizontal="right" vertical="center"/>
    </xf>
    <xf numFmtId="229" fontId="11" fillId="0" borderId="66" xfId="37" applyNumberFormat="1" applyFont="1" applyFill="1" applyBorder="1" applyAlignment="1">
      <alignment horizontal="right" vertical="center" shrinkToFit="1"/>
    </xf>
    <xf numFmtId="180" fontId="11" fillId="0" borderId="11" xfId="0" applyNumberFormat="1" applyFont="1" applyFill="1" applyBorder="1" applyAlignment="1">
      <alignment horizontal="right"/>
    </xf>
    <xf numFmtId="0" fontId="9" fillId="0" borderId="0" xfId="66" applyBorder="1" applyAlignment="1">
      <alignment vertical="center" textRotation="255"/>
    </xf>
    <xf numFmtId="0" fontId="11" fillId="0" borderId="67" xfId="66" applyFont="1" applyBorder="1" applyAlignment="1">
      <alignment horizontal="center" vertical="center"/>
    </xf>
    <xf numFmtId="38" fontId="11" fillId="0" borderId="68" xfId="38" applyFont="1" applyBorder="1" applyAlignment="1" applyProtection="1">
      <protection locked="0"/>
    </xf>
    <xf numFmtId="203" fontId="11" fillId="0" borderId="69" xfId="38" applyNumberFormat="1" applyFont="1" applyBorder="1" applyAlignment="1" applyProtection="1">
      <protection locked="0"/>
    </xf>
    <xf numFmtId="38" fontId="11" fillId="0" borderId="0" xfId="38" applyFont="1" applyBorder="1" applyAlignment="1"/>
    <xf numFmtId="0" fontId="9" fillId="0" borderId="10" xfId="66" applyBorder="1"/>
    <xf numFmtId="211" fontId="9" fillId="0" borderId="10" xfId="66" applyNumberFormat="1" applyBorder="1"/>
    <xf numFmtId="38" fontId="11" fillId="0" borderId="70" xfId="38" applyFont="1" applyBorder="1" applyAlignment="1" applyProtection="1">
      <protection locked="0"/>
    </xf>
    <xf numFmtId="203" fontId="11" fillId="0" borderId="71" xfId="38" applyNumberFormat="1" applyFont="1" applyBorder="1" applyAlignment="1" applyProtection="1">
      <protection locked="0"/>
    </xf>
    <xf numFmtId="211" fontId="11" fillId="0" borderId="0" xfId="38" applyNumberFormat="1" applyFont="1" applyFill="1" applyBorder="1" applyAlignment="1">
      <alignment horizontal="center"/>
    </xf>
    <xf numFmtId="38" fontId="11" fillId="0" borderId="0" xfId="38" applyFont="1" applyFill="1" applyBorder="1" applyAlignment="1">
      <alignment horizontal="right"/>
    </xf>
    <xf numFmtId="211" fontId="11" fillId="0" borderId="0" xfId="38" applyNumberFormat="1" applyFont="1" applyFill="1" applyBorder="1" applyAlignment="1">
      <alignment horizontal="right"/>
    </xf>
    <xf numFmtId="38" fontId="11" fillId="0" borderId="72" xfId="38" applyFont="1" applyBorder="1" applyAlignment="1" applyProtection="1">
      <protection locked="0"/>
    </xf>
    <xf numFmtId="203" fontId="11" fillId="0" borderId="73" xfId="38" applyNumberFormat="1" applyFont="1" applyBorder="1" applyAlignment="1" applyProtection="1">
      <protection locked="0"/>
    </xf>
    <xf numFmtId="211" fontId="5" fillId="0" borderId="0" xfId="65" applyNumberFormat="1" applyFont="1" applyFill="1" applyBorder="1" applyAlignment="1" applyProtection="1">
      <alignment vertical="center"/>
      <protection locked="0"/>
    </xf>
    <xf numFmtId="0" fontId="5" fillId="0" borderId="0" xfId="65" applyNumberFormat="1" applyFont="1" applyFill="1" applyAlignment="1" applyProtection="1">
      <alignment horizontal="center" vertical="center"/>
      <protection locked="0"/>
    </xf>
    <xf numFmtId="0" fontId="0" fillId="0" borderId="0" xfId="0" applyFont="1" applyFill="1"/>
    <xf numFmtId="0" fontId="0" fillId="0" borderId="0" xfId="0" applyFill="1"/>
    <xf numFmtId="0" fontId="11" fillId="0" borderId="0" xfId="65" applyNumberFormat="1" applyFont="1" applyFill="1" applyBorder="1" applyAlignment="1" applyProtection="1">
      <alignment horizontal="center" vertical="center"/>
      <protection locked="0"/>
    </xf>
    <xf numFmtId="0" fontId="15" fillId="0" borderId="12" xfId="65" applyFont="1" applyFill="1" applyBorder="1" applyAlignment="1">
      <alignment vertical="center"/>
    </xf>
    <xf numFmtId="0" fontId="42" fillId="0" borderId="30" xfId="65" applyFont="1" applyFill="1" applyBorder="1" applyAlignment="1">
      <alignment horizontal="right" vertical="center" shrinkToFit="1"/>
    </xf>
    <xf numFmtId="224" fontId="7" fillId="0" borderId="5" xfId="40" applyNumberFormat="1" applyFont="1" applyFill="1" applyBorder="1" applyAlignment="1">
      <alignment vertical="center" shrinkToFit="1"/>
    </xf>
    <xf numFmtId="199" fontId="7" fillId="0" borderId="0" xfId="40" applyNumberFormat="1" applyFont="1" applyFill="1" applyAlignment="1">
      <alignment vertical="center" shrinkToFit="1"/>
    </xf>
    <xf numFmtId="0" fontId="4" fillId="0" borderId="12" xfId="65" applyFont="1" applyFill="1" applyBorder="1" applyAlignment="1">
      <alignment vertical="center"/>
    </xf>
    <xf numFmtId="0" fontId="11" fillId="0" borderId="0" xfId="65" applyNumberFormat="1" applyFont="1" applyFill="1" applyBorder="1" applyAlignment="1" applyProtection="1">
      <alignment horizontal="right" vertical="center"/>
      <protection locked="0"/>
    </xf>
    <xf numFmtId="0" fontId="11" fillId="0" borderId="30" xfId="65" applyNumberFormat="1" applyFont="1" applyFill="1" applyBorder="1" applyAlignment="1" applyProtection="1">
      <alignment horizontal="right" vertical="center"/>
      <protection locked="0"/>
    </xf>
    <xf numFmtId="0" fontId="4" fillId="0" borderId="0" xfId="65" applyFont="1" applyFill="1" applyAlignment="1">
      <alignment vertical="center"/>
    </xf>
    <xf numFmtId="0" fontId="5" fillId="0" borderId="74" xfId="65" applyFont="1" applyFill="1" applyBorder="1" applyAlignment="1">
      <alignment vertical="center"/>
    </xf>
    <xf numFmtId="226" fontId="5" fillId="0" borderId="0" xfId="65" applyNumberFormat="1" applyFont="1" applyFill="1" applyAlignment="1">
      <alignment vertical="center"/>
    </xf>
    <xf numFmtId="0" fontId="5" fillId="0" borderId="29" xfId="65" applyFont="1" applyFill="1" applyBorder="1" applyAlignment="1">
      <alignment vertical="center"/>
    </xf>
    <xf numFmtId="0" fontId="11" fillId="0" borderId="30" xfId="65" applyNumberFormat="1" applyFont="1" applyFill="1" applyBorder="1" applyAlignment="1" applyProtection="1">
      <alignment vertical="center"/>
      <protection locked="0"/>
    </xf>
    <xf numFmtId="49" fontId="11" fillId="0" borderId="0" xfId="65" applyNumberFormat="1" applyFont="1" applyFill="1" applyBorder="1" applyAlignment="1" applyProtection="1">
      <alignment horizontal="right" vertical="center"/>
      <protection locked="0"/>
    </xf>
    <xf numFmtId="49" fontId="11" fillId="0" borderId="30" xfId="65" applyNumberFormat="1" applyFont="1" applyFill="1" applyBorder="1" applyAlignment="1" applyProtection="1">
      <alignment vertical="center"/>
      <protection locked="0"/>
    </xf>
    <xf numFmtId="217" fontId="11" fillId="0" borderId="75" xfId="65" applyNumberFormat="1" applyFont="1" applyFill="1" applyBorder="1" applyAlignment="1">
      <alignment vertical="center"/>
    </xf>
    <xf numFmtId="217" fontId="11" fillId="0" borderId="14" xfId="65" applyNumberFormat="1" applyFont="1" applyFill="1" applyBorder="1" applyAlignment="1">
      <alignment vertical="center"/>
    </xf>
    <xf numFmtId="0" fontId="11" fillId="0" borderId="12" xfId="65" applyFont="1" applyFill="1" applyBorder="1" applyAlignment="1">
      <alignment vertical="center"/>
    </xf>
    <xf numFmtId="0" fontId="11" fillId="0" borderId="0" xfId="65" quotePrefix="1" applyNumberFormat="1" applyFont="1" applyFill="1" applyBorder="1" applyAlignment="1" applyProtection="1">
      <alignment vertical="center"/>
      <protection locked="0"/>
    </xf>
    <xf numFmtId="205" fontId="11" fillId="0" borderId="12" xfId="65" applyNumberFormat="1" applyFont="1" applyFill="1" applyBorder="1" applyAlignment="1" applyProtection="1">
      <alignment vertical="center"/>
      <protection locked="0"/>
    </xf>
    <xf numFmtId="3" fontId="11" fillId="0" borderId="0" xfId="65" applyNumberFormat="1" applyFont="1" applyFill="1" applyAlignment="1">
      <alignment vertical="center"/>
    </xf>
    <xf numFmtId="205" fontId="11" fillId="0" borderId="12" xfId="65" applyNumberFormat="1" applyFont="1" applyFill="1" applyBorder="1" applyAlignment="1" applyProtection="1">
      <alignment horizontal="center" vertical="center"/>
      <protection locked="0"/>
    </xf>
    <xf numFmtId="0" fontId="15" fillId="0" borderId="12" xfId="65" applyFill="1" applyBorder="1" applyAlignment="1">
      <alignment vertical="center"/>
    </xf>
    <xf numFmtId="0" fontId="5" fillId="0" borderId="30" xfId="65" applyNumberFormat="1" applyFont="1" applyFill="1" applyBorder="1" applyAlignment="1" applyProtection="1">
      <alignment horizontal="right" vertical="center"/>
      <protection locked="0"/>
    </xf>
    <xf numFmtId="0" fontId="15" fillId="0" borderId="5" xfId="65" applyFill="1" applyBorder="1" applyAlignment="1">
      <alignment vertical="center"/>
    </xf>
    <xf numFmtId="0" fontId="15" fillId="0" borderId="0" xfId="65" applyFill="1" applyAlignment="1">
      <alignment vertical="center"/>
    </xf>
    <xf numFmtId="0" fontId="11" fillId="0" borderId="11" xfId="65" applyNumberFormat="1" applyFont="1" applyFill="1" applyBorder="1" applyAlignment="1" applyProtection="1">
      <alignment horizontal="right" vertical="center"/>
      <protection locked="0"/>
    </xf>
    <xf numFmtId="0" fontId="11" fillId="0" borderId="0" xfId="65" applyNumberFormat="1" applyFont="1" applyFill="1" applyBorder="1" applyAlignment="1" applyProtection="1">
      <alignment vertical="center"/>
      <protection locked="0"/>
    </xf>
    <xf numFmtId="180" fontId="11" fillId="0" borderId="0" xfId="0" applyNumberFormat="1" applyFont="1" applyFill="1" applyBorder="1" applyAlignment="1">
      <alignment horizontal="right"/>
    </xf>
    <xf numFmtId="180" fontId="11" fillId="0" borderId="5" xfId="0" applyNumberFormat="1" applyFont="1" applyFill="1" applyBorder="1" applyAlignment="1">
      <alignment horizontal="right"/>
    </xf>
    <xf numFmtId="227" fontId="7" fillId="0" borderId="2" xfId="78" applyNumberFormat="1" applyFont="1" applyFill="1" applyBorder="1" applyAlignment="1">
      <alignment vertical="center"/>
    </xf>
    <xf numFmtId="226" fontId="7" fillId="0" borderId="55" xfId="78" applyNumberFormat="1" applyFont="1" applyFill="1" applyBorder="1" applyAlignment="1">
      <alignment vertical="center"/>
    </xf>
    <xf numFmtId="227" fontId="7" fillId="0" borderId="22" xfId="78" applyNumberFormat="1" applyFont="1" applyFill="1" applyBorder="1" applyAlignment="1">
      <alignment vertical="center"/>
    </xf>
    <xf numFmtId="217" fontId="11" fillId="0" borderId="5" xfId="65" applyNumberFormat="1" applyFont="1" applyFill="1" applyBorder="1" applyAlignment="1" applyProtection="1">
      <alignment vertical="center"/>
      <protection locked="0"/>
    </xf>
    <xf numFmtId="205" fontId="11" fillId="0" borderId="11" xfId="65" applyNumberFormat="1" applyFont="1" applyFill="1" applyBorder="1" applyAlignment="1" applyProtection="1">
      <alignment vertical="center"/>
      <protection locked="0"/>
    </xf>
    <xf numFmtId="205" fontId="11" fillId="0" borderId="0" xfId="65" applyNumberFormat="1" applyFont="1" applyFill="1" applyBorder="1" applyAlignment="1" applyProtection="1">
      <alignment vertical="center"/>
      <protection locked="0"/>
    </xf>
    <xf numFmtId="205" fontId="11" fillId="0" borderId="0" xfId="37" applyNumberFormat="1" applyFont="1" applyFill="1" applyBorder="1" applyAlignment="1" applyProtection="1">
      <alignment vertical="center"/>
      <protection locked="0"/>
    </xf>
    <xf numFmtId="185" fontId="5" fillId="0" borderId="11" xfId="65" applyNumberFormat="1" applyFont="1" applyFill="1" applyBorder="1" applyAlignment="1" applyProtection="1">
      <alignment horizontal="right" vertical="center"/>
      <protection locked="0"/>
    </xf>
    <xf numFmtId="185" fontId="5" fillId="0" borderId="0" xfId="65" applyNumberFormat="1" applyFont="1" applyFill="1" applyBorder="1" applyAlignment="1" applyProtection="1">
      <alignment horizontal="right" vertical="center"/>
      <protection locked="0"/>
    </xf>
    <xf numFmtId="206" fontId="5" fillId="0" borderId="0" xfId="65" applyNumberFormat="1" applyFont="1" applyFill="1" applyBorder="1" applyAlignment="1" applyProtection="1">
      <alignment horizontal="right" vertical="center"/>
      <protection locked="0"/>
    </xf>
    <xf numFmtId="205" fontId="5" fillId="0" borderId="0" xfId="65" applyNumberFormat="1" applyFont="1" applyFill="1" applyBorder="1" applyAlignment="1" applyProtection="1">
      <alignment horizontal="right" vertical="center"/>
      <protection locked="0"/>
    </xf>
    <xf numFmtId="203" fontId="11" fillId="0" borderId="69" xfId="38" applyNumberFormat="1" applyFont="1" applyBorder="1" applyAlignment="1" applyProtection="1">
      <alignment horizontal="center"/>
      <protection locked="0"/>
    </xf>
    <xf numFmtId="236" fontId="9" fillId="0" borderId="32" xfId="82" applyNumberFormat="1" applyFill="1" applyBorder="1" applyProtection="1"/>
    <xf numFmtId="234" fontId="9" fillId="0" borderId="22" xfId="82" applyNumberFormat="1" applyFill="1" applyBorder="1" applyProtection="1"/>
    <xf numFmtId="0" fontId="8" fillId="0" borderId="0" xfId="65" applyNumberFormat="1" applyFont="1" applyFill="1" applyAlignment="1" applyProtection="1">
      <alignment vertical="center"/>
      <protection locked="0"/>
    </xf>
    <xf numFmtId="0" fontId="7" fillId="0" borderId="0" xfId="65" applyFont="1" applyFill="1" applyAlignment="1">
      <alignment vertical="center"/>
    </xf>
    <xf numFmtId="0" fontId="7" fillId="0" borderId="0" xfId="65" applyNumberFormat="1" applyFont="1" applyFill="1" applyBorder="1" applyAlignment="1" applyProtection="1">
      <alignment vertical="center"/>
      <protection locked="0"/>
    </xf>
    <xf numFmtId="0" fontId="7" fillId="0" borderId="0" xfId="65" applyFont="1" applyFill="1" applyBorder="1" applyAlignment="1">
      <alignment vertical="center"/>
    </xf>
    <xf numFmtId="0" fontId="7" fillId="0" borderId="11" xfId="78" applyFont="1" applyFill="1" applyBorder="1" applyAlignment="1">
      <alignment vertical="center"/>
    </xf>
    <xf numFmtId="0" fontId="7" fillId="0" borderId="30" xfId="78" applyFont="1" applyFill="1" applyBorder="1" applyAlignment="1">
      <alignment horizontal="center" vertical="center" shrinkToFit="1"/>
    </xf>
    <xf numFmtId="0" fontId="11" fillId="0" borderId="0" xfId="78" applyFont="1" applyFill="1" applyAlignment="1">
      <alignment vertical="center"/>
    </xf>
    <xf numFmtId="2" fontId="11" fillId="0" borderId="0" xfId="78" applyNumberFormat="1" applyFont="1" applyFill="1" applyAlignment="1">
      <alignment vertical="center"/>
    </xf>
    <xf numFmtId="38" fontId="11" fillId="0" borderId="0" xfId="38" applyFont="1" applyFill="1" applyAlignment="1">
      <alignment vertical="center"/>
    </xf>
    <xf numFmtId="203" fontId="5" fillId="0" borderId="13" xfId="81" applyNumberFormat="1" applyFont="1" applyFill="1" applyBorder="1" applyAlignment="1">
      <alignment vertical="center"/>
    </xf>
    <xf numFmtId="0" fontId="7" fillId="33" borderId="0" xfId="65" applyFont="1" applyFill="1" applyAlignment="1">
      <alignment vertical="center"/>
    </xf>
    <xf numFmtId="0" fontId="7" fillId="33" borderId="0" xfId="65" applyNumberFormat="1" applyFont="1" applyFill="1" applyBorder="1" applyAlignment="1" applyProtection="1">
      <alignment vertical="center"/>
      <protection locked="0"/>
    </xf>
    <xf numFmtId="0" fontId="11" fillId="0" borderId="76" xfId="81" applyFont="1" applyBorder="1" applyAlignment="1" applyProtection="1">
      <alignment horizontal="center" vertical="center"/>
      <protection locked="0"/>
    </xf>
    <xf numFmtId="0" fontId="11" fillId="0" borderId="0" xfId="81" applyFont="1" applyBorder="1" applyAlignment="1" applyProtection="1">
      <alignment horizontal="distributed" vertical="center" textRotation="255"/>
      <protection locked="0"/>
    </xf>
    <xf numFmtId="0" fontId="23" fillId="0" borderId="0" xfId="66" applyFont="1" applyBorder="1" applyAlignment="1">
      <alignment vertical="center"/>
    </xf>
    <xf numFmtId="0" fontId="11" fillId="0" borderId="68" xfId="81" applyFont="1" applyBorder="1" applyAlignment="1" applyProtection="1">
      <alignment horizontal="center" vertical="center"/>
      <protection locked="0"/>
    </xf>
    <xf numFmtId="0" fontId="11" fillId="0" borderId="77" xfId="81" applyFont="1" applyBorder="1" applyAlignment="1">
      <alignment horizontal="distributed" vertical="center"/>
    </xf>
    <xf numFmtId="0" fontId="11" fillId="0" borderId="68" xfId="81" applyFont="1" applyBorder="1" applyAlignment="1">
      <alignment horizontal="distributed" vertical="center"/>
    </xf>
    <xf numFmtId="0" fontId="11" fillId="0" borderId="67" xfId="81" applyFont="1" applyBorder="1" applyAlignment="1" applyProtection="1">
      <alignment horizontal="center" vertical="center"/>
      <protection locked="0"/>
    </xf>
    <xf numFmtId="0" fontId="5" fillId="0" borderId="26" xfId="65" applyFont="1" applyFill="1" applyBorder="1" applyAlignment="1">
      <alignment vertical="center"/>
    </xf>
    <xf numFmtId="235" fontId="5" fillId="0" borderId="15" xfId="65" applyNumberFormat="1" applyFont="1" applyFill="1" applyBorder="1" applyAlignment="1">
      <alignment vertical="center"/>
    </xf>
    <xf numFmtId="0" fontId="62" fillId="0" borderId="0" xfId="0" applyFont="1"/>
    <xf numFmtId="181" fontId="9" fillId="0" borderId="22" xfId="82" applyNumberFormat="1" applyFill="1" applyBorder="1" applyProtection="1"/>
    <xf numFmtId="237" fontId="9" fillId="0" borderId="22" xfId="82" applyNumberFormat="1" applyFill="1" applyBorder="1" applyProtection="1"/>
    <xf numFmtId="181" fontId="9" fillId="0" borderId="22" xfId="38" applyNumberFormat="1" applyFont="1" applyFill="1" applyBorder="1" applyProtection="1"/>
    <xf numFmtId="0" fontId="89" fillId="0" borderId="0" xfId="65" applyFont="1" applyAlignment="1" applyProtection="1">
      <alignment vertical="center"/>
      <protection locked="0"/>
    </xf>
    <xf numFmtId="0" fontId="9" fillId="0" borderId="20" xfId="80" applyFont="1" applyFill="1" applyBorder="1" applyAlignment="1" applyProtection="1">
      <alignment horizontal="right" vertical="center"/>
    </xf>
    <xf numFmtId="220" fontId="9" fillId="0" borderId="19" xfId="80" applyNumberFormat="1" applyFont="1" applyFill="1" applyBorder="1" applyProtection="1"/>
    <xf numFmtId="220" fontId="9" fillId="0" borderId="19" xfId="80" applyNumberFormat="1" applyFont="1" applyFill="1" applyBorder="1" applyAlignment="1" applyProtection="1">
      <alignment horizontal="right"/>
    </xf>
    <xf numFmtId="218" fontId="41" fillId="0" borderId="11" xfId="82" applyNumberFormat="1" applyFont="1" applyFill="1" applyBorder="1" applyAlignment="1" applyProtection="1">
      <alignment horizontal="right"/>
    </xf>
    <xf numFmtId="0" fontId="9" fillId="0" borderId="3" xfId="82" applyFill="1" applyBorder="1" applyAlignment="1" applyProtection="1">
      <alignment horizontal="center"/>
    </xf>
    <xf numFmtId="176" fontId="5" fillId="34" borderId="0" xfId="36" applyNumberFormat="1" applyFont="1" applyFill="1" applyBorder="1" applyAlignment="1">
      <alignment vertical="center" shrinkToFit="1"/>
    </xf>
    <xf numFmtId="185" fontId="42" fillId="0" borderId="0" xfId="65" applyNumberFormat="1" applyFont="1" applyAlignment="1">
      <alignment vertical="center"/>
    </xf>
    <xf numFmtId="183" fontId="42" fillId="0" borderId="0" xfId="65" applyNumberFormat="1" applyFont="1" applyAlignment="1">
      <alignment vertical="center"/>
    </xf>
    <xf numFmtId="182" fontId="42" fillId="0" borderId="0" xfId="65" applyNumberFormat="1" applyFont="1" applyAlignment="1">
      <alignment vertical="center"/>
    </xf>
    <xf numFmtId="232" fontId="9" fillId="0" borderId="19" xfId="80" applyNumberFormat="1" applyFont="1" applyFill="1" applyBorder="1" applyProtection="1">
      <protection locked="0"/>
    </xf>
    <xf numFmtId="206" fontId="5" fillId="0" borderId="0" xfId="65" quotePrefix="1" applyNumberFormat="1" applyFont="1" applyFill="1" applyBorder="1" applyAlignment="1" applyProtection="1">
      <alignment horizontal="right" vertical="center"/>
      <protection locked="0"/>
    </xf>
    <xf numFmtId="38" fontId="9" fillId="0" borderId="22" xfId="38" applyFont="1" applyFill="1" applyBorder="1" applyAlignment="1" applyProtection="1">
      <alignment horizontal="right"/>
    </xf>
    <xf numFmtId="232" fontId="9" fillId="0" borderId="22" xfId="80" applyNumberFormat="1" applyFont="1" applyFill="1" applyBorder="1" applyProtection="1"/>
    <xf numFmtId="38" fontId="9" fillId="0" borderId="22" xfId="38" applyFont="1" applyFill="1" applyBorder="1" applyProtection="1"/>
    <xf numFmtId="220" fontId="9" fillId="0" borderId="22" xfId="80" applyNumberFormat="1" applyFont="1" applyFill="1" applyBorder="1" applyProtection="1"/>
    <xf numFmtId="220" fontId="9" fillId="0" borderId="22" xfId="80" applyNumberFormat="1" applyFont="1" applyFill="1" applyBorder="1" applyAlignment="1" applyProtection="1">
      <alignment horizontal="right"/>
    </xf>
    <xf numFmtId="214" fontId="9" fillId="0" borderId="22" xfId="80" applyNumberFormat="1" applyFont="1" applyFill="1" applyBorder="1" applyProtection="1"/>
    <xf numFmtId="223" fontId="9" fillId="0" borderId="22" xfId="80" applyNumberFormat="1" applyFont="1" applyFill="1" applyBorder="1" applyAlignment="1" applyProtection="1">
      <alignment horizontal="right"/>
    </xf>
    <xf numFmtId="214" fontId="9" fillId="0" borderId="22" xfId="80" applyNumberFormat="1" applyFont="1" applyFill="1" applyBorder="1" applyAlignment="1" applyProtection="1"/>
    <xf numFmtId="0" fontId="0" fillId="0" borderId="0" xfId="82" applyFont="1" applyFill="1" applyAlignment="1" applyProtection="1">
      <alignment vertical="center"/>
    </xf>
    <xf numFmtId="236" fontId="0" fillId="0" borderId="0" xfId="0" applyNumberFormat="1"/>
    <xf numFmtId="0" fontId="7" fillId="0" borderId="61" xfId="0" applyFont="1" applyFill="1" applyBorder="1" applyAlignment="1" applyProtection="1">
      <alignment horizontal="center" vertical="center"/>
      <protection locked="0"/>
    </xf>
    <xf numFmtId="0" fontId="8" fillId="0" borderId="0" xfId="0" applyFont="1" applyFill="1" applyBorder="1" applyAlignment="1" applyProtection="1">
      <alignment horizontal="right" vertical="center"/>
      <protection locked="0"/>
    </xf>
    <xf numFmtId="0" fontId="13" fillId="0" borderId="61" xfId="0" applyFont="1" applyFill="1" applyBorder="1" applyAlignment="1" applyProtection="1">
      <alignment horizontal="center" vertical="center"/>
    </xf>
    <xf numFmtId="0" fontId="8" fillId="0" borderId="61" xfId="0" applyFont="1" applyFill="1" applyBorder="1" applyAlignment="1" applyProtection="1">
      <alignment vertical="center"/>
      <protection locked="0"/>
    </xf>
    <xf numFmtId="0" fontId="7" fillId="0" borderId="78" xfId="0" applyFont="1" applyFill="1" applyBorder="1" applyAlignment="1">
      <alignment vertical="center"/>
    </xf>
    <xf numFmtId="188" fontId="7" fillId="0" borderId="61" xfId="38" applyNumberFormat="1" applyFont="1" applyFill="1" applyBorder="1" applyAlignment="1">
      <alignment vertical="center"/>
    </xf>
    <xf numFmtId="0" fontId="7" fillId="0" borderId="79" xfId="0" applyFont="1" applyFill="1" applyBorder="1" applyAlignment="1">
      <alignment vertical="center"/>
    </xf>
    <xf numFmtId="0" fontId="7" fillId="0" borderId="78" xfId="0" applyFont="1" applyFill="1" applyBorder="1" applyAlignment="1">
      <alignment horizontal="right" vertical="center"/>
    </xf>
    <xf numFmtId="177" fontId="7" fillId="0" borderId="61" xfId="38" applyNumberFormat="1" applyFont="1" applyFill="1" applyBorder="1" applyAlignment="1" applyProtection="1">
      <alignment horizontal="right" vertical="center"/>
    </xf>
    <xf numFmtId="177" fontId="7" fillId="0" borderId="30" xfId="38" applyNumberFormat="1" applyFont="1" applyFill="1" applyBorder="1" applyAlignment="1" applyProtection="1">
      <alignment horizontal="left" vertical="center"/>
    </xf>
    <xf numFmtId="0" fontId="7" fillId="0" borderId="0" xfId="0" applyFont="1" applyFill="1" applyBorder="1" applyAlignment="1" applyProtection="1">
      <alignment vertical="center"/>
      <protection locked="0"/>
    </xf>
    <xf numFmtId="0" fontId="8" fillId="0" borderId="0" xfId="0" applyFont="1" applyFill="1" applyBorder="1" applyAlignment="1" applyProtection="1">
      <alignment horizontal="center" vertical="center"/>
    </xf>
    <xf numFmtId="0" fontId="7" fillId="0" borderId="11" xfId="0" applyFont="1" applyFill="1" applyBorder="1" applyAlignment="1">
      <alignment vertical="center"/>
    </xf>
    <xf numFmtId="189" fontId="7" fillId="0" borderId="0" xfId="38" applyNumberFormat="1" applyFont="1" applyFill="1" applyBorder="1" applyAlignment="1">
      <alignment vertical="center"/>
    </xf>
    <xf numFmtId="0" fontId="7" fillId="0" borderId="30" xfId="0" applyFont="1" applyFill="1" applyBorder="1" applyAlignment="1">
      <alignment vertical="center"/>
    </xf>
    <xf numFmtId="0" fontId="7" fillId="0" borderId="11" xfId="0" applyFont="1" applyFill="1" applyBorder="1" applyAlignment="1">
      <alignment horizontal="right" vertical="center"/>
    </xf>
    <xf numFmtId="177" fontId="7" fillId="0" borderId="0" xfId="38" applyNumberFormat="1" applyFont="1" applyFill="1" applyBorder="1" applyAlignment="1" applyProtection="1">
      <alignment horizontal="right" vertical="center"/>
    </xf>
    <xf numFmtId="0" fontId="7" fillId="0" borderId="30" xfId="0" applyFont="1" applyFill="1" applyBorder="1" applyAlignment="1" applyProtection="1">
      <alignment vertical="center"/>
      <protection locked="0"/>
    </xf>
    <xf numFmtId="190" fontId="7" fillId="0" borderId="58" xfId="38" applyNumberFormat="1" applyFont="1" applyFill="1" applyBorder="1" applyAlignment="1">
      <alignment vertical="center"/>
    </xf>
    <xf numFmtId="0" fontId="7" fillId="0" borderId="80" xfId="0" applyFont="1" applyFill="1" applyBorder="1" applyAlignment="1">
      <alignment horizontal="right" vertical="center"/>
    </xf>
    <xf numFmtId="0" fontId="7" fillId="0" borderId="51" xfId="0" applyFont="1" applyFill="1" applyBorder="1" applyAlignment="1" applyProtection="1">
      <alignment horizontal="center" vertical="center"/>
      <protection locked="0"/>
    </xf>
    <xf numFmtId="0" fontId="8" fillId="0" borderId="51" xfId="0" applyFont="1" applyFill="1" applyBorder="1" applyAlignment="1" applyProtection="1">
      <alignment horizontal="right" vertical="center"/>
      <protection locked="0"/>
    </xf>
    <xf numFmtId="0" fontId="8" fillId="0" borderId="51" xfId="0" applyFont="1" applyFill="1" applyBorder="1" applyAlignment="1" applyProtection="1">
      <alignment horizontal="center" vertical="center"/>
    </xf>
    <xf numFmtId="0" fontId="8" fillId="0" borderId="51" xfId="0" applyFont="1" applyFill="1" applyBorder="1" applyAlignment="1" applyProtection="1">
      <alignment vertical="center"/>
      <protection locked="0"/>
    </xf>
    <xf numFmtId="0" fontId="7" fillId="0" borderId="60" xfId="0" applyFont="1" applyFill="1" applyBorder="1" applyAlignment="1">
      <alignment vertical="center"/>
    </xf>
    <xf numFmtId="189" fontId="7" fillId="0" borderId="51" xfId="38" applyNumberFormat="1" applyFont="1" applyFill="1" applyBorder="1" applyAlignment="1">
      <alignment vertical="center"/>
    </xf>
    <xf numFmtId="0" fontId="7" fillId="0" borderId="81" xfId="0" applyFont="1" applyFill="1" applyBorder="1" applyAlignment="1">
      <alignment vertical="center"/>
    </xf>
    <xf numFmtId="177" fontId="7" fillId="0" borderId="51" xfId="38" applyNumberFormat="1" applyFont="1" applyFill="1" applyBorder="1" applyAlignment="1" applyProtection="1">
      <alignment horizontal="right" vertical="center"/>
    </xf>
    <xf numFmtId="177" fontId="7" fillId="0" borderId="81" xfId="38" applyNumberFormat="1" applyFont="1" applyFill="1" applyBorder="1" applyAlignment="1" applyProtection="1">
      <alignment horizontal="left" vertical="center"/>
    </xf>
    <xf numFmtId="191" fontId="7" fillId="0" borderId="51" xfId="79" quotePrefix="1" applyNumberFormat="1" applyFont="1" applyFill="1" applyBorder="1" applyAlignment="1" applyProtection="1">
      <alignment horizontal="right" vertical="center" shrinkToFit="1"/>
    </xf>
    <xf numFmtId="0" fontId="7" fillId="0" borderId="60" xfId="0" applyFont="1" applyFill="1" applyBorder="1" applyAlignment="1">
      <alignment horizontal="right" vertical="center"/>
    </xf>
    <xf numFmtId="178" fontId="7" fillId="0" borderId="51" xfId="38" applyNumberFormat="1" applyFont="1" applyFill="1" applyBorder="1" applyAlignment="1" applyProtection="1">
      <alignment horizontal="right" vertical="center"/>
    </xf>
    <xf numFmtId="183" fontId="7" fillId="0" borderId="30" xfId="38" applyNumberFormat="1" applyFont="1" applyFill="1" applyBorder="1" applyAlignment="1" applyProtection="1">
      <alignment horizontal="left" vertical="center"/>
    </xf>
    <xf numFmtId="236" fontId="7" fillId="0" borderId="51" xfId="79" quotePrefix="1" applyNumberFormat="1" applyFont="1" applyFill="1" applyBorder="1" applyAlignment="1" applyProtection="1">
      <alignment horizontal="right" vertical="center" shrinkToFit="1"/>
    </xf>
    <xf numFmtId="183" fontId="14" fillId="0" borderId="79" xfId="38" applyNumberFormat="1" applyFont="1" applyFill="1" applyBorder="1" applyAlignment="1" applyProtection="1">
      <alignment horizontal="center" vertical="center" wrapText="1"/>
    </xf>
    <xf numFmtId="192" fontId="7" fillId="0" borderId="51" xfId="38" applyNumberFormat="1" applyFont="1" applyFill="1" applyBorder="1" applyAlignment="1">
      <alignment vertical="center"/>
    </xf>
    <xf numFmtId="179" fontId="7" fillId="0" borderId="51" xfId="38" applyNumberFormat="1" applyFont="1" applyFill="1" applyBorder="1" applyAlignment="1" applyProtection="1">
      <alignment horizontal="right" vertical="center"/>
    </xf>
    <xf numFmtId="0" fontId="7" fillId="0" borderId="58" xfId="0" applyFont="1" applyFill="1" applyBorder="1" applyAlignment="1" applyProtection="1">
      <alignment horizontal="center" vertical="center"/>
      <protection locked="0"/>
    </xf>
    <xf numFmtId="179" fontId="7" fillId="0" borderId="58" xfId="38" applyNumberFormat="1" applyFont="1" applyFill="1" applyBorder="1" applyAlignment="1" applyProtection="1">
      <alignment horizontal="right" vertical="center"/>
    </xf>
    <xf numFmtId="183" fontId="14" fillId="0" borderId="81" xfId="38" applyNumberFormat="1" applyFont="1" applyFill="1" applyBorder="1" applyAlignment="1" applyProtection="1">
      <alignment horizontal="center" vertical="center" wrapText="1"/>
    </xf>
    <xf numFmtId="0" fontId="7" fillId="0" borderId="11" xfId="0" applyFont="1" applyFill="1" applyBorder="1" applyAlignment="1">
      <alignment horizontal="left" vertical="center"/>
    </xf>
    <xf numFmtId="193" fontId="7" fillId="0" borderId="0" xfId="38" applyNumberFormat="1" applyFont="1" applyFill="1" applyBorder="1" applyAlignment="1">
      <alignment vertical="center"/>
    </xf>
    <xf numFmtId="0" fontId="8" fillId="0" borderId="0" xfId="0" applyFont="1" applyFill="1" applyBorder="1" applyAlignment="1" applyProtection="1">
      <alignment horizontal="left" vertical="center"/>
      <protection locked="0"/>
    </xf>
    <xf numFmtId="0" fontId="8" fillId="0" borderId="58" xfId="0" applyFont="1" applyFill="1" applyBorder="1" applyAlignment="1" applyProtection="1">
      <alignment horizontal="right" vertical="center"/>
      <protection locked="0"/>
    </xf>
    <xf numFmtId="0" fontId="8" fillId="0" borderId="58" xfId="0" applyFont="1" applyFill="1" applyBorder="1" applyAlignment="1" applyProtection="1">
      <alignment horizontal="center" vertical="center"/>
    </xf>
    <xf numFmtId="0" fontId="8" fillId="0" borderId="58" xfId="0" applyFont="1" applyFill="1" applyBorder="1" applyAlignment="1" applyProtection="1">
      <alignment vertical="center"/>
      <protection locked="0"/>
    </xf>
    <xf numFmtId="0" fontId="7" fillId="0" borderId="80" xfId="0" applyFont="1" applyFill="1" applyBorder="1" applyAlignment="1">
      <alignment horizontal="left" vertical="center"/>
    </xf>
    <xf numFmtId="193" fontId="7" fillId="0" borderId="58" xfId="38" applyNumberFormat="1" applyFont="1" applyFill="1" applyBorder="1" applyAlignment="1">
      <alignment vertical="center"/>
    </xf>
    <xf numFmtId="0" fontId="7" fillId="0" borderId="82" xfId="0" applyFont="1" applyFill="1" applyBorder="1" applyAlignment="1">
      <alignment vertical="center"/>
    </xf>
    <xf numFmtId="177" fontId="7" fillId="0" borderId="82" xfId="38" applyNumberFormat="1" applyFont="1" applyFill="1" applyBorder="1" applyAlignment="1" applyProtection="1">
      <alignment horizontal="left" vertical="center"/>
    </xf>
    <xf numFmtId="176" fontId="7" fillId="0" borderId="0" xfId="38" applyNumberFormat="1" applyFont="1" applyFill="1" applyBorder="1" applyAlignment="1">
      <alignment vertical="center"/>
    </xf>
    <xf numFmtId="178" fontId="7" fillId="0" borderId="51" xfId="38" applyNumberFormat="1" applyFont="1" applyFill="1" applyBorder="1" applyAlignment="1" applyProtection="1">
      <alignment horizontal="right" vertical="center"/>
      <protection locked="0"/>
    </xf>
    <xf numFmtId="179" fontId="7" fillId="0" borderId="82" xfId="38" applyNumberFormat="1" applyFont="1" applyFill="1" applyBorder="1" applyAlignment="1" applyProtection="1">
      <alignment horizontal="left" vertical="center"/>
    </xf>
    <xf numFmtId="0" fontId="8" fillId="0" borderId="61" xfId="0" applyFont="1" applyFill="1" applyBorder="1" applyAlignment="1" applyProtection="1">
      <alignment horizontal="right" vertical="center"/>
      <protection locked="0"/>
    </xf>
    <xf numFmtId="0" fontId="8" fillId="0" borderId="61" xfId="0" applyFont="1" applyFill="1" applyBorder="1" applyAlignment="1" applyProtection="1">
      <alignment horizontal="center" vertical="center"/>
    </xf>
    <xf numFmtId="193" fontId="7" fillId="0" borderId="61" xfId="38" applyNumberFormat="1" applyFont="1" applyFill="1" applyBorder="1" applyAlignment="1">
      <alignment vertical="center"/>
    </xf>
    <xf numFmtId="0" fontId="6" fillId="0" borderId="0" xfId="0" applyFont="1" applyFill="1" applyAlignment="1">
      <alignment vertical="center"/>
    </xf>
    <xf numFmtId="0" fontId="7" fillId="0" borderId="80" xfId="0" applyFont="1" applyFill="1" applyBorder="1" applyAlignment="1">
      <alignment vertical="center"/>
    </xf>
    <xf numFmtId="177" fontId="7" fillId="0" borderId="58" xfId="38" applyNumberFormat="1" applyFont="1" applyFill="1" applyBorder="1" applyAlignment="1" applyProtection="1">
      <alignment horizontal="right" vertical="center"/>
    </xf>
    <xf numFmtId="194" fontId="7" fillId="0" borderId="0" xfId="38" applyNumberFormat="1" applyFont="1" applyFill="1" applyBorder="1" applyAlignment="1">
      <alignment vertical="center"/>
    </xf>
    <xf numFmtId="0" fontId="65" fillId="0" borderId="51" xfId="0" applyFont="1" applyFill="1" applyBorder="1" applyAlignment="1">
      <alignment vertical="center" shrinkToFit="1"/>
    </xf>
    <xf numFmtId="0" fontId="8" fillId="0" borderId="81" xfId="0" applyFont="1" applyFill="1" applyBorder="1" applyAlignment="1" applyProtection="1">
      <alignment vertical="center"/>
      <protection locked="0"/>
    </xf>
    <xf numFmtId="0" fontId="7" fillId="0" borderId="60" xfId="0" applyFont="1" applyFill="1" applyBorder="1" applyAlignment="1">
      <alignment horizontal="left" vertical="center"/>
    </xf>
    <xf numFmtId="190" fontId="7" fillId="0" borderId="51" xfId="38" applyNumberFormat="1" applyFont="1" applyFill="1" applyBorder="1" applyAlignment="1">
      <alignment vertical="center"/>
    </xf>
    <xf numFmtId="0" fontId="8" fillId="0" borderId="0" xfId="0" applyFont="1" applyFill="1" applyAlignment="1">
      <alignment vertical="center"/>
    </xf>
    <xf numFmtId="195" fontId="7" fillId="0" borderId="0" xfId="38" applyNumberFormat="1" applyFont="1" applyFill="1" applyBorder="1" applyAlignment="1">
      <alignment vertical="center"/>
    </xf>
    <xf numFmtId="196" fontId="7" fillId="0" borderId="0" xfId="38" applyNumberFormat="1" applyFont="1" applyFill="1" applyBorder="1" applyAlignment="1">
      <alignment vertical="center"/>
    </xf>
    <xf numFmtId="187" fontId="7" fillId="0" borderId="51" xfId="38" applyNumberFormat="1" applyFont="1" applyFill="1" applyBorder="1" applyAlignment="1">
      <alignment vertical="center"/>
    </xf>
    <xf numFmtId="184" fontId="7" fillId="0" borderId="81" xfId="38" applyNumberFormat="1" applyFont="1" applyFill="1" applyBorder="1" applyAlignment="1" applyProtection="1">
      <alignment horizontal="left" vertical="center"/>
    </xf>
    <xf numFmtId="188" fontId="7" fillId="0" borderId="51" xfId="38" applyNumberFormat="1" applyFont="1" applyFill="1" applyBorder="1" applyAlignment="1">
      <alignment vertical="center"/>
    </xf>
    <xf numFmtId="176" fontId="7" fillId="0" borderId="51" xfId="38" applyNumberFormat="1" applyFont="1" applyFill="1" applyBorder="1" applyAlignment="1">
      <alignment vertical="center"/>
    </xf>
    <xf numFmtId="178" fontId="7" fillId="0" borderId="81" xfId="38" applyNumberFormat="1" applyFont="1" applyFill="1" applyBorder="1" applyAlignment="1" applyProtection="1">
      <alignment horizontal="left" vertical="center"/>
    </xf>
    <xf numFmtId="197" fontId="7" fillId="0" borderId="51" xfId="38" applyNumberFormat="1" applyFont="1" applyFill="1" applyBorder="1" applyAlignment="1">
      <alignment vertical="center"/>
    </xf>
    <xf numFmtId="202" fontId="7" fillId="0" borderId="51" xfId="38" applyNumberFormat="1" applyFont="1" applyFill="1" applyBorder="1" applyAlignment="1">
      <alignment vertical="center"/>
    </xf>
    <xf numFmtId="0" fontId="8" fillId="0" borderId="51" xfId="0" applyFont="1" applyFill="1" applyBorder="1" applyAlignment="1" applyProtection="1">
      <alignment horizontal="center" vertical="center" shrinkToFit="1"/>
    </xf>
    <xf numFmtId="234" fontId="7" fillId="0" borderId="51" xfId="38" applyNumberFormat="1" applyFont="1" applyFill="1" applyBorder="1" applyAlignment="1">
      <alignment vertical="center"/>
    </xf>
    <xf numFmtId="198" fontId="7" fillId="0" borderId="51" xfId="38" applyNumberFormat="1" applyFont="1" applyFill="1" applyBorder="1" applyAlignment="1">
      <alignment vertical="center"/>
    </xf>
    <xf numFmtId="186" fontId="7" fillId="0" borderId="0" xfId="38" applyNumberFormat="1" applyFont="1" applyFill="1" applyBorder="1" applyAlignment="1">
      <alignment vertical="center"/>
    </xf>
    <xf numFmtId="187" fontId="7" fillId="0" borderId="61" xfId="38" applyNumberFormat="1" applyFont="1" applyFill="1" applyBorder="1" applyAlignment="1">
      <alignment vertical="center"/>
    </xf>
    <xf numFmtId="177" fontId="7" fillId="0" borderId="79" xfId="38" applyNumberFormat="1" applyFont="1" applyFill="1" applyBorder="1" applyAlignment="1" applyProtection="1">
      <alignment horizontal="left" vertical="center"/>
    </xf>
    <xf numFmtId="0" fontId="7" fillId="0" borderId="1" xfId="0" applyFont="1" applyFill="1" applyBorder="1" applyAlignment="1" applyProtection="1">
      <alignment horizontal="center" vertical="center"/>
      <protection locked="0"/>
    </xf>
    <xf numFmtId="0" fontId="8" fillId="0" borderId="1" xfId="0" applyFont="1" applyFill="1" applyBorder="1" applyAlignment="1" applyProtection="1">
      <alignment horizontal="right" vertical="center"/>
      <protection locked="0"/>
    </xf>
    <xf numFmtId="0" fontId="8" fillId="0" borderId="1" xfId="0" applyFont="1" applyFill="1" applyBorder="1" applyAlignment="1" applyProtection="1">
      <alignment horizontal="center" vertical="center"/>
    </xf>
    <xf numFmtId="0" fontId="8" fillId="0" borderId="1" xfId="0" applyFont="1" applyFill="1" applyBorder="1" applyAlignment="1" applyProtection="1">
      <alignment vertical="center"/>
      <protection locked="0"/>
    </xf>
    <xf numFmtId="0" fontId="7" fillId="0" borderId="2" xfId="0" applyFont="1" applyFill="1" applyBorder="1" applyAlignment="1">
      <alignment vertical="center"/>
    </xf>
    <xf numFmtId="187" fontId="7" fillId="0" borderId="1" xfId="38" applyNumberFormat="1" applyFont="1" applyFill="1" applyBorder="1" applyAlignment="1">
      <alignment vertical="center"/>
    </xf>
    <xf numFmtId="0" fontId="7" fillId="0" borderId="3" xfId="0" applyFont="1" applyFill="1" applyBorder="1" applyAlignment="1">
      <alignment vertical="center"/>
    </xf>
    <xf numFmtId="0" fontId="7" fillId="0" borderId="2" xfId="0" applyFont="1" applyFill="1" applyBorder="1" applyAlignment="1">
      <alignment horizontal="right" vertical="center"/>
    </xf>
    <xf numFmtId="177" fontId="7" fillId="0" borderId="1" xfId="38" applyNumberFormat="1" applyFont="1" applyFill="1" applyBorder="1" applyAlignment="1" applyProtection="1">
      <alignment horizontal="right" vertical="center"/>
    </xf>
    <xf numFmtId="177" fontId="7" fillId="0" borderId="3" xfId="38" applyNumberFormat="1" applyFont="1" applyFill="1" applyBorder="1" applyAlignment="1" applyProtection="1">
      <alignment horizontal="left" vertical="center"/>
    </xf>
    <xf numFmtId="0" fontId="7" fillId="0" borderId="19" xfId="0" applyFont="1" applyFill="1" applyBorder="1" applyAlignment="1" applyProtection="1">
      <alignment vertical="center"/>
      <protection locked="0"/>
    </xf>
    <xf numFmtId="0" fontId="7" fillId="0" borderId="11" xfId="0" applyFont="1" applyFill="1" applyBorder="1" applyAlignment="1" applyProtection="1">
      <alignment vertical="center"/>
      <protection locked="0"/>
    </xf>
    <xf numFmtId="38" fontId="7" fillId="0" borderId="0" xfId="38" applyFont="1" applyFill="1" applyBorder="1" applyAlignment="1" applyProtection="1">
      <alignment vertical="center"/>
      <protection locked="0"/>
    </xf>
    <xf numFmtId="0" fontId="7" fillId="0" borderId="0" xfId="0" applyFont="1" applyFill="1" applyBorder="1" applyAlignment="1" applyProtection="1">
      <alignment horizontal="right" vertical="center"/>
      <protection locked="0"/>
    </xf>
    <xf numFmtId="38" fontId="7" fillId="0" borderId="0" xfId="38" applyFont="1" applyFill="1" applyBorder="1" applyAlignment="1" applyProtection="1">
      <alignment horizontal="left" vertical="center"/>
      <protection locked="0"/>
    </xf>
    <xf numFmtId="38" fontId="7" fillId="0" borderId="30" xfId="38" applyFont="1" applyFill="1" applyBorder="1" applyAlignment="1" applyProtection="1">
      <alignment horizontal="left" vertical="center"/>
      <protection locked="0"/>
    </xf>
    <xf numFmtId="179" fontId="7" fillId="0" borderId="0" xfId="0" applyNumberFormat="1" applyFont="1" applyFill="1" applyBorder="1" applyAlignment="1" applyProtection="1">
      <alignment horizontal="right" vertical="center"/>
      <protection locked="0"/>
    </xf>
    <xf numFmtId="0" fontId="7" fillId="0" borderId="30"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186" fontId="7" fillId="0" borderId="0" xfId="38" applyNumberFormat="1" applyFont="1" applyFill="1" applyBorder="1" applyAlignment="1" applyProtection="1">
      <alignment vertical="center"/>
      <protection locked="0"/>
    </xf>
    <xf numFmtId="57" fontId="7" fillId="0" borderId="11" xfId="0" applyNumberFormat="1" applyFont="1" applyFill="1" applyBorder="1" applyAlignment="1" applyProtection="1">
      <alignment vertical="center"/>
      <protection locked="0"/>
    </xf>
    <xf numFmtId="177" fontId="7" fillId="0" borderId="0" xfId="0" applyNumberFormat="1" applyFont="1" applyFill="1" applyBorder="1" applyAlignment="1" applyProtection="1">
      <alignment vertical="center"/>
      <protection locked="0"/>
    </xf>
    <xf numFmtId="0" fontId="7" fillId="0" borderId="30" xfId="0" applyFont="1" applyFill="1" applyBorder="1" applyAlignment="1" applyProtection="1">
      <alignment horizontal="left" vertical="center"/>
      <protection locked="0"/>
    </xf>
    <xf numFmtId="201" fontId="7" fillId="0" borderId="0" xfId="38" applyNumberFormat="1" applyFont="1" applyFill="1" applyBorder="1" applyAlignment="1" applyProtection="1">
      <alignment vertical="center"/>
      <protection locked="0"/>
    </xf>
    <xf numFmtId="181" fontId="9" fillId="0" borderId="83" xfId="82" applyNumberFormat="1" applyFont="1" applyFill="1" applyBorder="1" applyAlignment="1" applyProtection="1">
      <alignment vertical="center"/>
    </xf>
    <xf numFmtId="181" fontId="9" fillId="0" borderId="80" xfId="82" applyNumberFormat="1" applyFont="1" applyFill="1" applyBorder="1" applyAlignment="1" applyProtection="1">
      <alignment vertical="center"/>
    </xf>
    <xf numFmtId="237" fontId="9" fillId="0" borderId="83" xfId="82" applyNumberFormat="1" applyFont="1" applyFill="1" applyBorder="1" applyAlignment="1" applyProtection="1">
      <alignment vertical="center"/>
    </xf>
    <xf numFmtId="234" fontId="9" fillId="0" borderId="83" xfId="82" applyNumberFormat="1" applyFont="1" applyFill="1" applyBorder="1" applyAlignment="1" applyProtection="1">
      <alignment vertical="center"/>
    </xf>
    <xf numFmtId="181" fontId="9" fillId="0" borderId="19" xfId="82" applyNumberFormat="1" applyFont="1" applyFill="1" applyBorder="1" applyAlignment="1" applyProtection="1">
      <alignment vertical="center"/>
    </xf>
    <xf numFmtId="237" fontId="9" fillId="0" borderId="19" xfId="82" applyNumberFormat="1" applyFont="1" applyFill="1" applyBorder="1" applyAlignment="1" applyProtection="1">
      <alignment vertical="center"/>
    </xf>
    <xf numFmtId="236" fontId="0" fillId="0" borderId="84" xfId="0" applyNumberFormat="1" applyBorder="1"/>
    <xf numFmtId="0" fontId="3" fillId="0" borderId="0" xfId="0" applyFont="1" applyFill="1" applyBorder="1" applyAlignment="1">
      <alignment horizontal="center" vertical="center"/>
    </xf>
    <xf numFmtId="0" fontId="10" fillId="0" borderId="20" xfId="0" applyFont="1" applyFill="1" applyBorder="1" applyAlignment="1" applyProtection="1">
      <alignment horizontal="center" vertical="center" wrapText="1"/>
      <protection locked="0"/>
    </xf>
    <xf numFmtId="0" fontId="7" fillId="0" borderId="61" xfId="0" applyFont="1" applyFill="1" applyBorder="1" applyAlignment="1" applyProtection="1">
      <alignment vertical="center"/>
      <protection locked="0"/>
    </xf>
    <xf numFmtId="0" fontId="7" fillId="0" borderId="51" xfId="0" applyFont="1" applyFill="1" applyBorder="1" applyAlignment="1" applyProtection="1">
      <alignment vertical="center"/>
      <protection locked="0"/>
    </xf>
    <xf numFmtId="0" fontId="7" fillId="0" borderId="58" xfId="0" applyFont="1" applyFill="1" applyBorder="1" applyAlignment="1" applyProtection="1">
      <alignment vertical="center"/>
      <protection locked="0"/>
    </xf>
    <xf numFmtId="0" fontId="7" fillId="0" borderId="61" xfId="0" applyFont="1" applyFill="1" applyBorder="1" applyAlignment="1" applyProtection="1">
      <alignment horizontal="left" vertical="center"/>
      <protection locked="0"/>
    </xf>
    <xf numFmtId="0" fontId="7" fillId="0" borderId="1" xfId="0" applyFont="1" applyFill="1" applyBorder="1" applyAlignment="1" applyProtection="1">
      <alignment vertical="center"/>
      <protection locked="0"/>
    </xf>
    <xf numFmtId="0" fontId="7" fillId="0" borderId="22" xfId="0" applyFont="1" applyFill="1" applyBorder="1" applyAlignment="1" applyProtection="1">
      <alignment vertical="center"/>
      <protection locked="0"/>
    </xf>
    <xf numFmtId="0" fontId="8" fillId="0" borderId="0" xfId="0" applyFont="1" applyFill="1" applyBorder="1" applyAlignment="1">
      <alignment horizontal="left" vertical="center"/>
    </xf>
    <xf numFmtId="0" fontId="4" fillId="0" borderId="0" xfId="0" applyFont="1" applyFill="1" applyAlignment="1">
      <alignment vertical="center"/>
    </xf>
    <xf numFmtId="0" fontId="4" fillId="0" borderId="0" xfId="0" applyFont="1" applyFill="1"/>
    <xf numFmtId="223" fontId="9" fillId="0" borderId="19" xfId="80" applyNumberFormat="1" applyFont="1" applyFill="1" applyBorder="1" applyAlignment="1" applyProtection="1">
      <alignment horizontal="right"/>
    </xf>
    <xf numFmtId="181" fontId="9" fillId="0" borderId="58" xfId="38" applyNumberFormat="1" applyFont="1" applyFill="1" applyBorder="1" applyAlignment="1" applyProtection="1">
      <alignment vertical="center"/>
    </xf>
    <xf numFmtId="237" fontId="0" fillId="0" borderId="83" xfId="82" applyNumberFormat="1" applyFont="1" applyFill="1" applyBorder="1" applyAlignment="1" applyProtection="1">
      <alignment vertical="center"/>
    </xf>
    <xf numFmtId="232" fontId="9" fillId="0" borderId="32" xfId="80" applyNumberFormat="1" applyFont="1" applyFill="1" applyBorder="1" applyProtection="1">
      <protection locked="0"/>
    </xf>
    <xf numFmtId="0" fontId="0" fillId="0" borderId="0" xfId="0" applyFont="1" applyFill="1" applyBorder="1"/>
    <xf numFmtId="219" fontId="11" fillId="0" borderId="0" xfId="37" applyNumberFormat="1" applyFont="1" applyFill="1" applyBorder="1" applyAlignment="1">
      <alignment vertical="center"/>
    </xf>
    <xf numFmtId="238" fontId="11" fillId="0" borderId="0" xfId="65" applyNumberFormat="1" applyFont="1" applyBorder="1" applyAlignment="1" applyProtection="1">
      <alignment horizontal="right" vertical="center"/>
      <protection locked="0"/>
    </xf>
    <xf numFmtId="238" fontId="11" fillId="0" borderId="0" xfId="65" applyNumberFormat="1" applyFont="1" applyFill="1" applyBorder="1" applyAlignment="1" applyProtection="1">
      <alignment horizontal="right" vertical="center"/>
      <protection locked="0"/>
    </xf>
    <xf numFmtId="0" fontId="0" fillId="0" borderId="9" xfId="0" applyBorder="1" applyAlignment="1">
      <alignment vertical="center"/>
    </xf>
    <xf numFmtId="0" fontId="0" fillId="0" borderId="10" xfId="0" applyBorder="1" applyAlignment="1">
      <alignment vertical="center"/>
    </xf>
    <xf numFmtId="0" fontId="0" fillId="0" borderId="21" xfId="0" applyBorder="1" applyAlignment="1">
      <alignment vertical="center"/>
    </xf>
    <xf numFmtId="0" fontId="0" fillId="0" borderId="11" xfId="0" applyBorder="1" applyAlignment="1">
      <alignment vertical="center"/>
    </xf>
    <xf numFmtId="0" fontId="27" fillId="0" borderId="0" xfId="0" applyFont="1" applyBorder="1" applyAlignment="1">
      <alignment horizontal="right" vertical="center"/>
    </xf>
    <xf numFmtId="0" fontId="0" fillId="0" borderId="0" xfId="0" applyBorder="1" applyAlignment="1">
      <alignment vertical="center"/>
    </xf>
    <xf numFmtId="0" fontId="0" fillId="0" borderId="30" xfId="0" applyBorder="1" applyAlignment="1">
      <alignment vertical="center"/>
    </xf>
    <xf numFmtId="0" fontId="27" fillId="0" borderId="0" xfId="0" applyFont="1" applyBorder="1" applyAlignment="1">
      <alignment horizontal="center" vertical="center"/>
    </xf>
    <xf numFmtId="210" fontId="29" fillId="0" borderId="0" xfId="0" applyNumberFormat="1" applyFont="1" applyBorder="1" applyAlignment="1">
      <alignment vertical="center"/>
    </xf>
    <xf numFmtId="0" fontId="22" fillId="0" borderId="0" xfId="0" applyFont="1" applyBorder="1" applyAlignment="1">
      <alignment horizontal="center" vertical="center"/>
    </xf>
    <xf numFmtId="0" fontId="12" fillId="0" borderId="0" xfId="0" applyFont="1" applyBorder="1" applyAlignment="1">
      <alignment horizontal="right" vertical="center"/>
    </xf>
    <xf numFmtId="0" fontId="0" fillId="0" borderId="2" xfId="0" applyBorder="1" applyAlignment="1">
      <alignment vertical="center"/>
    </xf>
    <xf numFmtId="212" fontId="29" fillId="0" borderId="1" xfId="0" applyNumberFormat="1" applyFont="1" applyBorder="1" applyAlignment="1">
      <alignment vertical="center"/>
    </xf>
    <xf numFmtId="0" fontId="0" fillId="0" borderId="3" xfId="0" applyBorder="1" applyAlignment="1">
      <alignment vertical="center"/>
    </xf>
    <xf numFmtId="239" fontId="9" fillId="0" borderId="19" xfId="82" applyNumberFormat="1" applyFont="1" applyFill="1" applyBorder="1" applyAlignment="1" applyProtection="1">
      <alignment horizontal="right" vertical="center"/>
    </xf>
    <xf numFmtId="58" fontId="8" fillId="0" borderId="0" xfId="0" quotePrefix="1" applyNumberFormat="1" applyFont="1" applyFill="1" applyBorder="1" applyAlignment="1" applyProtection="1">
      <alignment horizontal="center" vertical="center"/>
      <protection locked="0"/>
    </xf>
    <xf numFmtId="200" fontId="7" fillId="0" borderId="0" xfId="38" applyNumberFormat="1" applyFont="1" applyFill="1" applyBorder="1" applyAlignment="1" applyProtection="1">
      <alignment vertical="center"/>
      <protection locked="0"/>
    </xf>
    <xf numFmtId="0" fontId="9" fillId="0" borderId="0" xfId="66" applyFont="1" applyFill="1"/>
    <xf numFmtId="0" fontId="4" fillId="0" borderId="0" xfId="66" applyFont="1" applyFill="1" applyAlignment="1">
      <alignment horizontal="distributed"/>
    </xf>
    <xf numFmtId="211" fontId="31" fillId="0" borderId="0" xfId="66" applyNumberFormat="1" applyFont="1" applyFill="1" applyAlignment="1">
      <alignment shrinkToFit="1"/>
    </xf>
    <xf numFmtId="0" fontId="32" fillId="0" borderId="0" xfId="66" applyFont="1" applyFill="1" applyAlignment="1"/>
    <xf numFmtId="211" fontId="11" fillId="0" borderId="0" xfId="66" applyNumberFormat="1" applyFont="1" applyFill="1" applyAlignment="1">
      <alignment horizontal="right"/>
    </xf>
    <xf numFmtId="0" fontId="22" fillId="0" borderId="0" xfId="66" applyFont="1" applyFill="1" applyAlignment="1">
      <alignment horizontal="right" vertical="center"/>
    </xf>
    <xf numFmtId="38" fontId="31" fillId="0" borderId="0" xfId="38" applyFont="1" applyFill="1" applyAlignment="1">
      <alignment vertical="center"/>
    </xf>
    <xf numFmtId="0" fontId="32" fillId="0" borderId="0" xfId="66" applyFont="1" applyFill="1" applyAlignment="1">
      <alignment vertical="center"/>
    </xf>
    <xf numFmtId="0" fontId="4" fillId="0" borderId="0" xfId="66" applyFont="1" applyFill="1" applyAlignment="1">
      <alignment horizontal="center"/>
    </xf>
    <xf numFmtId="0" fontId="33" fillId="0" borderId="0" xfId="66" applyFont="1" applyFill="1"/>
    <xf numFmtId="211" fontId="31" fillId="0" borderId="0" xfId="66" applyNumberFormat="1" applyFont="1" applyFill="1" applyAlignment="1">
      <alignment vertical="center"/>
    </xf>
    <xf numFmtId="211" fontId="22" fillId="0" borderId="0" xfId="66" applyNumberFormat="1" applyFont="1" applyFill="1"/>
    <xf numFmtId="38" fontId="22" fillId="0" borderId="0" xfId="66" applyNumberFormat="1" applyFont="1" applyFill="1"/>
    <xf numFmtId="240" fontId="9" fillId="0" borderId="19" xfId="82" applyNumberFormat="1" applyFont="1" applyFill="1" applyBorder="1" applyAlignment="1" applyProtection="1">
      <alignment horizontal="right" vertical="center"/>
    </xf>
    <xf numFmtId="238" fontId="42" fillId="0" borderId="0" xfId="65" applyNumberFormat="1" applyFont="1" applyFill="1" applyBorder="1" applyAlignment="1">
      <alignment horizontal="right" vertical="center" shrinkToFit="1"/>
    </xf>
    <xf numFmtId="238" fontId="5" fillId="0" borderId="0" xfId="65" applyNumberFormat="1" applyFont="1" applyFill="1" applyBorder="1" applyAlignment="1" applyProtection="1">
      <alignment horizontal="right" vertical="center"/>
      <protection locked="0"/>
    </xf>
    <xf numFmtId="238" fontId="41" fillId="0" borderId="82" xfId="82" applyNumberFormat="1" applyFont="1" applyFill="1" applyBorder="1" applyAlignment="1" applyProtection="1">
      <alignment horizontal="right" vertical="center"/>
    </xf>
    <xf numFmtId="0" fontId="11" fillId="0" borderId="85" xfId="81" applyFont="1" applyBorder="1" applyAlignment="1">
      <alignment horizontal="left"/>
    </xf>
    <xf numFmtId="0" fontId="11" fillId="0" borderId="86" xfId="81" applyFont="1" applyBorder="1" applyAlignment="1" applyProtection="1">
      <alignment horizontal="left"/>
      <protection locked="0"/>
    </xf>
    <xf numFmtId="0" fontId="11" fillId="0" borderId="86" xfId="81" applyFont="1" applyBorder="1" applyAlignment="1" applyProtection="1">
      <alignment horizontal="center"/>
      <protection locked="0"/>
    </xf>
    <xf numFmtId="0" fontId="11" fillId="0" borderId="86" xfId="81" applyFont="1" applyBorder="1" applyAlignment="1">
      <alignment horizontal="left"/>
    </xf>
    <xf numFmtId="0" fontId="11" fillId="0" borderId="87" xfId="81" applyFont="1" applyBorder="1" applyAlignment="1">
      <alignment horizontal="left"/>
    </xf>
    <xf numFmtId="0" fontId="11" fillId="0" borderId="86" xfId="81" applyFont="1" applyBorder="1" applyAlignment="1">
      <alignment horizontal="right"/>
    </xf>
    <xf numFmtId="238" fontId="11" fillId="0" borderId="86" xfId="81" applyNumberFormat="1" applyFont="1" applyBorder="1" applyAlignment="1">
      <alignment horizontal="right"/>
    </xf>
    <xf numFmtId="238" fontId="11" fillId="0" borderId="88" xfId="81" applyNumberFormat="1" applyFont="1" applyBorder="1" applyAlignment="1">
      <alignment horizontal="right"/>
    </xf>
    <xf numFmtId="0" fontId="11" fillId="0" borderId="23" xfId="81" applyFont="1" applyBorder="1"/>
    <xf numFmtId="0" fontId="11" fillId="0" borderId="12" xfId="81" applyFont="1" applyBorder="1"/>
    <xf numFmtId="211" fontId="11" fillId="0" borderId="12" xfId="81" applyNumberFormat="1" applyFont="1" applyBorder="1" applyAlignment="1">
      <alignment horizontal="right"/>
    </xf>
    <xf numFmtId="211" fontId="11" fillId="0" borderId="12" xfId="66" applyNumberFormat="1" applyFont="1" applyBorder="1" applyAlignment="1">
      <alignment horizontal="right"/>
    </xf>
    <xf numFmtId="211" fontId="11" fillId="0" borderId="29" xfId="66" applyNumberFormat="1" applyFont="1" applyBorder="1" applyAlignment="1">
      <alignment horizontal="right"/>
    </xf>
    <xf numFmtId="38" fontId="11" fillId="0" borderId="89" xfId="38" applyFont="1" applyBorder="1" applyAlignment="1" applyProtection="1">
      <protection locked="0"/>
    </xf>
    <xf numFmtId="0" fontId="11" fillId="0" borderId="12" xfId="81" applyFont="1" applyBorder="1" applyAlignment="1">
      <alignment horizontal="right"/>
    </xf>
    <xf numFmtId="0" fontId="5" fillId="0" borderId="12" xfId="65" applyFont="1" applyBorder="1" applyAlignment="1">
      <alignment horizontal="right" vertical="center"/>
    </xf>
    <xf numFmtId="0" fontId="5" fillId="0" borderId="12" xfId="65" applyFont="1" applyFill="1" applyBorder="1" applyAlignment="1">
      <alignment horizontal="right" vertical="center"/>
    </xf>
    <xf numFmtId="0" fontId="36" fillId="0" borderId="0" xfId="65" applyNumberFormat="1" applyFont="1" applyAlignment="1" applyProtection="1">
      <alignment horizontal="right" vertical="center"/>
      <protection locked="0"/>
    </xf>
    <xf numFmtId="49" fontId="5" fillId="0" borderId="0" xfId="65" applyNumberFormat="1" applyFont="1" applyBorder="1" applyAlignment="1" applyProtection="1">
      <alignment horizontal="right" vertical="center"/>
      <protection locked="0"/>
    </xf>
    <xf numFmtId="0" fontId="5" fillId="0" borderId="0" xfId="65" applyNumberFormat="1" applyFont="1" applyAlignment="1" applyProtection="1">
      <alignment horizontal="right" vertical="center"/>
      <protection locked="0"/>
    </xf>
    <xf numFmtId="0" fontId="5" fillId="0" borderId="0" xfId="65" applyFont="1" applyAlignment="1">
      <alignment horizontal="right" vertical="center"/>
    </xf>
    <xf numFmtId="49" fontId="5" fillId="0" borderId="12" xfId="65" applyNumberFormat="1" applyFont="1" applyFill="1" applyBorder="1" applyAlignment="1" applyProtection="1">
      <alignment horizontal="right" vertical="center"/>
      <protection locked="0"/>
    </xf>
    <xf numFmtId="0" fontId="5" fillId="0" borderId="30" xfId="65" applyFont="1" applyFill="1" applyBorder="1" applyAlignment="1">
      <alignment horizontal="right" vertical="center"/>
    </xf>
    <xf numFmtId="1" fontId="5" fillId="0" borderId="30" xfId="65" applyNumberFormat="1" applyFont="1" applyBorder="1" applyAlignment="1" applyProtection="1">
      <alignment horizontal="right" vertical="center"/>
      <protection locked="0"/>
    </xf>
    <xf numFmtId="238" fontId="5" fillId="0" borderId="30" xfId="65" applyNumberFormat="1" applyFont="1" applyBorder="1" applyAlignment="1" applyProtection="1">
      <alignment horizontal="right" vertical="center"/>
      <protection locked="0"/>
    </xf>
    <xf numFmtId="49" fontId="5" fillId="0" borderId="17" xfId="65" applyNumberFormat="1" applyFont="1" applyBorder="1" applyAlignment="1" applyProtection="1">
      <alignment horizontal="right" vertical="center"/>
      <protection locked="0"/>
    </xf>
    <xf numFmtId="0" fontId="0" fillId="0" borderId="12" xfId="0" applyBorder="1"/>
    <xf numFmtId="3" fontId="5" fillId="0" borderId="13" xfId="65" applyNumberFormat="1" applyFont="1" applyFill="1" applyBorder="1" applyAlignment="1" applyProtection="1">
      <alignment horizontal="center" vertical="center"/>
      <protection locked="0"/>
    </xf>
    <xf numFmtId="0" fontId="0" fillId="0" borderId="13" xfId="0" applyBorder="1"/>
    <xf numFmtId="0" fontId="41" fillId="0" borderId="12" xfId="0" applyFont="1" applyBorder="1" applyAlignment="1">
      <alignment horizontal="right" vertical="center"/>
    </xf>
    <xf numFmtId="49" fontId="5" fillId="0" borderId="0" xfId="65" applyNumberFormat="1" applyFont="1" applyFill="1" applyBorder="1" applyAlignment="1" applyProtection="1">
      <alignment horizontal="right" vertical="center"/>
      <protection locked="0"/>
    </xf>
    <xf numFmtId="0" fontId="9" fillId="0" borderId="21" xfId="80" applyFont="1" applyFill="1" applyBorder="1" applyAlignment="1" applyProtection="1">
      <alignment horizontal="right" vertical="center"/>
    </xf>
    <xf numFmtId="0" fontId="9" fillId="0" borderId="30" xfId="80" applyFont="1" applyFill="1" applyBorder="1" applyAlignment="1" applyProtection="1">
      <alignment horizontal="left" vertical="center"/>
    </xf>
    <xf numFmtId="238" fontId="0" fillId="0" borderId="30" xfId="80" applyNumberFormat="1" applyFont="1" applyFill="1" applyBorder="1" applyAlignment="1" applyProtection="1">
      <alignment horizontal="right"/>
    </xf>
    <xf numFmtId="238" fontId="0" fillId="0" borderId="3" xfId="80" applyNumberFormat="1" applyFont="1" applyFill="1" applyBorder="1" applyAlignment="1" applyProtection="1">
      <alignment horizontal="right"/>
    </xf>
    <xf numFmtId="238" fontId="0" fillId="0" borderId="43" xfId="80" applyNumberFormat="1" applyFont="1" applyFill="1" applyBorder="1" applyAlignment="1" applyProtection="1">
      <alignment horizontal="right"/>
    </xf>
    <xf numFmtId="0" fontId="0" fillId="0" borderId="3" xfId="80" applyFont="1" applyFill="1" applyBorder="1" applyAlignment="1" applyProtection="1">
      <alignment horizontal="right"/>
    </xf>
    <xf numFmtId="0" fontId="0" fillId="0" borderId="9" xfId="0" applyBorder="1"/>
    <xf numFmtId="0" fontId="62" fillId="0" borderId="11" xfId="0" applyFont="1" applyBorder="1"/>
    <xf numFmtId="0" fontId="0" fillId="0" borderId="2" xfId="0" applyFont="1" applyBorder="1"/>
    <xf numFmtId="0" fontId="5" fillId="0" borderId="8" xfId="65" applyFont="1" applyBorder="1" applyAlignment="1">
      <alignment vertical="center"/>
    </xf>
    <xf numFmtId="49" fontId="11" fillId="0" borderId="12" xfId="65" applyNumberFormat="1" applyFont="1" applyBorder="1" applyAlignment="1" applyProtection="1">
      <alignment horizontal="right" vertical="center" wrapText="1"/>
      <protection locked="0"/>
    </xf>
    <xf numFmtId="0" fontId="8" fillId="33" borderId="0" xfId="65" applyNumberFormat="1" applyFont="1" applyFill="1" applyAlignment="1" applyProtection="1">
      <alignment vertical="center"/>
      <protection locked="0"/>
    </xf>
    <xf numFmtId="38" fontId="11" fillId="0" borderId="86" xfId="38" applyFont="1" applyBorder="1" applyAlignment="1" applyProtection="1">
      <protection locked="0"/>
    </xf>
    <xf numFmtId="0" fontId="7" fillId="0" borderId="61" xfId="0" applyFont="1" applyFill="1" applyBorder="1" applyAlignment="1" applyProtection="1">
      <alignment horizontal="center" vertical="center" wrapText="1"/>
      <protection locked="0"/>
    </xf>
    <xf numFmtId="238" fontId="11" fillId="0" borderId="89" xfId="38" applyNumberFormat="1" applyFont="1" applyBorder="1" applyAlignment="1" applyProtection="1">
      <protection locked="0"/>
    </xf>
    <xf numFmtId="0" fontId="11" fillId="0" borderId="90" xfId="81" applyFont="1" applyBorder="1" applyAlignment="1">
      <alignment horizontal="right"/>
    </xf>
    <xf numFmtId="0" fontId="11" fillId="0" borderId="91" xfId="81" applyFont="1" applyBorder="1" applyAlignment="1">
      <alignment horizontal="left"/>
    </xf>
    <xf numFmtId="0" fontId="0" fillId="0" borderId="2" xfId="82" applyFont="1" applyFill="1" applyBorder="1" applyAlignment="1" applyProtection="1"/>
    <xf numFmtId="0" fontId="0" fillId="0" borderId="27" xfId="82" applyFont="1" applyFill="1" applyBorder="1" applyAlignment="1" applyProtection="1"/>
    <xf numFmtId="211" fontId="11" fillId="0" borderId="0" xfId="66" applyNumberFormat="1" applyFont="1" applyAlignment="1">
      <alignment horizontal="left"/>
    </xf>
    <xf numFmtId="235" fontId="5" fillId="0" borderId="38" xfId="65" applyNumberFormat="1" applyFont="1" applyFill="1" applyBorder="1" applyAlignment="1">
      <alignment vertical="center"/>
    </xf>
    <xf numFmtId="211" fontId="11" fillId="0" borderId="5" xfId="65" applyNumberFormat="1" applyFont="1" applyBorder="1" applyAlignment="1" applyProtection="1">
      <alignment vertical="center"/>
      <protection locked="0"/>
    </xf>
    <xf numFmtId="38" fontId="11" fillId="0" borderId="5" xfId="37" applyFont="1" applyFill="1" applyBorder="1" applyAlignment="1" applyProtection="1">
      <alignment vertical="center"/>
      <protection locked="0"/>
    </xf>
    <xf numFmtId="38" fontId="11" fillId="0" borderId="5" xfId="37" applyFont="1" applyBorder="1" applyAlignment="1" applyProtection="1">
      <alignment vertical="center"/>
      <protection locked="0"/>
    </xf>
    <xf numFmtId="3" fontId="9" fillId="0" borderId="19" xfId="38" applyNumberFormat="1" applyFont="1" applyFill="1" applyBorder="1" applyAlignment="1" applyProtection="1">
      <alignment horizontal="right"/>
    </xf>
    <xf numFmtId="3" fontId="9" fillId="0" borderId="19" xfId="38" applyNumberFormat="1" applyFont="1" applyFill="1" applyBorder="1" applyProtection="1"/>
    <xf numFmtId="241" fontId="9" fillId="0" borderId="19" xfId="80" applyNumberFormat="1" applyFont="1" applyFill="1" applyBorder="1" applyProtection="1"/>
    <xf numFmtId="241" fontId="9" fillId="0" borderId="19" xfId="80" applyNumberFormat="1" applyFont="1" applyFill="1" applyBorder="1" applyAlignment="1" applyProtection="1">
      <alignment horizontal="right"/>
    </xf>
    <xf numFmtId="241" fontId="9" fillId="0" borderId="19" xfId="80" applyNumberFormat="1" applyFont="1" applyFill="1" applyBorder="1" applyAlignment="1" applyProtection="1"/>
    <xf numFmtId="38" fontId="9" fillId="0" borderId="19" xfId="38" applyFont="1" applyFill="1" applyBorder="1" applyAlignment="1" applyProtection="1">
      <alignment horizontal="right"/>
    </xf>
    <xf numFmtId="38" fontId="9" fillId="0" borderId="19" xfId="38" applyFont="1" applyFill="1" applyBorder="1" applyProtection="1"/>
    <xf numFmtId="214" fontId="9" fillId="0" borderId="19" xfId="80" applyNumberFormat="1" applyFont="1" applyFill="1" applyBorder="1" applyProtection="1"/>
    <xf numFmtId="183" fontId="42" fillId="0" borderId="30" xfId="65" applyNumberFormat="1" applyFont="1" applyBorder="1" applyAlignment="1">
      <alignment vertical="center"/>
    </xf>
    <xf numFmtId="49" fontId="11" fillId="0" borderId="0" xfId="65" applyNumberFormat="1" applyFont="1" applyBorder="1" applyAlignment="1" applyProtection="1">
      <alignment horizontal="right" vertical="center"/>
      <protection locked="0"/>
    </xf>
    <xf numFmtId="38" fontId="5" fillId="0" borderId="0" xfId="38" applyFont="1" applyBorder="1" applyAlignment="1" applyProtection="1">
      <alignment horizontal="right" vertical="center"/>
      <protection locked="0"/>
    </xf>
    <xf numFmtId="182" fontId="42" fillId="0" borderId="30" xfId="65" applyNumberFormat="1" applyFont="1" applyBorder="1" applyAlignment="1">
      <alignment vertical="center"/>
    </xf>
    <xf numFmtId="49" fontId="42" fillId="0" borderId="0" xfId="65" applyNumberFormat="1" applyFont="1" applyBorder="1" applyAlignment="1" applyProtection="1">
      <alignment horizontal="right" vertical="center"/>
      <protection locked="0"/>
    </xf>
    <xf numFmtId="218" fontId="9" fillId="0" borderId="19" xfId="82" applyNumberFormat="1" applyFont="1" applyFill="1" applyBorder="1" applyAlignment="1" applyProtection="1">
      <alignment vertical="center"/>
    </xf>
    <xf numFmtId="236" fontId="9" fillId="0" borderId="83" xfId="82" applyNumberFormat="1" applyFont="1" applyFill="1" applyBorder="1" applyAlignment="1" applyProtection="1">
      <alignment vertical="center"/>
    </xf>
    <xf numFmtId="0" fontId="11" fillId="0" borderId="0" xfId="0" applyFont="1" applyAlignment="1">
      <alignment horizontal="center"/>
    </xf>
    <xf numFmtId="0" fontId="4" fillId="0" borderId="0" xfId="75" applyFont="1"/>
    <xf numFmtId="49" fontId="5" fillId="0" borderId="12" xfId="65" applyNumberFormat="1" applyFont="1" applyFill="1" applyBorder="1" applyAlignment="1" applyProtection="1">
      <alignment vertical="center"/>
      <protection locked="0"/>
    </xf>
    <xf numFmtId="238" fontId="0" fillId="0" borderId="11" xfId="80" applyNumberFormat="1" applyFont="1" applyFill="1" applyBorder="1" applyAlignment="1" applyProtection="1">
      <alignment horizontal="right"/>
    </xf>
    <xf numFmtId="238" fontId="0" fillId="0" borderId="2" xfId="80" applyNumberFormat="1" applyFont="1" applyFill="1" applyBorder="1" applyAlignment="1" applyProtection="1">
      <alignment horizontal="right"/>
    </xf>
    <xf numFmtId="238" fontId="0" fillId="0" borderId="27" xfId="80" applyNumberFormat="1" applyFont="1" applyFill="1" applyBorder="1" applyAlignment="1" applyProtection="1">
      <alignment horizontal="right"/>
    </xf>
    <xf numFmtId="238" fontId="11" fillId="0" borderId="0" xfId="0" applyNumberFormat="1" applyFont="1"/>
    <xf numFmtId="0" fontId="11" fillId="0" borderId="11" xfId="38" applyNumberFormat="1" applyFont="1" applyFill="1" applyBorder="1" applyAlignment="1" applyProtection="1">
      <alignment vertical="center"/>
      <protection locked="0"/>
    </xf>
    <xf numFmtId="0" fontId="11" fillId="0" borderId="0" xfId="38" applyNumberFormat="1" applyFont="1" applyFill="1" applyBorder="1" applyAlignment="1" applyProtection="1">
      <alignment vertical="center"/>
      <protection locked="0"/>
    </xf>
    <xf numFmtId="0" fontId="11" fillId="0" borderId="0" xfId="38" applyNumberFormat="1" applyFont="1" applyBorder="1" applyAlignment="1" applyProtection="1">
      <alignment vertical="center"/>
      <protection locked="0"/>
    </xf>
    <xf numFmtId="0" fontId="11" fillId="0" borderId="2" xfId="37" applyNumberFormat="1" applyFont="1" applyBorder="1" applyAlignment="1" applyProtection="1">
      <alignment vertical="center"/>
      <protection locked="0"/>
    </xf>
    <xf numFmtId="0" fontId="11" fillId="0" borderId="1" xfId="37" applyNumberFormat="1" applyFont="1" applyBorder="1" applyAlignment="1" applyProtection="1">
      <alignment vertical="center"/>
      <protection locked="0"/>
    </xf>
    <xf numFmtId="0" fontId="11" fillId="0" borderId="7" xfId="37" applyNumberFormat="1" applyFont="1" applyBorder="1" applyAlignment="1" applyProtection="1">
      <alignment vertical="center"/>
      <protection locked="0"/>
    </xf>
    <xf numFmtId="0" fontId="11" fillId="0" borderId="11" xfId="37" applyNumberFormat="1" applyFont="1" applyFill="1" applyBorder="1" applyAlignment="1" applyProtection="1">
      <alignment vertical="center"/>
      <protection locked="0"/>
    </xf>
    <xf numFmtId="0" fontId="11" fillId="0" borderId="0" xfId="37" applyNumberFormat="1" applyFont="1" applyFill="1" applyBorder="1" applyAlignment="1" applyProtection="1">
      <alignment vertical="center"/>
      <protection locked="0"/>
    </xf>
    <xf numFmtId="0" fontId="11" fillId="0" borderId="5" xfId="37" applyNumberFormat="1" applyFont="1" applyFill="1" applyBorder="1" applyAlignment="1" applyProtection="1">
      <alignment horizontal="right" vertical="center"/>
      <protection locked="0"/>
    </xf>
    <xf numFmtId="0" fontId="11" fillId="0" borderId="5" xfId="37" applyNumberFormat="1" applyFont="1" applyFill="1" applyBorder="1" applyAlignment="1" applyProtection="1">
      <alignment vertical="center"/>
      <protection locked="0"/>
    </xf>
    <xf numFmtId="0" fontId="11" fillId="0" borderId="11" xfId="37" applyNumberFormat="1" applyFont="1" applyFill="1" applyBorder="1" applyAlignment="1" applyProtection="1">
      <alignment horizontal="right" vertical="center"/>
      <protection locked="0"/>
    </xf>
    <xf numFmtId="0" fontId="11" fillId="0" borderId="9" xfId="37" applyNumberFormat="1" applyFont="1" applyFill="1" applyBorder="1" applyAlignment="1" applyProtection="1">
      <alignment horizontal="right" vertical="center"/>
      <protection locked="0"/>
    </xf>
    <xf numFmtId="0" fontId="11" fillId="0" borderId="10" xfId="37" applyNumberFormat="1" applyFont="1" applyFill="1" applyBorder="1" applyAlignment="1" applyProtection="1">
      <alignment horizontal="right" vertical="center"/>
      <protection locked="0"/>
    </xf>
    <xf numFmtId="0" fontId="11" fillId="0" borderId="6" xfId="37" applyNumberFormat="1" applyFont="1" applyFill="1" applyBorder="1" applyAlignment="1" applyProtection="1">
      <alignment horizontal="right" vertical="center"/>
      <protection locked="0"/>
    </xf>
    <xf numFmtId="0" fontId="11" fillId="0" borderId="0" xfId="37" applyNumberFormat="1" applyFont="1" applyFill="1" applyBorder="1" applyAlignment="1">
      <alignment vertical="center"/>
    </xf>
    <xf numFmtId="0" fontId="11" fillId="0" borderId="5" xfId="37" applyNumberFormat="1" applyFont="1" applyFill="1" applyBorder="1" applyAlignment="1">
      <alignment vertical="center"/>
    </xf>
    <xf numFmtId="0" fontId="11" fillId="0" borderId="11" xfId="38" applyNumberFormat="1" applyFont="1" applyFill="1" applyBorder="1" applyAlignment="1" applyProtection="1">
      <alignment horizontal="right" vertical="center"/>
      <protection locked="0"/>
    </xf>
    <xf numFmtId="0" fontId="11" fillId="0" borderId="0" xfId="38" applyNumberFormat="1" applyFont="1" applyFill="1" applyBorder="1" applyAlignment="1" applyProtection="1">
      <alignment horizontal="right" vertical="center"/>
      <protection locked="0"/>
    </xf>
    <xf numFmtId="0" fontId="11" fillId="0" borderId="2" xfId="37" applyNumberFormat="1" applyFont="1" applyFill="1" applyBorder="1" applyAlignment="1" applyProtection="1">
      <alignment vertical="center"/>
      <protection locked="0"/>
    </xf>
    <xf numFmtId="0" fontId="11" fillId="0" borderId="1" xfId="37" applyNumberFormat="1" applyFont="1" applyFill="1" applyBorder="1" applyAlignment="1" applyProtection="1">
      <alignment vertical="center"/>
      <protection locked="0"/>
    </xf>
    <xf numFmtId="0" fontId="11" fillId="0" borderId="7" xfId="37" applyNumberFormat="1" applyFont="1" applyFill="1" applyBorder="1" applyAlignment="1" applyProtection="1">
      <alignment vertical="center"/>
      <protection locked="0"/>
    </xf>
    <xf numFmtId="0" fontId="11" fillId="0" borderId="0" xfId="36" applyNumberFormat="1" applyFont="1" applyFill="1" applyBorder="1" applyAlignment="1" applyProtection="1">
      <alignment horizontal="right" vertical="center"/>
      <protection locked="0"/>
    </xf>
    <xf numFmtId="0" fontId="11" fillId="0" borderId="0" xfId="36" applyNumberFormat="1" applyFont="1" applyFill="1" applyBorder="1" applyAlignment="1" applyProtection="1">
      <alignment vertical="center"/>
      <protection locked="0"/>
    </xf>
    <xf numFmtId="0" fontId="11" fillId="0" borderId="5" xfId="36" applyNumberFormat="1" applyFont="1" applyFill="1" applyBorder="1" applyAlignment="1" applyProtection="1">
      <alignment vertical="center"/>
      <protection locked="0"/>
    </xf>
    <xf numFmtId="0" fontId="11" fillId="0" borderId="15" xfId="37" applyNumberFormat="1" applyFont="1" applyFill="1" applyBorder="1" applyAlignment="1" applyProtection="1">
      <alignment vertical="center"/>
      <protection locked="0"/>
    </xf>
    <xf numFmtId="0" fontId="11" fillId="0" borderId="13" xfId="37" applyNumberFormat="1" applyFont="1" applyFill="1" applyBorder="1" applyAlignment="1" applyProtection="1">
      <alignment vertical="center"/>
      <protection locked="0"/>
    </xf>
    <xf numFmtId="0" fontId="11" fillId="0" borderId="14" xfId="37" applyNumberFormat="1" applyFont="1" applyFill="1" applyBorder="1" applyAlignment="1" applyProtection="1">
      <alignment vertical="center"/>
      <protection locked="0"/>
    </xf>
    <xf numFmtId="0" fontId="7" fillId="0" borderId="11" xfId="78" applyFont="1" applyBorder="1" applyAlignment="1">
      <alignment horizontal="right" vertical="center" shrinkToFit="1"/>
    </xf>
    <xf numFmtId="0" fontId="7" fillId="0" borderId="9" xfId="78" applyFont="1" applyBorder="1" applyAlignment="1">
      <alignment vertical="center" shrinkToFit="1"/>
    </xf>
    <xf numFmtId="238" fontId="7" fillId="0" borderId="11" xfId="78" applyNumberFormat="1" applyFont="1" applyFill="1" applyBorder="1" applyAlignment="1">
      <alignment horizontal="right" vertical="center" shrinkToFit="1"/>
    </xf>
    <xf numFmtId="0" fontId="7" fillId="0" borderId="2" xfId="78" applyFont="1" applyBorder="1" applyAlignment="1">
      <alignment horizontal="left" vertical="center" shrinkToFit="1"/>
    </xf>
    <xf numFmtId="205" fontId="11" fillId="0" borderId="5" xfId="65" applyNumberFormat="1" applyFont="1" applyBorder="1" applyAlignment="1">
      <alignment vertical="center"/>
    </xf>
    <xf numFmtId="208" fontId="11" fillId="0" borderId="0" xfId="37" applyNumberFormat="1" applyFont="1" applyFill="1" applyBorder="1" applyAlignment="1">
      <alignment vertical="center"/>
    </xf>
    <xf numFmtId="208" fontId="11" fillId="0" borderId="5" xfId="37" applyNumberFormat="1" applyFont="1" applyFill="1" applyBorder="1" applyAlignment="1">
      <alignment vertical="center"/>
    </xf>
    <xf numFmtId="235" fontId="5" fillId="0" borderId="27" xfId="65" applyNumberFormat="1" applyFont="1" applyBorder="1" applyAlignment="1">
      <alignment vertical="center"/>
    </xf>
    <xf numFmtId="242" fontId="9" fillId="0" borderId="19" xfId="82" applyNumberFormat="1" applyFont="1" applyFill="1" applyBorder="1" applyAlignment="1" applyProtection="1">
      <alignment horizontal="right" vertical="center"/>
    </xf>
    <xf numFmtId="205" fontId="11" fillId="0" borderId="92" xfId="37" applyNumberFormat="1" applyFont="1" applyFill="1" applyBorder="1" applyAlignment="1">
      <alignment horizontal="right" vertical="center" shrinkToFit="1"/>
    </xf>
    <xf numFmtId="208" fontId="11" fillId="0" borderId="11" xfId="37" applyNumberFormat="1" applyFont="1" applyFill="1" applyBorder="1" applyAlignment="1">
      <alignment vertical="center"/>
    </xf>
    <xf numFmtId="208" fontId="11" fillId="0" borderId="0" xfId="37" applyNumberFormat="1" applyFont="1" applyFill="1" applyBorder="1" applyAlignment="1" applyProtection="1">
      <alignment horizontal="right" vertical="center"/>
      <protection locked="0"/>
    </xf>
    <xf numFmtId="38" fontId="11" fillId="0" borderId="5" xfId="36" applyFont="1" applyFill="1" applyBorder="1" applyAlignment="1" applyProtection="1">
      <alignment horizontal="right" vertical="center"/>
      <protection locked="0"/>
    </xf>
    <xf numFmtId="38" fontId="11" fillId="0" borderId="0" xfId="36" applyFont="1" applyFill="1" applyBorder="1" applyAlignment="1" applyProtection="1">
      <alignment vertical="center"/>
      <protection locked="0"/>
    </xf>
    <xf numFmtId="38" fontId="11" fillId="0" borderId="0" xfId="36" applyFont="1" applyBorder="1" applyAlignment="1" applyProtection="1">
      <alignment vertical="center"/>
      <protection locked="0"/>
    </xf>
    <xf numFmtId="38" fontId="11" fillId="0" borderId="0" xfId="36" applyFont="1" applyFill="1" applyBorder="1" applyAlignment="1">
      <alignment vertical="center"/>
    </xf>
    <xf numFmtId="38" fontId="11" fillId="0" borderId="0" xfId="36" applyFont="1" applyFill="1" applyBorder="1" applyAlignment="1" applyProtection="1">
      <alignment horizontal="right" vertical="center"/>
      <protection locked="0"/>
    </xf>
    <xf numFmtId="38" fontId="11" fillId="0" borderId="5" xfId="36" applyFont="1" applyFill="1" applyBorder="1" applyAlignment="1">
      <alignment vertical="center"/>
    </xf>
    <xf numFmtId="0" fontId="22" fillId="0" borderId="93" xfId="0" applyFont="1" applyBorder="1" applyAlignment="1">
      <alignment horizontal="left" vertical="center" indent="2"/>
    </xf>
    <xf numFmtId="0" fontId="22" fillId="0" borderId="93" xfId="0" applyFont="1" applyBorder="1" applyAlignment="1">
      <alignment vertical="center"/>
    </xf>
    <xf numFmtId="0" fontId="22" fillId="0" borderId="94" xfId="0" applyFont="1" applyBorder="1" applyAlignment="1">
      <alignment horizontal="left" vertical="center" indent="4"/>
    </xf>
    <xf numFmtId="0" fontId="22" fillId="0" borderId="25" xfId="0" applyFont="1" applyBorder="1" applyAlignment="1">
      <alignment vertical="center"/>
    </xf>
    <xf numFmtId="213" fontId="49" fillId="0" borderId="22" xfId="0" applyNumberFormat="1" applyFont="1" applyFill="1" applyBorder="1" applyAlignment="1">
      <alignment vertical="center"/>
    </xf>
    <xf numFmtId="213" fontId="50" fillId="0" borderId="2" xfId="0" applyNumberFormat="1" applyFont="1" applyFill="1" applyBorder="1" applyAlignment="1">
      <alignment vertical="center"/>
    </xf>
    <xf numFmtId="205" fontId="11" fillId="0" borderId="15" xfId="65" applyNumberFormat="1" applyFont="1" applyFill="1" applyBorder="1" applyAlignment="1">
      <alignment horizontal="right" vertical="center"/>
    </xf>
    <xf numFmtId="205" fontId="11" fillId="0" borderId="13" xfId="65" applyNumberFormat="1" applyFont="1" applyFill="1" applyBorder="1" applyAlignment="1">
      <alignment horizontal="right" vertical="center"/>
    </xf>
    <xf numFmtId="0" fontId="0" fillId="0" borderId="11" xfId="0" applyFont="1" applyFill="1" applyBorder="1" applyAlignment="1">
      <alignment horizontal="right"/>
    </xf>
    <xf numFmtId="0" fontId="11" fillId="0" borderId="12" xfId="65" applyFont="1" applyBorder="1" applyAlignment="1">
      <alignment horizontal="right" vertical="center" wrapText="1"/>
    </xf>
    <xf numFmtId="0" fontId="11" fillId="0" borderId="11" xfId="37" applyNumberFormat="1" applyFont="1" applyFill="1" applyBorder="1" applyAlignment="1">
      <alignment vertical="center"/>
    </xf>
    <xf numFmtId="0" fontId="11" fillId="0" borderId="0" xfId="36" applyNumberFormat="1" applyFont="1" applyFill="1" applyBorder="1" applyAlignment="1">
      <alignment vertical="center"/>
    </xf>
    <xf numFmtId="218" fontId="11" fillId="0" borderId="0" xfId="0" applyNumberFormat="1" applyFont="1" applyFill="1" applyBorder="1" applyAlignment="1">
      <alignment horizontal="right" shrinkToFit="1"/>
    </xf>
    <xf numFmtId="218" fontId="11" fillId="0" borderId="0" xfId="0" applyNumberFormat="1" applyFont="1" applyFill="1" applyBorder="1" applyAlignment="1">
      <alignment horizontal="right" vertical="center" shrinkToFit="1"/>
    </xf>
    <xf numFmtId="235" fontId="5" fillId="0" borderId="42" xfId="65" applyNumberFormat="1" applyFont="1" applyBorder="1" applyAlignment="1">
      <alignment vertical="center"/>
    </xf>
    <xf numFmtId="0" fontId="11" fillId="0" borderId="35" xfId="65" applyNumberFormat="1" applyFont="1" applyBorder="1" applyAlignment="1" applyProtection="1">
      <alignment horizontal="center" vertical="center"/>
      <protection locked="0"/>
    </xf>
    <xf numFmtId="207" fontId="11" fillId="0" borderId="5" xfId="65" applyNumberFormat="1" applyFont="1" applyFill="1" applyBorder="1" applyAlignment="1">
      <alignment horizontal="right" vertical="center" shrinkToFit="1"/>
    </xf>
    <xf numFmtId="207" fontId="11" fillId="0" borderId="5" xfId="65" applyNumberFormat="1" applyFont="1" applyBorder="1" applyAlignment="1" applyProtection="1">
      <alignment vertical="center"/>
      <protection locked="0"/>
    </xf>
    <xf numFmtId="3" fontId="11" fillId="0" borderId="14" xfId="65" applyNumberFormat="1" applyFont="1" applyFill="1" applyBorder="1" applyAlignment="1">
      <alignment horizontal="right" vertical="center" shrinkToFit="1"/>
    </xf>
    <xf numFmtId="3" fontId="11" fillId="0" borderId="24" xfId="65" applyNumberFormat="1" applyFont="1" applyFill="1" applyBorder="1" applyAlignment="1">
      <alignment horizontal="right" vertical="center" shrinkToFit="1"/>
    </xf>
    <xf numFmtId="0" fontId="7" fillId="0" borderId="19" xfId="0" applyFont="1" applyFill="1" applyBorder="1" applyAlignment="1" applyProtection="1">
      <alignment horizontal="center" vertical="center"/>
      <protection locked="0"/>
    </xf>
    <xf numFmtId="0" fontId="7" fillId="0" borderId="83" xfId="0" applyFont="1" applyFill="1" applyBorder="1" applyAlignment="1" applyProtection="1">
      <alignment horizontal="center" vertical="center"/>
      <protection locked="0"/>
    </xf>
    <xf numFmtId="0" fontId="7" fillId="0" borderId="120" xfId="0" applyFont="1" applyFill="1" applyBorder="1" applyAlignment="1" applyProtection="1">
      <alignment horizontal="center" vertical="center"/>
      <protection locked="0"/>
    </xf>
    <xf numFmtId="0" fontId="7" fillId="0" borderId="121" xfId="0" applyFont="1" applyFill="1" applyBorder="1" applyAlignment="1" applyProtection="1">
      <alignment horizontal="center" vertical="center"/>
      <protection locked="0"/>
    </xf>
    <xf numFmtId="38" fontId="7" fillId="0" borderId="120" xfId="36" applyFont="1" applyFill="1" applyBorder="1" applyAlignment="1" applyProtection="1">
      <alignment horizontal="center" vertical="center"/>
      <protection locked="0"/>
    </xf>
    <xf numFmtId="0" fontId="7" fillId="0" borderId="19" xfId="0" applyFont="1" applyFill="1" applyBorder="1" applyAlignment="1" applyProtection="1">
      <alignment horizontal="center" vertical="center"/>
      <protection locked="0"/>
    </xf>
    <xf numFmtId="0" fontId="7" fillId="0" borderId="121" xfId="0" applyFont="1" applyFill="1" applyBorder="1" applyAlignment="1" applyProtection="1">
      <alignment horizontal="center" vertical="center"/>
      <protection locked="0"/>
    </xf>
    <xf numFmtId="0" fontId="7" fillId="0" borderId="83" xfId="0" applyFont="1" applyFill="1" applyBorder="1" applyAlignment="1" applyProtection="1">
      <alignment horizontal="center" vertical="center"/>
      <protection locked="0"/>
    </xf>
    <xf numFmtId="0" fontId="7" fillId="0" borderId="121" xfId="0" applyFont="1" applyFill="1" applyBorder="1" applyAlignment="1" applyProtection="1">
      <alignment horizontal="center" vertical="center" wrapText="1"/>
      <protection locked="0"/>
    </xf>
    <xf numFmtId="0" fontId="7" fillId="0" borderId="83" xfId="0" applyFont="1" applyFill="1" applyBorder="1" applyAlignment="1" applyProtection="1">
      <alignment horizontal="center" vertical="center" wrapText="1"/>
      <protection locked="0"/>
    </xf>
    <xf numFmtId="0" fontId="7" fillId="0" borderId="22" xfId="0" applyFont="1" applyFill="1" applyBorder="1" applyAlignment="1" applyProtection="1">
      <alignment horizontal="center" vertical="center" wrapText="1"/>
      <protection locked="0"/>
    </xf>
    <xf numFmtId="0" fontId="12" fillId="0" borderId="0" xfId="0" applyFont="1" applyBorder="1" applyAlignment="1">
      <alignment horizontal="center" vertical="center"/>
    </xf>
    <xf numFmtId="0" fontId="7" fillId="0" borderId="95" xfId="0" applyFont="1" applyBorder="1" applyAlignment="1" applyProtection="1">
      <alignment horizontal="center" vertical="center"/>
      <protection locked="0"/>
    </xf>
    <xf numFmtId="0" fontId="7" fillId="0" borderId="96" xfId="0" applyFont="1" applyBorder="1" applyAlignment="1">
      <alignment horizontal="center" vertical="center"/>
    </xf>
    <xf numFmtId="0" fontId="7" fillId="0" borderId="95" xfId="0" applyFont="1" applyBorder="1" applyAlignment="1">
      <alignment horizontal="center" vertical="center"/>
    </xf>
    <xf numFmtId="0" fontId="7" fillId="0" borderId="97" xfId="0" applyFont="1" applyBorder="1" applyAlignment="1">
      <alignment horizontal="center" vertical="center"/>
    </xf>
    <xf numFmtId="0" fontId="7" fillId="0" borderId="96" xfId="0" applyFont="1" applyFill="1" applyBorder="1" applyAlignment="1">
      <alignment horizontal="center" vertical="center" shrinkToFit="1"/>
    </xf>
    <xf numFmtId="0" fontId="7" fillId="0" borderId="95" xfId="0" applyFont="1" applyFill="1" applyBorder="1" applyAlignment="1">
      <alignment horizontal="center" vertical="center" shrinkToFit="1"/>
    </xf>
    <xf numFmtId="0" fontId="7" fillId="0" borderId="97" xfId="0" applyFont="1" applyFill="1" applyBorder="1" applyAlignment="1">
      <alignment horizontal="center" vertical="center" shrinkToFit="1"/>
    </xf>
    <xf numFmtId="0" fontId="7" fillId="0" borderId="119" xfId="0" applyFont="1" applyFill="1" applyBorder="1" applyAlignment="1" applyProtection="1">
      <alignment horizontal="center" vertical="center"/>
      <protection locked="0"/>
    </xf>
    <xf numFmtId="0" fontId="5" fillId="0" borderId="0" xfId="65" applyNumberFormat="1" applyFont="1" applyAlignment="1" applyProtection="1">
      <alignment vertical="center"/>
      <protection locked="0"/>
    </xf>
    <xf numFmtId="3" fontId="5" fillId="0" borderId="20" xfId="65" applyNumberFormat="1" applyFont="1" applyFill="1" applyBorder="1" applyAlignment="1" applyProtection="1">
      <alignment horizontal="center" vertical="center" wrapText="1"/>
      <protection locked="0"/>
    </xf>
    <xf numFmtId="3" fontId="5" fillId="0" borderId="19" xfId="65" applyNumberFormat="1" applyFont="1" applyFill="1" applyBorder="1" applyAlignment="1" applyProtection="1">
      <alignment horizontal="center" vertical="center" wrapText="1"/>
      <protection locked="0"/>
    </xf>
    <xf numFmtId="3" fontId="5" fillId="0" borderId="22" xfId="65" applyNumberFormat="1" applyFont="1" applyFill="1" applyBorder="1" applyAlignment="1" applyProtection="1">
      <alignment horizontal="center" vertical="center" wrapText="1"/>
      <protection locked="0"/>
    </xf>
    <xf numFmtId="3" fontId="5" fillId="0" borderId="20" xfId="65" applyNumberFormat="1" applyFont="1" applyFill="1" applyBorder="1" applyAlignment="1" applyProtection="1">
      <alignment horizontal="center" vertical="center"/>
      <protection locked="0"/>
    </xf>
    <xf numFmtId="3" fontId="5" fillId="0" borderId="19" xfId="65" applyNumberFormat="1" applyFont="1" applyFill="1" applyBorder="1" applyAlignment="1" applyProtection="1">
      <alignment horizontal="center" vertical="center"/>
      <protection locked="0"/>
    </xf>
    <xf numFmtId="3" fontId="5" fillId="0" borderId="22" xfId="65" applyNumberFormat="1" applyFont="1" applyFill="1" applyBorder="1" applyAlignment="1" applyProtection="1">
      <alignment horizontal="center" vertical="center"/>
      <protection locked="0"/>
    </xf>
    <xf numFmtId="3" fontId="7" fillId="0" borderId="20" xfId="65" applyNumberFormat="1" applyFont="1" applyFill="1" applyBorder="1" applyAlignment="1" applyProtection="1">
      <alignment horizontal="center" vertical="center" wrapText="1"/>
      <protection locked="0"/>
    </xf>
    <xf numFmtId="3" fontId="7" fillId="0" borderId="19" xfId="65" applyNumberFormat="1" applyFont="1" applyFill="1" applyBorder="1" applyAlignment="1" applyProtection="1">
      <alignment horizontal="center" vertical="center"/>
      <protection locked="0"/>
    </xf>
    <xf numFmtId="3" fontId="7" fillId="0" borderId="22" xfId="65" applyNumberFormat="1" applyFont="1" applyFill="1" applyBorder="1" applyAlignment="1" applyProtection="1">
      <alignment horizontal="center" vertical="center"/>
      <protection locked="0"/>
    </xf>
    <xf numFmtId="3" fontId="5" fillId="0" borderId="9" xfId="65" applyNumberFormat="1" applyFont="1" applyFill="1" applyBorder="1" applyAlignment="1" applyProtection="1">
      <alignment horizontal="center" vertical="center" wrapText="1"/>
      <protection locked="0"/>
    </xf>
    <xf numFmtId="3" fontId="5" fillId="0" borderId="11" xfId="65" applyNumberFormat="1" applyFont="1" applyFill="1" applyBorder="1" applyAlignment="1" applyProtection="1">
      <alignment horizontal="center" vertical="center" wrapText="1"/>
      <protection locked="0"/>
    </xf>
    <xf numFmtId="3" fontId="5" fillId="0" borderId="2" xfId="65" applyNumberFormat="1" applyFont="1" applyFill="1" applyBorder="1" applyAlignment="1" applyProtection="1">
      <alignment horizontal="center" vertical="center" wrapText="1"/>
      <protection locked="0"/>
    </xf>
    <xf numFmtId="3" fontId="5" fillId="0" borderId="23" xfId="65" applyNumberFormat="1" applyFont="1" applyFill="1" applyBorder="1" applyAlignment="1" applyProtection="1">
      <alignment horizontal="center" vertical="center"/>
      <protection locked="0"/>
    </xf>
    <xf numFmtId="3" fontId="5" fillId="0" borderId="57" xfId="65" applyNumberFormat="1" applyFont="1" applyFill="1" applyBorder="1" applyAlignment="1" applyProtection="1">
      <alignment horizontal="center" vertical="center"/>
      <protection locked="0"/>
    </xf>
    <xf numFmtId="3" fontId="5" fillId="0" borderId="12" xfId="65" applyNumberFormat="1" applyFont="1" applyFill="1" applyBorder="1" applyAlignment="1" applyProtection="1">
      <alignment horizontal="center" vertical="center"/>
      <protection locked="0"/>
    </xf>
    <xf numFmtId="3" fontId="5" fillId="0" borderId="30" xfId="65" applyNumberFormat="1" applyFont="1" applyFill="1" applyBorder="1" applyAlignment="1" applyProtection="1">
      <alignment horizontal="center" vertical="center"/>
      <protection locked="0"/>
    </xf>
    <xf numFmtId="3" fontId="5" fillId="0" borderId="26" xfId="65" applyNumberFormat="1" applyFont="1" applyFill="1" applyBorder="1" applyAlignment="1" applyProtection="1">
      <alignment horizontal="center" vertical="center"/>
      <protection locked="0"/>
    </xf>
    <xf numFmtId="3" fontId="5" fillId="0" borderId="3" xfId="65" applyNumberFormat="1" applyFont="1" applyFill="1" applyBorder="1" applyAlignment="1" applyProtection="1">
      <alignment horizontal="center" vertical="center"/>
      <protection locked="0"/>
    </xf>
    <xf numFmtId="0" fontId="16" fillId="0" borderId="0" xfId="65" applyNumberFormat="1" applyFont="1" applyFill="1" applyAlignment="1" applyProtection="1">
      <alignment horizontal="center" vertical="center"/>
      <protection locked="0"/>
    </xf>
    <xf numFmtId="3" fontId="5" fillId="0" borderId="98" xfId="65" applyNumberFormat="1" applyFont="1" applyFill="1" applyBorder="1" applyAlignment="1" applyProtection="1">
      <alignment horizontal="center" vertical="center"/>
      <protection locked="0"/>
    </xf>
    <xf numFmtId="0" fontId="5" fillId="0" borderId="31" xfId="65" applyNumberFormat="1" applyFont="1" applyFill="1" applyBorder="1" applyAlignment="1" applyProtection="1">
      <alignment horizontal="center" vertical="center"/>
      <protection locked="0"/>
    </xf>
    <xf numFmtId="0" fontId="5" fillId="0" borderId="24" xfId="65" applyNumberFormat="1" applyFont="1" applyFill="1" applyBorder="1" applyAlignment="1" applyProtection="1">
      <alignment horizontal="center" vertical="center"/>
      <protection locked="0"/>
    </xf>
    <xf numFmtId="0" fontId="5" fillId="0" borderId="57" xfId="65" applyNumberFormat="1" applyFont="1" applyFill="1" applyBorder="1" applyAlignment="1" applyProtection="1">
      <alignment horizontal="center" vertical="center"/>
      <protection locked="0"/>
    </xf>
    <xf numFmtId="0" fontId="5" fillId="0" borderId="11" xfId="65" applyNumberFormat="1" applyFont="1" applyFill="1" applyBorder="1" applyAlignment="1" applyProtection="1">
      <alignment horizontal="center" vertical="center"/>
      <protection locked="0"/>
    </xf>
    <xf numFmtId="0" fontId="5" fillId="0" borderId="0" xfId="65" applyNumberFormat="1" applyFont="1" applyFill="1" applyBorder="1" applyAlignment="1" applyProtection="1">
      <alignment horizontal="center" vertical="center"/>
      <protection locked="0"/>
    </xf>
    <xf numFmtId="0" fontId="5" fillId="0" borderId="30" xfId="65" applyNumberFormat="1" applyFont="1" applyFill="1" applyBorder="1" applyAlignment="1" applyProtection="1">
      <alignment horizontal="center" vertical="center"/>
      <protection locked="0"/>
    </xf>
    <xf numFmtId="0" fontId="5" fillId="0" borderId="2" xfId="65" applyNumberFormat="1" applyFont="1" applyFill="1" applyBorder="1" applyAlignment="1" applyProtection="1">
      <alignment horizontal="center" vertical="center"/>
      <protection locked="0"/>
    </xf>
    <xf numFmtId="0" fontId="5" fillId="0" borderId="1" xfId="65" applyNumberFormat="1" applyFont="1" applyFill="1" applyBorder="1" applyAlignment="1" applyProtection="1">
      <alignment horizontal="center" vertical="center"/>
      <protection locked="0"/>
    </xf>
    <xf numFmtId="0" fontId="5" fillId="0" borderId="3" xfId="65" applyNumberFormat="1" applyFont="1" applyFill="1" applyBorder="1" applyAlignment="1" applyProtection="1">
      <alignment horizontal="center" vertical="center"/>
      <protection locked="0"/>
    </xf>
    <xf numFmtId="3" fontId="5" fillId="0" borderId="31" xfId="65" applyNumberFormat="1" applyFont="1" applyFill="1" applyBorder="1" applyAlignment="1" applyProtection="1">
      <alignment horizontal="center" vertical="center"/>
      <protection locked="0"/>
    </xf>
    <xf numFmtId="3" fontId="5" fillId="0" borderId="11" xfId="65" applyNumberFormat="1" applyFont="1" applyFill="1" applyBorder="1" applyAlignment="1" applyProtection="1">
      <alignment horizontal="center" vertical="center"/>
      <protection locked="0"/>
    </xf>
    <xf numFmtId="3" fontId="5" fillId="0" borderId="2" xfId="65" applyNumberFormat="1" applyFont="1" applyFill="1" applyBorder="1" applyAlignment="1" applyProtection="1">
      <alignment horizontal="center" vertical="center"/>
      <protection locked="0"/>
    </xf>
    <xf numFmtId="3" fontId="5" fillId="0" borderId="20" xfId="65" applyNumberFormat="1" applyFont="1" applyBorder="1" applyAlignment="1" applyProtection="1">
      <alignment horizontal="center" vertical="center" wrapText="1"/>
      <protection locked="0"/>
    </xf>
    <xf numFmtId="3" fontId="5" fillId="0" borderId="19" xfId="65" applyNumberFormat="1" applyFont="1" applyBorder="1" applyAlignment="1" applyProtection="1">
      <alignment horizontal="center" vertical="center" wrapText="1"/>
      <protection locked="0"/>
    </xf>
    <xf numFmtId="3" fontId="5" fillId="0" borderId="22" xfId="65" applyNumberFormat="1" applyFont="1" applyBorder="1" applyAlignment="1" applyProtection="1">
      <alignment horizontal="center" vertical="center" wrapText="1"/>
      <protection locked="0"/>
    </xf>
    <xf numFmtId="0" fontId="5" fillId="0" borderId="9" xfId="65" applyNumberFormat="1" applyFont="1" applyBorder="1" applyAlignment="1" applyProtection="1">
      <alignment horizontal="center" vertical="center"/>
      <protection locked="0"/>
    </xf>
    <xf numFmtId="0" fontId="5" fillId="0" borderId="10" xfId="65" applyNumberFormat="1" applyFont="1" applyBorder="1" applyAlignment="1" applyProtection="1">
      <alignment horizontal="center" vertical="center"/>
      <protection locked="0"/>
    </xf>
    <xf numFmtId="0" fontId="5" fillId="0" borderId="21" xfId="65" applyNumberFormat="1" applyFont="1" applyBorder="1" applyAlignment="1" applyProtection="1">
      <alignment horizontal="center" vertical="center"/>
      <protection locked="0"/>
    </xf>
    <xf numFmtId="0" fontId="5" fillId="0" borderId="2" xfId="65" applyNumberFormat="1" applyFont="1" applyBorder="1" applyAlignment="1" applyProtection="1">
      <alignment horizontal="center" vertical="center"/>
      <protection locked="0"/>
    </xf>
    <xf numFmtId="0" fontId="5" fillId="0" borderId="1" xfId="65" applyNumberFormat="1" applyFont="1" applyBorder="1" applyAlignment="1" applyProtection="1">
      <alignment horizontal="center" vertical="center"/>
      <protection locked="0"/>
    </xf>
    <xf numFmtId="0" fontId="5" fillId="0" borderId="3" xfId="65" applyNumberFormat="1" applyFont="1" applyBorder="1" applyAlignment="1" applyProtection="1">
      <alignment horizontal="center" vertical="center"/>
      <protection locked="0"/>
    </xf>
    <xf numFmtId="0" fontId="5" fillId="0" borderId="20" xfId="65" applyNumberFormat="1" applyFont="1" applyFill="1" applyBorder="1" applyAlignment="1" applyProtection="1">
      <alignment horizontal="center" vertical="center"/>
      <protection locked="0"/>
    </xf>
    <xf numFmtId="0" fontId="5" fillId="0" borderId="19" xfId="65" applyNumberFormat="1" applyFont="1" applyFill="1" applyBorder="1" applyAlignment="1" applyProtection="1">
      <alignment horizontal="center" vertical="center"/>
      <protection locked="0"/>
    </xf>
    <xf numFmtId="0" fontId="5" fillId="0" borderId="22" xfId="65" applyNumberFormat="1" applyFont="1" applyFill="1" applyBorder="1" applyAlignment="1" applyProtection="1">
      <alignment horizontal="center" vertical="center"/>
      <protection locked="0"/>
    </xf>
    <xf numFmtId="0" fontId="16" fillId="0" borderId="0" xfId="65" applyNumberFormat="1" applyFont="1" applyAlignment="1" applyProtection="1">
      <alignment horizontal="center" vertical="center"/>
      <protection locked="0"/>
    </xf>
    <xf numFmtId="3" fontId="5" fillId="0" borderId="99" xfId="65" applyNumberFormat="1" applyFont="1" applyFill="1" applyBorder="1" applyAlignment="1" applyProtection="1">
      <alignment horizontal="center" vertical="center" wrapText="1"/>
      <protection locked="0"/>
    </xf>
    <xf numFmtId="3" fontId="5" fillId="0" borderId="32" xfId="65" applyNumberFormat="1" applyFont="1" applyFill="1" applyBorder="1" applyAlignment="1" applyProtection="1">
      <alignment horizontal="center" vertical="center" wrapText="1"/>
      <protection locked="0"/>
    </xf>
    <xf numFmtId="3" fontId="5" fillId="0" borderId="98" xfId="65" applyNumberFormat="1" applyFont="1" applyBorder="1" applyAlignment="1" applyProtection="1">
      <alignment horizontal="center" vertical="center" wrapText="1"/>
      <protection locked="0"/>
    </xf>
    <xf numFmtId="0" fontId="24" fillId="0" borderId="31" xfId="65" applyNumberFormat="1" applyFont="1" applyBorder="1" applyAlignment="1" applyProtection="1">
      <alignment horizontal="center" vertical="center"/>
      <protection locked="0"/>
    </xf>
    <xf numFmtId="0" fontId="24" fillId="0" borderId="24" xfId="65" applyNumberFormat="1" applyFont="1" applyBorder="1" applyAlignment="1" applyProtection="1">
      <alignment horizontal="center" vertical="center"/>
      <protection locked="0"/>
    </xf>
    <xf numFmtId="0" fontId="24" fillId="0" borderId="57" xfId="65" applyNumberFormat="1" applyFont="1" applyBorder="1" applyAlignment="1" applyProtection="1">
      <alignment horizontal="center" vertical="center"/>
      <protection locked="0"/>
    </xf>
    <xf numFmtId="0" fontId="24" fillId="0" borderId="11" xfId="65" applyNumberFormat="1" applyFont="1" applyBorder="1" applyAlignment="1" applyProtection="1">
      <alignment horizontal="center" vertical="center"/>
      <protection locked="0"/>
    </xf>
    <xf numFmtId="0" fontId="24" fillId="0" borderId="0" xfId="65" applyNumberFormat="1" applyFont="1" applyBorder="1" applyAlignment="1" applyProtection="1">
      <alignment horizontal="center" vertical="center"/>
      <protection locked="0"/>
    </xf>
    <xf numFmtId="0" fontId="24" fillId="0" borderId="30" xfId="65" applyNumberFormat="1" applyFont="1" applyBorder="1" applyAlignment="1" applyProtection="1">
      <alignment horizontal="center" vertical="center"/>
      <protection locked="0"/>
    </xf>
    <xf numFmtId="0" fontId="24" fillId="0" borderId="2" xfId="65" applyNumberFormat="1" applyFont="1" applyBorder="1" applyAlignment="1" applyProtection="1">
      <alignment horizontal="center" vertical="center"/>
      <protection locked="0"/>
    </xf>
    <xf numFmtId="0" fontId="24" fillId="0" borderId="1" xfId="65" applyNumberFormat="1" applyFont="1" applyBorder="1" applyAlignment="1" applyProtection="1">
      <alignment horizontal="center" vertical="center"/>
      <protection locked="0"/>
    </xf>
    <xf numFmtId="0" fontId="24" fillId="0" borderId="3" xfId="65" applyNumberFormat="1" applyFont="1" applyBorder="1" applyAlignment="1" applyProtection="1">
      <alignment horizontal="center" vertical="center"/>
      <protection locked="0"/>
    </xf>
    <xf numFmtId="3" fontId="5" fillId="0" borderId="31" xfId="65" applyNumberFormat="1" applyFont="1" applyBorder="1" applyAlignment="1" applyProtection="1">
      <alignment horizontal="center" vertical="center" wrapText="1"/>
      <protection locked="0"/>
    </xf>
    <xf numFmtId="3" fontId="5" fillId="0" borderId="11" xfId="65" applyNumberFormat="1" applyFont="1" applyBorder="1" applyAlignment="1" applyProtection="1">
      <alignment horizontal="center" vertical="center" wrapText="1"/>
      <protection locked="0"/>
    </xf>
    <xf numFmtId="3" fontId="5" fillId="0" borderId="2" xfId="65" applyNumberFormat="1" applyFont="1" applyBorder="1" applyAlignment="1" applyProtection="1">
      <alignment horizontal="center" vertical="center" wrapText="1"/>
      <protection locked="0"/>
    </xf>
    <xf numFmtId="3" fontId="5" fillId="0" borderId="23" xfId="65" applyNumberFormat="1" applyFont="1" applyBorder="1" applyAlignment="1" applyProtection="1">
      <alignment horizontal="center" vertical="center"/>
      <protection locked="0"/>
    </xf>
    <xf numFmtId="3" fontId="5" fillId="0" borderId="57" xfId="65" applyNumberFormat="1" applyFont="1" applyBorder="1" applyAlignment="1" applyProtection="1">
      <alignment horizontal="center" vertical="center"/>
      <protection locked="0"/>
    </xf>
    <xf numFmtId="3" fontId="5" fillId="0" borderId="12" xfId="65" applyNumberFormat="1" applyFont="1" applyBorder="1" applyAlignment="1" applyProtection="1">
      <alignment horizontal="center" vertical="center"/>
      <protection locked="0"/>
    </xf>
    <xf numFmtId="3" fontId="5" fillId="0" borderId="30" xfId="65" applyNumberFormat="1" applyFont="1" applyBorder="1" applyAlignment="1" applyProtection="1">
      <alignment horizontal="center" vertical="center"/>
      <protection locked="0"/>
    </xf>
    <xf numFmtId="3" fontId="5" fillId="0" borderId="26" xfId="65" applyNumberFormat="1" applyFont="1" applyBorder="1" applyAlignment="1" applyProtection="1">
      <alignment horizontal="center" vertical="center"/>
      <protection locked="0"/>
    </xf>
    <xf numFmtId="3" fontId="5" fillId="0" borderId="3" xfId="65" applyNumberFormat="1" applyFont="1" applyBorder="1" applyAlignment="1" applyProtection="1">
      <alignment horizontal="center" vertical="center"/>
      <protection locked="0"/>
    </xf>
    <xf numFmtId="0" fontId="64" fillId="0" borderId="0" xfId="66" applyFont="1" applyAlignment="1">
      <alignment horizontal="center" vertical="top"/>
    </xf>
    <xf numFmtId="212" fontId="30" fillId="0" borderId="0" xfId="0" applyNumberFormat="1" applyFont="1" applyBorder="1" applyAlignment="1">
      <alignment vertical="center"/>
    </xf>
    <xf numFmtId="209" fontId="4" fillId="0" borderId="0" xfId="66" applyNumberFormat="1" applyFont="1" applyAlignment="1">
      <alignment horizontal="left" vertical="center" shrinkToFit="1"/>
    </xf>
    <xf numFmtId="0" fontId="4" fillId="0" borderId="0" xfId="66" applyFont="1" applyAlignment="1">
      <alignment horizontal="left" vertical="center"/>
    </xf>
    <xf numFmtId="0" fontId="4" fillId="0" borderId="0" xfId="66" applyFont="1" applyFill="1" applyAlignment="1">
      <alignment horizontal="left" vertical="center"/>
    </xf>
    <xf numFmtId="58" fontId="11" fillId="0" borderId="100" xfId="81" applyNumberFormat="1" applyFont="1" applyBorder="1" applyAlignment="1" applyProtection="1">
      <alignment horizontal="center" vertical="center"/>
      <protection locked="0"/>
    </xf>
    <xf numFmtId="58" fontId="11" fillId="0" borderId="24" xfId="81" applyNumberFormat="1" applyFont="1" applyBorder="1" applyAlignment="1" applyProtection="1">
      <alignment horizontal="center" vertical="center"/>
      <protection locked="0"/>
    </xf>
    <xf numFmtId="58" fontId="11" fillId="0" borderId="85" xfId="81" applyNumberFormat="1" applyFont="1" applyBorder="1" applyAlignment="1" applyProtection="1">
      <alignment horizontal="center" vertical="center"/>
      <protection locked="0"/>
    </xf>
    <xf numFmtId="0" fontId="11" fillId="0" borderId="101" xfId="81" applyFont="1" applyBorder="1" applyAlignment="1">
      <alignment horizontal="center" vertical="center"/>
    </xf>
    <xf numFmtId="0" fontId="11" fillId="0" borderId="58" xfId="81" applyFont="1" applyBorder="1" applyAlignment="1">
      <alignment horizontal="center" vertical="center"/>
    </xf>
    <xf numFmtId="0" fontId="11" fillId="0" borderId="87" xfId="81" applyFont="1" applyBorder="1" applyAlignment="1">
      <alignment horizontal="center" vertical="center"/>
    </xf>
    <xf numFmtId="0" fontId="11" fillId="0" borderId="102" xfId="81" applyFont="1" applyBorder="1" applyAlignment="1" applyProtection="1">
      <alignment horizontal="center" vertical="center" textRotation="255"/>
      <protection locked="0"/>
    </xf>
    <xf numFmtId="0" fontId="11" fillId="0" borderId="69" xfId="81" applyFont="1" applyBorder="1" applyAlignment="1" applyProtection="1">
      <alignment horizontal="center" vertical="center" textRotation="255"/>
      <protection locked="0"/>
    </xf>
    <xf numFmtId="0" fontId="11" fillId="0" borderId="103" xfId="81" applyFont="1" applyBorder="1" applyAlignment="1" applyProtection="1">
      <alignment horizontal="center" vertical="center" textRotation="255"/>
      <protection locked="0"/>
    </xf>
    <xf numFmtId="210" fontId="28" fillId="0" borderId="0" xfId="0" applyNumberFormat="1" applyFont="1" applyBorder="1" applyAlignment="1">
      <alignment vertical="center"/>
    </xf>
    <xf numFmtId="0" fontId="5" fillId="0" borderId="20" xfId="65" applyFont="1" applyBorder="1" applyAlignment="1">
      <alignment horizontal="center" vertical="center"/>
    </xf>
    <xf numFmtId="0" fontId="5" fillId="0" borderId="19" xfId="65" applyFont="1" applyBorder="1" applyAlignment="1">
      <alignment horizontal="center" vertical="center"/>
    </xf>
    <xf numFmtId="0" fontId="5" fillId="0" borderId="22" xfId="65" applyFont="1" applyBorder="1" applyAlignment="1">
      <alignment horizontal="center" vertical="center"/>
    </xf>
    <xf numFmtId="1" fontId="5" fillId="0" borderId="20" xfId="65" applyNumberFormat="1" applyFont="1" applyBorder="1" applyAlignment="1" applyProtection="1">
      <alignment horizontal="center" vertical="center" wrapText="1"/>
      <protection locked="0"/>
    </xf>
    <xf numFmtId="1" fontId="5" fillId="0" borderId="19" xfId="65" applyNumberFormat="1" applyFont="1" applyBorder="1" applyAlignment="1" applyProtection="1">
      <alignment horizontal="center" vertical="center"/>
      <protection locked="0"/>
    </xf>
    <xf numFmtId="1" fontId="5" fillId="0" borderId="22" xfId="65" applyNumberFormat="1" applyFont="1" applyBorder="1" applyAlignment="1" applyProtection="1">
      <alignment horizontal="center" vertical="center"/>
      <protection locked="0"/>
    </xf>
    <xf numFmtId="1" fontId="5" fillId="0" borderId="98" xfId="65" applyNumberFormat="1" applyFont="1" applyBorder="1" applyAlignment="1" applyProtection="1">
      <alignment horizontal="center" vertical="center" wrapText="1"/>
      <protection locked="0"/>
    </xf>
    <xf numFmtId="1" fontId="5" fillId="0" borderId="19" xfId="65" applyNumberFormat="1" applyFont="1" applyBorder="1" applyAlignment="1" applyProtection="1">
      <alignment horizontal="center" vertical="center" wrapText="1"/>
      <protection locked="0"/>
    </xf>
    <xf numFmtId="1" fontId="5" fillId="0" borderId="22" xfId="65" applyNumberFormat="1" applyFont="1" applyBorder="1" applyAlignment="1" applyProtection="1">
      <alignment horizontal="center" vertical="center" wrapText="1"/>
      <protection locked="0"/>
    </xf>
    <xf numFmtId="0" fontId="5" fillId="0" borderId="31" xfId="65" applyNumberFormat="1" applyFont="1" applyBorder="1" applyAlignment="1" applyProtection="1">
      <alignment horizontal="center" vertical="center"/>
      <protection locked="0"/>
    </xf>
    <xf numFmtId="0" fontId="5" fillId="0" borderId="24" xfId="65" applyNumberFormat="1" applyFont="1" applyBorder="1" applyAlignment="1" applyProtection="1">
      <alignment horizontal="center" vertical="center"/>
      <protection locked="0"/>
    </xf>
    <xf numFmtId="0" fontId="5" fillId="0" borderId="57" xfId="65" applyNumberFormat="1" applyFont="1" applyBorder="1" applyAlignment="1" applyProtection="1">
      <alignment horizontal="center" vertical="center"/>
      <protection locked="0"/>
    </xf>
    <xf numFmtId="0" fontId="5" fillId="0" borderId="11" xfId="65" applyNumberFormat="1" applyFont="1" applyBorder="1" applyAlignment="1" applyProtection="1">
      <alignment horizontal="center" vertical="center"/>
      <protection locked="0"/>
    </xf>
    <xf numFmtId="0" fontId="5" fillId="0" borderId="0" xfId="65" applyNumberFormat="1" applyFont="1" applyBorder="1" applyAlignment="1" applyProtection="1">
      <alignment horizontal="center" vertical="center"/>
      <protection locked="0"/>
    </xf>
    <xf numFmtId="0" fontId="5" fillId="0" borderId="30" xfId="65" applyNumberFormat="1" applyFont="1" applyBorder="1" applyAlignment="1" applyProtection="1">
      <alignment horizontal="center" vertical="center"/>
      <protection locked="0"/>
    </xf>
    <xf numFmtId="1" fontId="5" fillId="0" borderId="31" xfId="65" applyNumberFormat="1" applyFont="1" applyBorder="1" applyAlignment="1" applyProtection="1">
      <alignment horizontal="center" vertical="center" wrapText="1" shrinkToFit="1"/>
      <protection locked="0"/>
    </xf>
    <xf numFmtId="1" fontId="5" fillId="0" borderId="11" xfId="65" applyNumberFormat="1" applyFont="1" applyBorder="1" applyAlignment="1" applyProtection="1">
      <alignment horizontal="center" vertical="center" shrinkToFit="1"/>
      <protection locked="0"/>
    </xf>
    <xf numFmtId="1" fontId="5" fillId="0" borderId="2" xfId="65" applyNumberFormat="1" applyFont="1" applyBorder="1" applyAlignment="1" applyProtection="1">
      <alignment horizontal="center" vertical="center" shrinkToFit="1"/>
      <protection locked="0"/>
    </xf>
    <xf numFmtId="1" fontId="5" fillId="0" borderId="104" xfId="65" applyNumberFormat="1" applyFont="1" applyBorder="1" applyAlignment="1" applyProtection="1">
      <alignment horizontal="center" vertical="center" shrinkToFit="1"/>
      <protection locked="0"/>
    </xf>
    <xf numFmtId="1" fontId="5" fillId="0" borderId="105" xfId="65" applyNumberFormat="1" applyFont="1" applyBorder="1" applyAlignment="1" applyProtection="1">
      <alignment horizontal="center" vertical="center" shrinkToFit="1"/>
      <protection locked="0"/>
    </xf>
    <xf numFmtId="1" fontId="5" fillId="0" borderId="106" xfId="65" applyNumberFormat="1" applyFont="1" applyBorder="1" applyAlignment="1" applyProtection="1">
      <alignment horizontal="center" vertical="center" shrinkToFit="1"/>
      <protection locked="0"/>
    </xf>
    <xf numFmtId="1" fontId="5" fillId="0" borderId="31" xfId="65" applyNumberFormat="1" applyFont="1" applyBorder="1" applyAlignment="1" applyProtection="1">
      <alignment horizontal="center" vertical="center" wrapText="1"/>
      <protection locked="0"/>
    </xf>
    <xf numFmtId="1" fontId="5" fillId="0" borderId="11" xfId="65" applyNumberFormat="1" applyFont="1" applyBorder="1" applyAlignment="1" applyProtection="1">
      <alignment horizontal="center" vertical="center" wrapText="1"/>
      <protection locked="0"/>
    </xf>
    <xf numFmtId="1" fontId="5" fillId="0" borderId="2" xfId="65" applyNumberFormat="1" applyFont="1" applyBorder="1" applyAlignment="1" applyProtection="1">
      <alignment horizontal="center" vertical="center" wrapText="1"/>
      <protection locked="0"/>
    </xf>
    <xf numFmtId="1" fontId="5" fillId="0" borderId="20" xfId="65" applyNumberFormat="1" applyFont="1" applyBorder="1" applyAlignment="1" applyProtection="1">
      <alignment horizontal="center" vertical="center"/>
      <protection locked="0"/>
    </xf>
    <xf numFmtId="0" fontId="36" fillId="0" borderId="0" xfId="65" applyNumberFormat="1" applyFont="1" applyAlignment="1" applyProtection="1">
      <alignment horizontal="center" vertical="center"/>
      <protection locked="0"/>
    </xf>
    <xf numFmtId="1" fontId="5" fillId="0" borderId="23" xfId="65" applyNumberFormat="1" applyFont="1" applyBorder="1" applyAlignment="1" applyProtection="1">
      <alignment horizontal="center" vertical="center"/>
      <protection locked="0"/>
    </xf>
    <xf numFmtId="1" fontId="5" fillId="0" borderId="57" xfId="65" applyNumberFormat="1" applyFont="1" applyBorder="1" applyAlignment="1" applyProtection="1">
      <alignment horizontal="center" vertical="center"/>
      <protection locked="0"/>
    </xf>
    <xf numFmtId="1" fontId="5" fillId="0" borderId="12" xfId="65" applyNumberFormat="1" applyFont="1" applyBorder="1" applyAlignment="1" applyProtection="1">
      <alignment horizontal="center" vertical="center"/>
      <protection locked="0"/>
    </xf>
    <xf numFmtId="1" fontId="5" fillId="0" borderId="30" xfId="65" applyNumberFormat="1" applyFont="1" applyBorder="1" applyAlignment="1" applyProtection="1">
      <alignment horizontal="center" vertical="center"/>
      <protection locked="0"/>
    </xf>
    <xf numFmtId="1" fontId="5" fillId="0" borderId="29" xfId="65" applyNumberFormat="1" applyFont="1" applyBorder="1" applyAlignment="1" applyProtection="1">
      <alignment horizontal="center" vertical="center"/>
      <protection locked="0"/>
    </xf>
    <xf numFmtId="1" fontId="5" fillId="0" borderId="17" xfId="65" applyNumberFormat="1" applyFont="1" applyBorder="1" applyAlignment="1" applyProtection="1">
      <alignment horizontal="center" vertical="center"/>
      <protection locked="0"/>
    </xf>
    <xf numFmtId="0" fontId="9" fillId="0" borderId="2" xfId="80" applyFont="1" applyFill="1" applyBorder="1" applyAlignment="1" applyProtection="1">
      <alignment horizontal="center" vertical="center"/>
    </xf>
    <xf numFmtId="0" fontId="9" fillId="0" borderId="3" xfId="80" applyFont="1" applyFill="1" applyBorder="1" applyAlignment="1" applyProtection="1">
      <alignment horizontal="center" vertical="center"/>
    </xf>
    <xf numFmtId="0" fontId="39" fillId="0" borderId="0" xfId="80" applyFont="1" applyFill="1" applyBorder="1" applyAlignment="1" applyProtection="1">
      <alignment horizontal="center"/>
    </xf>
    <xf numFmtId="0" fontId="9" fillId="0" borderId="9" xfId="80" applyFont="1" applyFill="1" applyBorder="1" applyAlignment="1" applyProtection="1">
      <alignment horizontal="center" vertical="center"/>
    </xf>
    <xf numFmtId="0" fontId="9" fillId="0" borderId="21" xfId="80" applyFill="1" applyBorder="1" applyProtection="1"/>
    <xf numFmtId="0" fontId="9" fillId="0" borderId="21" xfId="80" applyFont="1" applyFill="1" applyBorder="1" applyAlignment="1" applyProtection="1">
      <alignment horizontal="center" vertical="center"/>
    </xf>
    <xf numFmtId="0" fontId="90" fillId="0" borderId="0" xfId="0" applyFont="1" applyFill="1" applyAlignment="1">
      <alignment horizontal="left" vertical="center"/>
    </xf>
    <xf numFmtId="0" fontId="0" fillId="0" borderId="20" xfId="82" applyFont="1" applyFill="1" applyBorder="1" applyAlignment="1" applyProtection="1">
      <alignment horizontal="center" vertical="center" wrapText="1"/>
    </xf>
    <xf numFmtId="0" fontId="0" fillId="0" borderId="22" xfId="82" applyFont="1" applyFill="1" applyBorder="1" applyAlignment="1" applyProtection="1">
      <alignment horizontal="center" vertical="center" wrapText="1"/>
    </xf>
    <xf numFmtId="0" fontId="0" fillId="0" borderId="20" xfId="82" applyFont="1" applyFill="1" applyBorder="1" applyAlignment="1" applyProtection="1">
      <alignment horizontal="center" vertical="center"/>
    </xf>
    <xf numFmtId="0" fontId="0" fillId="0" borderId="22" xfId="82" applyFont="1" applyFill="1" applyBorder="1" applyAlignment="1" applyProtection="1">
      <alignment horizontal="center" vertical="center"/>
    </xf>
    <xf numFmtId="0" fontId="9" fillId="0" borderId="20" xfId="82" applyFont="1" applyFill="1" applyBorder="1" applyAlignment="1" applyProtection="1">
      <alignment horizontal="center" vertical="center"/>
    </xf>
    <xf numFmtId="0" fontId="9" fillId="0" borderId="22" xfId="82" applyFont="1" applyFill="1" applyBorder="1" applyAlignment="1" applyProtection="1">
      <alignment horizontal="center" vertical="center"/>
    </xf>
    <xf numFmtId="218" fontId="91" fillId="0" borderId="11" xfId="82" applyNumberFormat="1" applyFont="1" applyFill="1" applyBorder="1" applyAlignment="1" applyProtection="1">
      <alignment horizontal="center" vertical="center" justifyLastLine="1"/>
    </xf>
    <xf numFmtId="218" fontId="9" fillId="0" borderId="30" xfId="82" applyNumberFormat="1" applyFont="1" applyFill="1" applyBorder="1" applyAlignment="1" applyProtection="1">
      <alignment horizontal="center" vertical="center" justifyLastLine="1"/>
    </xf>
    <xf numFmtId="0" fontId="9" fillId="0" borderId="27" xfId="82" applyFill="1" applyBorder="1" applyAlignment="1" applyProtection="1">
      <alignment horizontal="center" justifyLastLine="1"/>
    </xf>
    <xf numFmtId="0" fontId="9" fillId="0" borderId="43" xfId="82" applyFill="1" applyBorder="1" applyAlignment="1" applyProtection="1">
      <alignment horizontal="center" justifyLastLine="1"/>
    </xf>
    <xf numFmtId="0" fontId="39" fillId="0" borderId="0" xfId="82" applyFont="1" applyFill="1" applyAlignment="1" applyProtection="1">
      <alignment horizontal="center" vertical="center"/>
    </xf>
    <xf numFmtId="0" fontId="0" fillId="0" borderId="9" xfId="82" applyFont="1" applyFill="1" applyBorder="1" applyAlignment="1" applyProtection="1">
      <alignment horizontal="center" vertical="center"/>
    </xf>
    <xf numFmtId="0" fontId="9" fillId="0" borderId="21" xfId="82" applyFill="1" applyBorder="1" applyAlignment="1" applyProtection="1">
      <alignment horizontal="center" vertical="center"/>
    </xf>
    <xf numFmtId="0" fontId="9" fillId="0" borderId="2" xfId="82" applyFill="1" applyBorder="1" applyAlignment="1" applyProtection="1">
      <alignment horizontal="center" vertical="center"/>
    </xf>
    <xf numFmtId="0" fontId="9" fillId="0" borderId="3" xfId="82" applyFill="1" applyBorder="1" applyAlignment="1" applyProtection="1">
      <alignment horizontal="center" vertical="center"/>
    </xf>
    <xf numFmtId="0" fontId="5" fillId="0" borderId="0" xfId="65" applyFont="1" applyBorder="1" applyAlignment="1">
      <alignment horizontal="center" vertical="center" textRotation="255"/>
    </xf>
    <xf numFmtId="0" fontId="5" fillId="0" borderId="0" xfId="65" applyNumberFormat="1" applyFont="1" applyBorder="1" applyAlignment="1" applyProtection="1">
      <alignment horizontal="center" vertical="center" textRotation="255"/>
      <protection locked="0"/>
    </xf>
    <xf numFmtId="0" fontId="5" fillId="0" borderId="0" xfId="65" applyNumberFormat="1" applyFont="1" applyBorder="1" applyAlignment="1" applyProtection="1">
      <alignment horizontal="center" vertical="center" wrapText="1"/>
      <protection locked="0"/>
    </xf>
    <xf numFmtId="0" fontId="11" fillId="0" borderId="107" xfId="65" applyNumberFormat="1" applyFont="1" applyBorder="1" applyAlignment="1" applyProtection="1">
      <alignment horizontal="center" vertical="center"/>
      <protection locked="0"/>
    </xf>
    <xf numFmtId="0" fontId="11" fillId="0" borderId="108" xfId="65" applyNumberFormat="1" applyFont="1" applyBorder="1" applyAlignment="1" applyProtection="1">
      <alignment horizontal="center" vertical="center"/>
      <protection locked="0"/>
    </xf>
    <xf numFmtId="0" fontId="11" fillId="0" borderId="93" xfId="65" applyNumberFormat="1" applyFont="1" applyBorder="1" applyAlignment="1" applyProtection="1">
      <alignment horizontal="center" vertical="center"/>
      <protection locked="0"/>
    </xf>
    <xf numFmtId="0" fontId="11" fillId="0" borderId="23" xfId="65" applyNumberFormat="1" applyFont="1" applyBorder="1" applyAlignment="1" applyProtection="1">
      <alignment horizontal="center" vertical="center"/>
      <protection locked="0"/>
    </xf>
    <xf numFmtId="0" fontId="11" fillId="0" borderId="57" xfId="65" applyNumberFormat="1" applyFont="1" applyBorder="1" applyAlignment="1" applyProtection="1">
      <alignment horizontal="center" vertical="center"/>
      <protection locked="0"/>
    </xf>
    <xf numFmtId="0" fontId="11" fillId="0" borderId="26" xfId="65" applyNumberFormat="1" applyFont="1" applyBorder="1" applyAlignment="1" applyProtection="1">
      <alignment horizontal="center" vertical="center"/>
      <protection locked="0"/>
    </xf>
    <xf numFmtId="0" fontId="11" fillId="0" borderId="3" xfId="65" applyNumberFormat="1" applyFont="1" applyBorder="1" applyAlignment="1" applyProtection="1">
      <alignment horizontal="center" vertical="center"/>
      <protection locked="0"/>
    </xf>
    <xf numFmtId="0" fontId="11" fillId="0" borderId="39" xfId="65" applyFont="1" applyBorder="1" applyAlignment="1">
      <alignment horizontal="center" vertical="center" wrapText="1"/>
    </xf>
    <xf numFmtId="0" fontId="11" fillId="0" borderId="39" xfId="65" applyFont="1" applyBorder="1" applyAlignment="1">
      <alignment horizontal="center" vertical="center"/>
    </xf>
    <xf numFmtId="0" fontId="11" fillId="0" borderId="41" xfId="65" applyFont="1" applyBorder="1" applyAlignment="1">
      <alignment horizontal="center" vertical="center"/>
    </xf>
    <xf numFmtId="0" fontId="11" fillId="0" borderId="34" xfId="65" applyFont="1" applyBorder="1" applyAlignment="1">
      <alignment horizontal="center" vertical="center" textRotation="255"/>
    </xf>
    <xf numFmtId="0" fontId="11" fillId="0" borderId="39" xfId="65" applyFont="1" applyBorder="1" applyAlignment="1">
      <alignment horizontal="center" vertical="center" textRotation="255"/>
    </xf>
    <xf numFmtId="0" fontId="11" fillId="0" borderId="41" xfId="65" applyFont="1" applyBorder="1" applyAlignment="1">
      <alignment horizontal="center" vertical="center" textRotation="255"/>
    </xf>
    <xf numFmtId="0" fontId="11" fillId="0" borderId="37" xfId="65" applyFont="1" applyBorder="1" applyAlignment="1">
      <alignment horizontal="center" vertical="center" textRotation="255"/>
    </xf>
    <xf numFmtId="0" fontId="11" fillId="0" borderId="24" xfId="65" applyNumberFormat="1" applyFont="1" applyBorder="1" applyAlignment="1" applyProtection="1">
      <alignment horizontal="center" vertical="center"/>
      <protection locked="0"/>
    </xf>
    <xf numFmtId="0" fontId="11" fillId="0" borderId="1" xfId="65" applyNumberFormat="1" applyFont="1" applyBorder="1" applyAlignment="1" applyProtection="1">
      <alignment horizontal="center" vertical="center"/>
      <protection locked="0"/>
    </xf>
    <xf numFmtId="0" fontId="11" fillId="0" borderId="98" xfId="65" applyNumberFormat="1" applyFont="1" applyBorder="1" applyAlignment="1" applyProtection="1">
      <alignment horizontal="center" vertical="center" wrapText="1"/>
      <protection locked="0"/>
    </xf>
    <xf numFmtId="0" fontId="11" fillId="0" borderId="22" xfId="65" applyNumberFormat="1" applyFont="1" applyBorder="1" applyAlignment="1" applyProtection="1">
      <alignment horizontal="center" vertical="center" wrapText="1"/>
      <protection locked="0"/>
    </xf>
    <xf numFmtId="0" fontId="11" fillId="0" borderId="22" xfId="65" applyNumberFormat="1" applyFont="1" applyBorder="1" applyAlignment="1" applyProtection="1">
      <alignment horizontal="center" vertical="center"/>
      <protection locked="0"/>
    </xf>
    <xf numFmtId="0" fontId="11" fillId="0" borderId="109" xfId="65" applyNumberFormat="1" applyFont="1" applyBorder="1" applyAlignment="1" applyProtection="1">
      <alignment horizontal="center" vertical="center"/>
      <protection locked="0"/>
    </xf>
    <xf numFmtId="0" fontId="11" fillId="0" borderId="40" xfId="65" applyNumberFormat="1" applyFont="1" applyBorder="1" applyAlignment="1" applyProtection="1">
      <alignment horizontal="center" vertical="center"/>
      <protection locked="0"/>
    </xf>
    <xf numFmtId="0" fontId="11" fillId="0" borderId="27" xfId="65" applyNumberFormat="1" applyFont="1" applyBorder="1" applyAlignment="1" applyProtection="1">
      <alignment horizontal="center" vertical="center"/>
      <protection locked="0"/>
    </xf>
    <xf numFmtId="0" fontId="11" fillId="0" borderId="43" xfId="65" applyNumberFormat="1" applyFont="1" applyBorder="1" applyAlignment="1" applyProtection="1">
      <alignment horizontal="center" vertical="center"/>
      <protection locked="0"/>
    </xf>
    <xf numFmtId="0" fontId="11" fillId="0" borderId="11" xfId="65" applyNumberFormat="1" applyFont="1" applyBorder="1" applyAlignment="1" applyProtection="1">
      <alignment horizontal="center" vertical="center"/>
      <protection locked="0"/>
    </xf>
    <xf numFmtId="0" fontId="11" fillId="0" borderId="0" xfId="65" applyNumberFormat="1" applyFont="1" applyBorder="1" applyAlignment="1" applyProtection="1">
      <alignment horizontal="center" vertical="center"/>
      <protection locked="0"/>
    </xf>
    <xf numFmtId="0" fontId="11" fillId="0" borderId="5" xfId="65" applyNumberFormat="1" applyFont="1" applyBorder="1" applyAlignment="1" applyProtection="1">
      <alignment horizontal="center" vertical="center"/>
      <protection locked="0"/>
    </xf>
    <xf numFmtId="217" fontId="11" fillId="0" borderId="11" xfId="65" applyNumberFormat="1" applyFont="1" applyBorder="1" applyAlignment="1" applyProtection="1">
      <alignment horizontal="center" vertical="center"/>
      <protection locked="0"/>
    </xf>
    <xf numFmtId="217" fontId="11" fillId="0" borderId="0" xfId="65" applyNumberFormat="1" applyFont="1" applyBorder="1" applyAlignment="1" applyProtection="1">
      <alignment horizontal="center" vertical="center"/>
      <protection locked="0"/>
    </xf>
    <xf numFmtId="217" fontId="11" fillId="0" borderId="5" xfId="65" applyNumberFormat="1" applyFont="1" applyBorder="1" applyAlignment="1" applyProtection="1">
      <alignment horizontal="center" vertical="center"/>
      <protection locked="0"/>
    </xf>
    <xf numFmtId="0" fontId="11" fillId="0" borderId="98" xfId="65" applyNumberFormat="1" applyFont="1" applyBorder="1" applyAlignment="1" applyProtection="1">
      <alignment horizontal="center" vertical="center"/>
      <protection locked="0"/>
    </xf>
    <xf numFmtId="0" fontId="11" fillId="0" borderId="19" xfId="65" applyNumberFormat="1" applyFont="1" applyBorder="1" applyAlignment="1" applyProtection="1">
      <alignment horizontal="center" vertical="center"/>
      <protection locked="0"/>
    </xf>
    <xf numFmtId="0" fontId="11" fillId="0" borderId="19" xfId="65" applyNumberFormat="1" applyFont="1" applyBorder="1" applyAlignment="1" applyProtection="1">
      <alignment horizontal="center" vertical="center" wrapText="1"/>
      <protection locked="0"/>
    </xf>
    <xf numFmtId="0" fontId="11" fillId="0" borderId="110" xfId="65" applyNumberFormat="1" applyFont="1" applyBorder="1" applyAlignment="1" applyProtection="1">
      <alignment horizontal="center" vertical="center"/>
      <protection locked="0"/>
    </xf>
    <xf numFmtId="0" fontId="16" fillId="0" borderId="0" xfId="65" applyFont="1" applyAlignment="1">
      <alignment horizontal="center" vertical="center"/>
    </xf>
    <xf numFmtId="0" fontId="7" fillId="0" borderId="24" xfId="65" applyFont="1" applyBorder="1" applyAlignment="1">
      <alignment horizontal="center" vertical="center" shrinkToFit="1"/>
    </xf>
    <xf numFmtId="0" fontId="7" fillId="0" borderId="57" xfId="65" applyFont="1" applyBorder="1" applyAlignment="1">
      <alignment horizontal="center" vertical="center" shrinkToFit="1"/>
    </xf>
    <xf numFmtId="0" fontId="7" fillId="0" borderId="1" xfId="65" applyFont="1" applyBorder="1" applyAlignment="1">
      <alignment horizontal="center" vertical="center" shrinkToFit="1"/>
    </xf>
    <xf numFmtId="0" fontId="7" fillId="0" borderId="3" xfId="65" applyFont="1" applyBorder="1" applyAlignment="1">
      <alignment horizontal="center" vertical="center" shrinkToFit="1"/>
    </xf>
    <xf numFmtId="0" fontId="7" fillId="0" borderId="99" xfId="65" applyFont="1" applyBorder="1" applyAlignment="1">
      <alignment horizontal="distributed" vertical="center" justifyLastLine="1" shrinkToFit="1"/>
    </xf>
    <xf numFmtId="0" fontId="7" fillId="0" borderId="107" xfId="65" applyFont="1" applyBorder="1" applyAlignment="1">
      <alignment horizontal="distributed" vertical="center" justifyLastLine="1" shrinkToFit="1"/>
    </xf>
    <xf numFmtId="0" fontId="7" fillId="0" borderId="93" xfId="65" applyFont="1" applyBorder="1" applyAlignment="1">
      <alignment horizontal="distributed" vertical="center" justifyLastLine="1" shrinkToFit="1"/>
    </xf>
    <xf numFmtId="0" fontId="16" fillId="0" borderId="0" xfId="65" applyNumberFormat="1" applyFont="1" applyAlignment="1" applyProtection="1">
      <alignment horizontal="center" vertical="center" shrinkToFit="1"/>
      <protection locked="0"/>
    </xf>
    <xf numFmtId="0" fontId="11" fillId="0" borderId="25" xfId="65" applyNumberFormat="1" applyFont="1" applyBorder="1" applyAlignment="1" applyProtection="1">
      <alignment horizontal="center" vertical="center"/>
      <protection locked="0"/>
    </xf>
    <xf numFmtId="0" fontId="22" fillId="0" borderId="111" xfId="0" applyFont="1" applyBorder="1" applyAlignment="1">
      <alignment horizontal="center"/>
    </xf>
    <xf numFmtId="0" fontId="22" fillId="0" borderId="112" xfId="0" applyFont="1" applyBorder="1" applyAlignment="1">
      <alignment horizontal="center"/>
    </xf>
    <xf numFmtId="0" fontId="22" fillId="0" borderId="113" xfId="0" applyFont="1" applyBorder="1" applyAlignment="1">
      <alignment horizontal="center"/>
    </xf>
    <xf numFmtId="0" fontId="46" fillId="0" borderId="0" xfId="0" applyFont="1" applyAlignment="1">
      <alignment horizontal="center" vertical="top"/>
    </xf>
    <xf numFmtId="0" fontId="3" fillId="0" borderId="0" xfId="0" applyFont="1" applyAlignment="1">
      <alignment horizontal="center"/>
    </xf>
    <xf numFmtId="0" fontId="4" fillId="0" borderId="63" xfId="0" applyFont="1" applyBorder="1" applyAlignment="1">
      <alignment horizontal="center"/>
    </xf>
    <xf numFmtId="0" fontId="48" fillId="0" borderId="0" xfId="0" applyFont="1" applyAlignment="1">
      <alignment horizontal="center"/>
    </xf>
    <xf numFmtId="0" fontId="75" fillId="0" borderId="0" xfId="28" applyAlignment="1">
      <alignment horizontal="center"/>
    </xf>
    <xf numFmtId="0" fontId="47" fillId="0" borderId="0" xfId="0" applyFont="1" applyAlignment="1">
      <alignment horizontal="center"/>
    </xf>
    <xf numFmtId="0" fontId="22" fillId="0" borderId="0" xfId="0" applyFont="1" applyBorder="1" applyAlignment="1">
      <alignment horizontal="center"/>
    </xf>
    <xf numFmtId="0" fontId="47" fillId="0" borderId="63" xfId="0" applyFont="1" applyBorder="1" applyAlignment="1">
      <alignment horizontal="center"/>
    </xf>
    <xf numFmtId="0" fontId="22" fillId="0" borderId="0" xfId="0" applyFont="1" applyAlignment="1">
      <alignment horizontal="center"/>
    </xf>
    <xf numFmtId="0" fontId="5" fillId="0" borderId="0" xfId="78" applyFont="1" applyAlignment="1">
      <alignment horizontal="center" vertical="center" shrinkToFit="1"/>
    </xf>
    <xf numFmtId="0" fontId="7" fillId="0" borderId="27" xfId="78" applyFont="1" applyBorder="1" applyAlignment="1">
      <alignment horizontal="center" vertical="center"/>
    </xf>
    <xf numFmtId="0" fontId="7" fillId="0" borderId="43" xfId="78" applyFont="1" applyBorder="1" applyAlignment="1">
      <alignment horizontal="center" vertical="center"/>
    </xf>
    <xf numFmtId="0" fontId="5" fillId="0" borderId="23" xfId="65" applyNumberFormat="1" applyFont="1" applyFill="1" applyBorder="1" applyAlignment="1" applyProtection="1">
      <alignment horizontal="center" vertical="center"/>
      <protection locked="0"/>
    </xf>
    <xf numFmtId="0" fontId="5" fillId="0" borderId="26" xfId="65" applyNumberFormat="1" applyFont="1" applyFill="1" applyBorder="1" applyAlignment="1" applyProtection="1">
      <alignment horizontal="center" vertical="center"/>
      <protection locked="0"/>
    </xf>
    <xf numFmtId="0" fontId="5" fillId="0" borderId="98" xfId="65" applyNumberFormat="1" applyFont="1" applyFill="1" applyBorder="1" applyAlignment="1" applyProtection="1">
      <alignment horizontal="center" vertical="center"/>
      <protection locked="0"/>
    </xf>
    <xf numFmtId="0" fontId="5" fillId="0" borderId="107" xfId="65" applyNumberFormat="1" applyFont="1" applyFill="1" applyBorder="1" applyAlignment="1" applyProtection="1">
      <alignment horizontal="center" vertical="center"/>
      <protection locked="0"/>
    </xf>
    <xf numFmtId="0" fontId="5" fillId="0" borderId="93" xfId="65" applyNumberFormat="1" applyFont="1" applyFill="1" applyBorder="1" applyAlignment="1" applyProtection="1">
      <alignment horizontal="center" vertical="center"/>
      <protection locked="0"/>
    </xf>
    <xf numFmtId="0" fontId="5" fillId="0" borderId="25" xfId="65" applyNumberFormat="1" applyFont="1" applyFill="1" applyBorder="1" applyAlignment="1" applyProtection="1">
      <alignment horizontal="center" vertical="center"/>
      <protection locked="0"/>
    </xf>
    <xf numFmtId="0" fontId="11" fillId="0" borderId="20" xfId="65" applyNumberFormat="1" applyFont="1" applyBorder="1" applyAlignment="1" applyProtection="1">
      <alignment horizontal="center" vertical="center" wrapText="1"/>
      <protection locked="0"/>
    </xf>
    <xf numFmtId="0" fontId="11" fillId="0" borderId="20" xfId="65" applyNumberFormat="1" applyFont="1" applyBorder="1" applyAlignment="1" applyProtection="1">
      <alignment horizontal="center" vertical="center"/>
      <protection locked="0"/>
    </xf>
    <xf numFmtId="0" fontId="16" fillId="0" borderId="0" xfId="65" applyFont="1" applyAlignment="1" applyProtection="1">
      <alignment horizontal="center" vertical="center"/>
      <protection locked="0"/>
    </xf>
    <xf numFmtId="0" fontId="11" fillId="0" borderId="20" xfId="65" applyNumberFormat="1" applyFont="1" applyBorder="1" applyAlignment="1" applyProtection="1">
      <alignment horizontal="center" vertical="center" wrapText="1" shrinkToFit="1"/>
      <protection locked="0"/>
    </xf>
    <xf numFmtId="0" fontId="11" fillId="0" borderId="19" xfId="65" applyNumberFormat="1" applyFont="1" applyBorder="1" applyAlignment="1" applyProtection="1">
      <alignment horizontal="center" vertical="center" wrapText="1" shrinkToFit="1"/>
      <protection locked="0"/>
    </xf>
    <xf numFmtId="0" fontId="11" fillId="0" borderId="22" xfId="65" applyNumberFormat="1" applyFont="1" applyBorder="1" applyAlignment="1" applyProtection="1">
      <alignment horizontal="center" vertical="center" wrapText="1" shrinkToFit="1"/>
      <protection locked="0"/>
    </xf>
    <xf numFmtId="0" fontId="11" fillId="0" borderId="12" xfId="65" applyNumberFormat="1" applyFont="1" applyBorder="1" applyAlignment="1" applyProtection="1">
      <alignment horizontal="center" vertical="center"/>
      <protection locked="0"/>
    </xf>
    <xf numFmtId="0" fontId="11" fillId="0" borderId="30" xfId="65" applyNumberFormat="1" applyFont="1" applyBorder="1" applyAlignment="1" applyProtection="1">
      <alignment horizontal="center" vertical="center"/>
      <protection locked="0"/>
    </xf>
    <xf numFmtId="0" fontId="11" fillId="0" borderId="12" xfId="65" applyFont="1" applyBorder="1" applyAlignment="1">
      <alignment horizontal="right" vertical="center"/>
    </xf>
    <xf numFmtId="0" fontId="11" fillId="0" borderId="0" xfId="65" applyFont="1" applyBorder="1" applyAlignment="1">
      <alignment horizontal="right" vertical="center"/>
    </xf>
    <xf numFmtId="0" fontId="11" fillId="0" borderId="114" xfId="65" applyFont="1" applyFill="1" applyBorder="1" applyAlignment="1">
      <alignment horizontal="center" vertical="center"/>
    </xf>
    <xf numFmtId="0" fontId="11" fillId="0" borderId="115" xfId="65" applyFont="1" applyFill="1" applyBorder="1" applyAlignment="1">
      <alignment horizontal="center" vertical="center"/>
    </xf>
    <xf numFmtId="0" fontId="11" fillId="0" borderId="116" xfId="65" applyFont="1" applyFill="1" applyBorder="1" applyAlignment="1">
      <alignment horizontal="center" vertical="center"/>
    </xf>
    <xf numFmtId="0" fontId="11" fillId="0" borderId="81" xfId="65" applyFont="1" applyFill="1" applyBorder="1" applyAlignment="1">
      <alignment horizontal="center" vertical="center"/>
    </xf>
    <xf numFmtId="0" fontId="11" fillId="0" borderId="117" xfId="65" applyFont="1" applyFill="1" applyBorder="1" applyAlignment="1">
      <alignment horizontal="center" vertical="center"/>
    </xf>
    <xf numFmtId="0" fontId="11" fillId="0" borderId="118" xfId="65" applyFont="1" applyFill="1" applyBorder="1" applyAlignment="1">
      <alignment horizontal="center" vertical="center"/>
    </xf>
    <xf numFmtId="41" fontId="11" fillId="0" borderId="20" xfId="46" applyFont="1" applyFill="1" applyBorder="1" applyAlignment="1" applyProtection="1">
      <alignment horizontal="center" vertical="center" wrapText="1"/>
      <protection locked="0"/>
    </xf>
    <xf numFmtId="41" fontId="11" fillId="0" borderId="22" xfId="46" applyFont="1" applyFill="1" applyBorder="1" applyAlignment="1" applyProtection="1">
      <alignment horizontal="center" vertical="center" wrapText="1"/>
      <protection locked="0"/>
    </xf>
    <xf numFmtId="0" fontId="11" fillId="0" borderId="19" xfId="65" applyFont="1" applyBorder="1" applyAlignment="1">
      <alignment horizontal="center" vertical="center" wrapText="1"/>
    </xf>
    <xf numFmtId="0" fontId="11" fillId="0" borderId="22" xfId="65" applyFont="1" applyBorder="1" applyAlignment="1">
      <alignment horizontal="center" vertical="center" wrapText="1"/>
    </xf>
    <xf numFmtId="41" fontId="11" fillId="0" borderId="9" xfId="46" applyFont="1" applyFill="1" applyBorder="1" applyAlignment="1" applyProtection="1">
      <alignment horizontal="center" vertical="center" wrapText="1"/>
      <protection locked="0"/>
    </xf>
    <xf numFmtId="0" fontId="11" fillId="0" borderId="2" xfId="65" applyFont="1" applyBorder="1" applyAlignment="1">
      <alignment vertical="center" wrapText="1"/>
    </xf>
    <xf numFmtId="0" fontId="11" fillId="0" borderId="12" xfId="65" applyFont="1" applyBorder="1" applyAlignment="1">
      <alignment vertical="center"/>
    </xf>
    <xf numFmtId="0" fontId="11" fillId="0" borderId="0" xfId="65" applyFont="1" applyBorder="1" applyAlignment="1">
      <alignment vertical="center"/>
    </xf>
    <xf numFmtId="0" fontId="11" fillId="0" borderId="23" xfId="65" applyFont="1" applyBorder="1" applyAlignment="1">
      <alignment horizontal="center" vertical="center"/>
    </xf>
    <xf numFmtId="0" fontId="11" fillId="0" borderId="24" xfId="65" applyFont="1" applyBorder="1" applyAlignment="1">
      <alignment horizontal="center" vertical="center"/>
    </xf>
    <xf numFmtId="0" fontId="11" fillId="0" borderId="57" xfId="65" applyFont="1" applyBorder="1" applyAlignment="1">
      <alignment horizontal="center" vertical="center"/>
    </xf>
    <xf numFmtId="0" fontId="11" fillId="0" borderId="12" xfId="65" applyFont="1" applyBorder="1" applyAlignment="1">
      <alignment horizontal="center" vertical="center"/>
    </xf>
    <xf numFmtId="0" fontId="11" fillId="0" borderId="0" xfId="65" applyFont="1" applyBorder="1" applyAlignment="1">
      <alignment horizontal="center" vertical="center"/>
    </xf>
    <xf numFmtId="0" fontId="11" fillId="0" borderId="30" xfId="65" applyFont="1" applyBorder="1" applyAlignment="1">
      <alignment horizontal="center" vertical="center"/>
    </xf>
    <xf numFmtId="0" fontId="11" fillId="0" borderId="26" xfId="65" applyFont="1" applyBorder="1" applyAlignment="1">
      <alignment horizontal="center" vertical="center"/>
    </xf>
    <xf numFmtId="0" fontId="11" fillId="0" borderId="1" xfId="65" applyFont="1" applyBorder="1" applyAlignment="1">
      <alignment horizontal="center" vertical="center"/>
    </xf>
    <xf numFmtId="0" fontId="11" fillId="0" borderId="3" xfId="65" applyFont="1" applyBorder="1" applyAlignment="1">
      <alignment horizontal="center" vertical="center"/>
    </xf>
    <xf numFmtId="41" fontId="11" fillId="0" borderId="98" xfId="46" applyFont="1" applyFill="1" applyBorder="1" applyAlignment="1" applyProtection="1">
      <alignment horizontal="center" vertical="center" wrapText="1"/>
      <protection locked="0"/>
    </xf>
    <xf numFmtId="0" fontId="11" fillId="0" borderId="19" xfId="65" applyFont="1" applyBorder="1" applyAlignment="1">
      <alignment vertical="center" wrapText="1"/>
    </xf>
    <xf numFmtId="0" fontId="11" fillId="0" borderId="22" xfId="65" applyFont="1" applyBorder="1" applyAlignment="1">
      <alignment vertical="center" wrapText="1"/>
    </xf>
    <xf numFmtId="41" fontId="7" fillId="0" borderId="98" xfId="46" applyFont="1" applyFill="1" applyBorder="1" applyAlignment="1" applyProtection="1">
      <alignment horizontal="center" vertical="center"/>
      <protection locked="0"/>
    </xf>
    <xf numFmtId="0" fontId="7" fillId="0" borderId="19" xfId="65" applyFont="1" applyBorder="1" applyAlignment="1">
      <alignment horizontal="center" vertical="center"/>
    </xf>
    <xf numFmtId="0" fontId="7" fillId="0" borderId="22" xfId="65" applyFont="1" applyBorder="1" applyAlignment="1">
      <alignment horizontal="center" vertical="center"/>
    </xf>
    <xf numFmtId="41" fontId="8" fillId="0" borderId="31" xfId="46" applyFont="1" applyFill="1" applyBorder="1" applyAlignment="1" applyProtection="1">
      <alignment horizontal="center" vertical="center" shrinkToFit="1"/>
      <protection locked="0"/>
    </xf>
    <xf numFmtId="0" fontId="8" fillId="0" borderId="11" xfId="65" applyFont="1" applyBorder="1" applyAlignment="1">
      <alignment horizontal="center" vertical="center" shrinkToFit="1"/>
    </xf>
    <xf numFmtId="0" fontId="8" fillId="0" borderId="2" xfId="65" applyFont="1" applyBorder="1" applyAlignment="1">
      <alignment horizontal="center" vertical="center" shrinkToFit="1"/>
    </xf>
    <xf numFmtId="0" fontId="36" fillId="0" borderId="0" xfId="69" applyNumberFormat="1" applyFont="1" applyFill="1" applyBorder="1" applyAlignment="1">
      <alignment horizontal="center" vertical="center"/>
    </xf>
    <xf numFmtId="0" fontId="8" fillId="0" borderId="24" xfId="69" applyNumberFormat="1" applyFont="1" applyFill="1" applyBorder="1" applyAlignment="1">
      <alignment horizontal="center" vertical="center"/>
    </xf>
    <xf numFmtId="0" fontId="8" fillId="0" borderId="57" xfId="69" applyNumberFormat="1" applyFont="1" applyFill="1" applyBorder="1" applyAlignment="1">
      <alignment horizontal="center" vertical="center"/>
    </xf>
    <xf numFmtId="0" fontId="8" fillId="0" borderId="0" xfId="69" applyNumberFormat="1" applyFont="1" applyFill="1" applyBorder="1" applyAlignment="1">
      <alignment horizontal="center" vertical="center"/>
    </xf>
    <xf numFmtId="0" fontId="8" fillId="0" borderId="30" xfId="69" applyNumberFormat="1" applyFont="1" applyFill="1" applyBorder="1" applyAlignment="1">
      <alignment horizontal="center" vertical="center"/>
    </xf>
    <xf numFmtId="0" fontId="8" fillId="0" borderId="1" xfId="69" applyNumberFormat="1" applyFont="1" applyFill="1" applyBorder="1" applyAlignment="1">
      <alignment horizontal="center" vertical="center"/>
    </xf>
    <xf numFmtId="0" fontId="8" fillId="0" borderId="3" xfId="69" applyNumberFormat="1" applyFont="1" applyFill="1" applyBorder="1" applyAlignment="1">
      <alignment horizontal="center" vertical="center"/>
    </xf>
    <xf numFmtId="0" fontId="8" fillId="0" borderId="99" xfId="69" applyNumberFormat="1" applyFont="1" applyFill="1" applyBorder="1" applyAlignment="1" applyProtection="1">
      <alignment horizontal="center" vertical="center"/>
    </xf>
    <xf numFmtId="0" fontId="8" fillId="0" borderId="32" xfId="69" applyNumberFormat="1" applyFont="1" applyFill="1" applyBorder="1" applyAlignment="1" applyProtection="1">
      <alignment horizontal="center" vertical="center"/>
    </xf>
    <xf numFmtId="0" fontId="8" fillId="0" borderId="31" xfId="69" applyNumberFormat="1" applyFont="1" applyFill="1" applyBorder="1" applyAlignment="1">
      <alignment horizontal="center" vertical="center"/>
    </xf>
    <xf numFmtId="0" fontId="8" fillId="0" borderId="2" xfId="69" applyNumberFormat="1" applyFont="1" applyFill="1" applyBorder="1" applyAlignment="1">
      <alignment horizontal="center" vertical="center"/>
    </xf>
    <xf numFmtId="58" fontId="8" fillId="0" borderId="19" xfId="69" quotePrefix="1" applyNumberFormat="1" applyFont="1" applyFill="1" applyBorder="1" applyAlignment="1" applyProtection="1">
      <alignment horizontal="center" vertical="center"/>
    </xf>
    <xf numFmtId="0" fontId="8" fillId="0" borderId="22" xfId="69" applyNumberFormat="1" applyFont="1" applyFill="1" applyBorder="1" applyAlignment="1" applyProtection="1">
      <alignment horizontal="center" vertical="center"/>
    </xf>
    <xf numFmtId="0" fontId="8" fillId="0" borderId="32" xfId="69" applyNumberFormat="1" applyFont="1" applyFill="1" applyBorder="1" applyAlignment="1" applyProtection="1">
      <alignment horizontal="center" vertical="center" wrapText="1"/>
    </xf>
  </cellXfs>
  <cellStyles count="85">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ハイパーリンク" xfId="28" builtinId="8"/>
    <cellStyle name="ハイパーリンク 2" xfId="29"/>
    <cellStyle name="ハイパーリンク 3" xfId="30"/>
    <cellStyle name="メモ 2" xfId="31"/>
    <cellStyle name="リンク セル 2" xfId="32"/>
    <cellStyle name="悪い 2" xfId="33"/>
    <cellStyle name="計算 2" xfId="34"/>
    <cellStyle name="警告文 2" xfId="35"/>
    <cellStyle name="桁区切り" xfId="36" builtinId="6"/>
    <cellStyle name="桁区切り 2" xfId="37"/>
    <cellStyle name="桁区切り 2 2" xfId="38"/>
    <cellStyle name="桁区切り 3" xfId="39"/>
    <cellStyle name="桁区切り 3 2" xfId="40"/>
    <cellStyle name="桁区切り 4" xfId="41"/>
    <cellStyle name="桁区切り 4 2" xfId="42"/>
    <cellStyle name="桁区切り 5" xfId="43"/>
    <cellStyle name="桁区切り 5 2" xfId="44"/>
    <cellStyle name="桁区切り 6" xfId="45"/>
    <cellStyle name="桁区切り_10FY都道府県別販売実績" xfId="46"/>
    <cellStyle name="見出し 1 2" xfId="47"/>
    <cellStyle name="見出し 2 2" xfId="48"/>
    <cellStyle name="見出し 3 2" xfId="49"/>
    <cellStyle name="見出し 4 2" xfId="50"/>
    <cellStyle name="集計 2" xfId="51"/>
    <cellStyle name="出力 2" xfId="52"/>
    <cellStyle name="説明文 2" xfId="53"/>
    <cellStyle name="通貨 2" xfId="54"/>
    <cellStyle name="通貨 2 2" xfId="55"/>
    <cellStyle name="通貨 2 2 2" xfId="56"/>
    <cellStyle name="通貨 2 3" xfId="57"/>
    <cellStyle name="通貨 3" xfId="58"/>
    <cellStyle name="通貨 3 2" xfId="59"/>
    <cellStyle name="入力 2" xfId="60"/>
    <cellStyle name="標準" xfId="0" builtinId="0"/>
    <cellStyle name="標準 10" xfId="61"/>
    <cellStyle name="標準 11" xfId="62"/>
    <cellStyle name="標準 12" xfId="63"/>
    <cellStyle name="標準 13" xfId="64"/>
    <cellStyle name="標準 2" xfId="65"/>
    <cellStyle name="標準 2 2" xfId="66"/>
    <cellStyle name="標準 2_1_2" xfId="67"/>
    <cellStyle name="標準 3" xfId="68"/>
    <cellStyle name="標準 3 2" xfId="69"/>
    <cellStyle name="標準 3_16" xfId="70"/>
    <cellStyle name="標準 4" xfId="71"/>
    <cellStyle name="標準 5" xfId="72"/>
    <cellStyle name="標準 6" xfId="73"/>
    <cellStyle name="標準 6 2 2" xfId="74"/>
    <cellStyle name="標準 7" xfId="75"/>
    <cellStyle name="標準 8" xfId="76"/>
    <cellStyle name="標準 9" xfId="77"/>
    <cellStyle name="標準_ゆいレール(403)" xfId="78"/>
    <cellStyle name="標準_気象試験" xfId="79"/>
    <cellStyle name="標準_資料３　１４年度～_資料３　１４年度～_資料３　１４年度～" xfId="80"/>
    <cellStyle name="標準_人口まとめ" xfId="81"/>
    <cellStyle name="標準_平成14年度～　資料７" xfId="82"/>
    <cellStyle name="良い 2" xfId="83"/>
    <cellStyle name="湪" xfId="8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externalLink" Target="externalLinks/externalLink10.xml"/><Relationship Id="rId35" Type="http://schemas.openxmlformats.org/officeDocument/2006/relationships/calcChain" Target="calcChain.xml"/><Relationship Id="rId8" Type="http://schemas.openxmlformats.org/officeDocument/2006/relationships/worksheet" Target="worksheets/sheet8.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11</xdr:col>
      <xdr:colOff>74311</xdr:colOff>
      <xdr:row>18</xdr:row>
      <xdr:rowOff>18238</xdr:rowOff>
    </xdr:from>
    <xdr:to>
      <xdr:col>11</xdr:col>
      <xdr:colOff>314741</xdr:colOff>
      <xdr:row>19</xdr:row>
      <xdr:rowOff>15157</xdr:rowOff>
    </xdr:to>
    <xdr:sp macro="" textlink="">
      <xdr:nvSpPr>
        <xdr:cNvPr id="2" name="Text Box 1">
          <a:extLst>
            <a:ext uri="{FF2B5EF4-FFF2-40B4-BE49-F238E27FC236}">
              <a16:creationId xmlns:a16="http://schemas.microsoft.com/office/drawing/2014/main" id="{FF19FFB1-44DD-AE6F-FFA0-C6EC97085A43}"/>
            </a:ext>
          </a:extLst>
        </xdr:cNvPr>
        <xdr:cNvSpPr txBox="1">
          <a:spLocks noChangeArrowheads="1"/>
        </xdr:cNvSpPr>
      </xdr:nvSpPr>
      <xdr:spPr bwMode="auto">
        <a:xfrm>
          <a:off x="5314441" y="4711716"/>
          <a:ext cx="240430" cy="250919"/>
        </a:xfrm>
        <a:prstGeom prst="rect">
          <a:avLst/>
        </a:prstGeom>
        <a:noFill/>
        <a:ln w="9525">
          <a:noFill/>
          <a:miter lim="800000"/>
          <a:headEnd/>
          <a:tailEnd/>
        </a:ln>
      </xdr:spPr>
      <xdr:txBody>
        <a:bodyPr vertOverflow="clip" wrap="square" lIns="27432" tIns="18288" rIns="27432" bIns="18288" anchor="ctr" upright="1"/>
        <a:lstStyle/>
        <a:p>
          <a:pPr algn="l" rtl="0">
            <a:defRPr sz="1000"/>
          </a:pPr>
          <a:r>
            <a:rPr lang="en-US" altLang="ja-JP" sz="700" b="0" i="0" u="none" strike="noStrike" baseline="0">
              <a:solidFill>
                <a:srgbClr val="000000"/>
              </a:solidFill>
              <a:latin typeface="ＭＳ Ｐゴシック"/>
              <a:ea typeface="ＭＳ Ｐゴシック"/>
            </a:rPr>
            <a:t>(※2)</a:t>
          </a:r>
          <a:endParaRPr lang="ja-JP" altLang="en-US" sz="700" b="0" i="0" u="none" strike="noStrike" baseline="0">
            <a:solidFill>
              <a:srgbClr val="000000"/>
            </a:solidFill>
            <a:latin typeface="ＭＳ Ｐゴシック"/>
            <a:ea typeface="ＭＳ Ｐゴシック"/>
          </a:endParaRPr>
        </a:p>
      </xdr:txBody>
    </xdr:sp>
    <xdr:clientData/>
  </xdr:twoCellAnchor>
  <xdr:twoCellAnchor>
    <xdr:from>
      <xdr:col>11</xdr:col>
      <xdr:colOff>1054</xdr:colOff>
      <xdr:row>24</xdr:row>
      <xdr:rowOff>0</xdr:rowOff>
    </xdr:from>
    <xdr:to>
      <xdr:col>11</xdr:col>
      <xdr:colOff>283723</xdr:colOff>
      <xdr:row>24</xdr:row>
      <xdr:rowOff>209415</xdr:rowOff>
    </xdr:to>
    <xdr:sp macro="" textlink="">
      <xdr:nvSpPr>
        <xdr:cNvPr id="3" name="Text Box 2">
          <a:extLst>
            <a:ext uri="{FF2B5EF4-FFF2-40B4-BE49-F238E27FC236}">
              <a16:creationId xmlns:a16="http://schemas.microsoft.com/office/drawing/2014/main" id="{16913DDB-1320-70DD-C8CF-D7129BCCFDDF}"/>
            </a:ext>
          </a:extLst>
        </xdr:cNvPr>
        <xdr:cNvSpPr txBox="1">
          <a:spLocks noChangeArrowheads="1"/>
        </xdr:cNvSpPr>
      </xdr:nvSpPr>
      <xdr:spPr bwMode="auto">
        <a:xfrm>
          <a:off x="5222916" y="6275691"/>
          <a:ext cx="282669" cy="209415"/>
        </a:xfrm>
        <a:prstGeom prst="rect">
          <a:avLst/>
        </a:prstGeom>
        <a:noFill/>
        <a:ln w="9525">
          <a:noFill/>
          <a:miter lim="800000"/>
          <a:headEnd/>
          <a:tailEnd/>
        </a:ln>
      </xdr:spPr>
      <xdr:txBody>
        <a:bodyPr vertOverflow="clip" wrap="square" lIns="27432" tIns="18288" rIns="27432" bIns="18288" anchor="ctr" upright="1"/>
        <a:lstStyle/>
        <a:p>
          <a:pPr algn="l" rtl="0">
            <a:defRPr sz="1000"/>
          </a:pPr>
          <a:r>
            <a:rPr lang="en-US" altLang="ja-JP" sz="700" b="0" i="0" u="none" strike="noStrike" baseline="0">
              <a:solidFill>
                <a:srgbClr val="000000"/>
              </a:solidFill>
              <a:latin typeface="ＭＳ Ｐゴシック"/>
              <a:ea typeface="ＭＳ Ｐゴシック"/>
            </a:rPr>
            <a:t>(※3)</a:t>
          </a:r>
          <a:endParaRPr lang="ja-JP" altLang="en-US" sz="700" b="0" i="0" u="none" strike="noStrike" baseline="0">
            <a:solidFill>
              <a:srgbClr val="000000"/>
            </a:solidFill>
            <a:latin typeface="ＭＳ Ｐゴシック"/>
            <a:ea typeface="ＭＳ Ｐゴシック"/>
          </a:endParaRPr>
        </a:p>
      </xdr:txBody>
    </xdr:sp>
    <xdr:clientData/>
  </xdr:twoCellAnchor>
  <xdr:twoCellAnchor>
    <xdr:from>
      <xdr:col>11</xdr:col>
      <xdr:colOff>53975</xdr:colOff>
      <xdr:row>7</xdr:row>
      <xdr:rowOff>1166</xdr:rowOff>
    </xdr:from>
    <xdr:to>
      <xdr:col>11</xdr:col>
      <xdr:colOff>378298</xdr:colOff>
      <xdr:row>7</xdr:row>
      <xdr:rowOff>195905</xdr:rowOff>
    </xdr:to>
    <xdr:sp macro="" textlink="">
      <xdr:nvSpPr>
        <xdr:cNvPr id="4" name="Text Box 1">
          <a:extLst>
            <a:ext uri="{FF2B5EF4-FFF2-40B4-BE49-F238E27FC236}">
              <a16:creationId xmlns:a16="http://schemas.microsoft.com/office/drawing/2014/main" id="{EC9DC805-8672-DFDC-7DD1-50CA9C050A63}"/>
            </a:ext>
          </a:extLst>
        </xdr:cNvPr>
        <xdr:cNvSpPr txBox="1">
          <a:spLocks noChangeArrowheads="1"/>
        </xdr:cNvSpPr>
      </xdr:nvSpPr>
      <xdr:spPr bwMode="auto">
        <a:xfrm>
          <a:off x="5275837" y="1912921"/>
          <a:ext cx="324323" cy="194739"/>
        </a:xfrm>
        <a:prstGeom prst="rect">
          <a:avLst/>
        </a:prstGeom>
        <a:noFill/>
        <a:ln w="9525">
          <a:noFill/>
          <a:miter lim="800000"/>
          <a:headEnd/>
          <a:tailEnd/>
        </a:ln>
      </xdr:spPr>
      <xdr:txBody>
        <a:bodyPr vertOverflow="clip" wrap="square" lIns="27432" tIns="18288" rIns="27432" bIns="18288" anchor="ctr" upright="1"/>
        <a:lstStyle/>
        <a:p>
          <a:pPr algn="l" rtl="0">
            <a:defRPr sz="1000"/>
          </a:pPr>
          <a:r>
            <a:rPr lang="en-US" altLang="ja-JP" sz="700" b="0" i="0" u="none" strike="noStrike" baseline="0">
              <a:solidFill>
                <a:srgbClr val="000000"/>
              </a:solidFill>
              <a:latin typeface="ＭＳ Ｐゴシック"/>
              <a:ea typeface="ＭＳ Ｐゴシック"/>
            </a:rPr>
            <a:t>(※1)</a:t>
          </a:r>
          <a:endParaRPr lang="ja-JP" altLang="en-US" sz="700" b="0" i="0" u="none" strike="noStrike" baseline="0">
            <a:solidFill>
              <a:srgbClr val="000000"/>
            </a:solidFill>
            <a:latin typeface="ＭＳ Ｐゴシック"/>
            <a:ea typeface="ＭＳ Ｐゴシック"/>
          </a:endParaRPr>
        </a:p>
      </xdr:txBody>
    </xdr:sp>
    <xdr:clientData/>
  </xdr:twoCellAnchor>
  <xdr:twoCellAnchor>
    <xdr:from>
      <xdr:col>11</xdr:col>
      <xdr:colOff>53975</xdr:colOff>
      <xdr:row>38</xdr:row>
      <xdr:rowOff>714</xdr:rowOff>
    </xdr:from>
    <xdr:to>
      <xdr:col>11</xdr:col>
      <xdr:colOff>336827</xdr:colOff>
      <xdr:row>38</xdr:row>
      <xdr:rowOff>251106</xdr:rowOff>
    </xdr:to>
    <xdr:sp macro="" textlink="">
      <xdr:nvSpPr>
        <xdr:cNvPr id="33" name="Text Box 2">
          <a:extLst>
            <a:ext uri="{FF2B5EF4-FFF2-40B4-BE49-F238E27FC236}">
              <a16:creationId xmlns:a16="http://schemas.microsoft.com/office/drawing/2014/main" id="{3F2CBDBB-7BCE-8573-F7D7-8BA1FDAE049F}"/>
            </a:ext>
          </a:extLst>
        </xdr:cNvPr>
        <xdr:cNvSpPr txBox="1">
          <a:spLocks noChangeArrowheads="1"/>
        </xdr:cNvSpPr>
      </xdr:nvSpPr>
      <xdr:spPr bwMode="auto">
        <a:xfrm>
          <a:off x="5294105" y="9647192"/>
          <a:ext cx="282852" cy="250392"/>
        </a:xfrm>
        <a:prstGeom prst="rect">
          <a:avLst/>
        </a:prstGeom>
        <a:noFill/>
        <a:ln w="9525">
          <a:noFill/>
          <a:miter lim="800000"/>
          <a:headEnd/>
          <a:tailEnd/>
        </a:ln>
      </xdr:spPr>
      <xdr:txBody>
        <a:bodyPr vertOverflow="clip" wrap="square" lIns="27432" tIns="18288" rIns="27432" bIns="18288" anchor="ctr" upright="1"/>
        <a:lstStyle/>
        <a:p>
          <a:pPr algn="l" rtl="0">
            <a:defRPr sz="1000"/>
          </a:pPr>
          <a:r>
            <a:rPr lang="en-US" altLang="ja-JP" sz="700" b="0" i="0" u="none" strike="noStrike" baseline="0">
              <a:solidFill>
                <a:srgbClr val="000000"/>
              </a:solidFill>
              <a:latin typeface="ＭＳ Ｐゴシック"/>
              <a:ea typeface="ＭＳ Ｐゴシック"/>
            </a:rPr>
            <a:t>(※4)</a:t>
          </a:r>
          <a:endParaRPr lang="ja-JP" altLang="en-US" sz="7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287655</xdr:colOff>
      <xdr:row>68</xdr:row>
      <xdr:rowOff>0</xdr:rowOff>
    </xdr:from>
    <xdr:to>
      <xdr:col>18</xdr:col>
      <xdr:colOff>0</xdr:colOff>
      <xdr:row>68</xdr:row>
      <xdr:rowOff>0</xdr:rowOff>
    </xdr:to>
    <xdr:sp macro="" textlink="">
      <xdr:nvSpPr>
        <xdr:cNvPr id="2" name="Text Box 1030">
          <a:extLst>
            <a:ext uri="{FF2B5EF4-FFF2-40B4-BE49-F238E27FC236}">
              <a16:creationId xmlns:a16="http://schemas.microsoft.com/office/drawing/2014/main" id="{FA829C8D-9FD4-CBC3-2791-2C2BD5585B8F}"/>
            </a:ext>
          </a:extLst>
        </xdr:cNvPr>
        <xdr:cNvSpPr txBox="1">
          <a:spLocks noChangeArrowheads="1"/>
        </xdr:cNvSpPr>
      </xdr:nvSpPr>
      <xdr:spPr bwMode="auto">
        <a:xfrm>
          <a:off x="6469380" y="13125450"/>
          <a:ext cx="2198475" cy="0"/>
        </a:xfrm>
        <a:prstGeom prst="rect">
          <a:avLst/>
        </a:prstGeom>
        <a:no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 </a:t>
          </a:r>
          <a:r>
            <a:rPr lang="ja-JP" altLang="en-US" sz="1100" b="0" i="0" u="none" strike="noStrike" baseline="0">
              <a:solidFill>
                <a:srgbClr val="000000"/>
              </a:solidFill>
              <a:latin typeface="ＭＳ Ｐ明朝"/>
              <a:ea typeface="ＭＳ Ｐ明朝"/>
            </a:rPr>
            <a:t>総務省統計局</a:t>
          </a:r>
        </a:p>
        <a:p>
          <a:pPr algn="l" rtl="0">
            <a:defRPr sz="1000"/>
          </a:pPr>
          <a:r>
            <a:rPr lang="ja-JP" altLang="en-US" sz="1100" b="0" i="0" u="none" strike="noStrike" baseline="0">
              <a:solidFill>
                <a:srgbClr val="000000"/>
              </a:solidFill>
              <a:latin typeface="ＭＳ Ｐ明朝"/>
              <a:ea typeface="ＭＳ Ｐ明朝"/>
            </a:rPr>
            <a:t> 平成１</a:t>
          </a:r>
          <a:r>
            <a:rPr lang="en-US" altLang="ja-JP" sz="1100" b="0" i="0" u="none" strike="noStrike" baseline="0">
              <a:solidFill>
                <a:srgbClr val="000000"/>
              </a:solidFill>
              <a:latin typeface="ＭＳ Ｐ明朝"/>
              <a:ea typeface="ＭＳ Ｐ明朝"/>
            </a:rPr>
            <a:t>3</a:t>
          </a:r>
          <a:r>
            <a:rPr lang="ja-JP" altLang="en-US" sz="1100" b="0" i="0" u="none" strike="noStrike" baseline="0">
              <a:solidFill>
                <a:srgbClr val="000000"/>
              </a:solidFill>
              <a:latin typeface="ＭＳ Ｐ明朝"/>
              <a:ea typeface="ＭＳ Ｐ明朝"/>
            </a:rPr>
            <a:t>年</a:t>
          </a:r>
          <a:r>
            <a:rPr lang="en-US" altLang="ja-JP" sz="1100" b="0" i="0" u="none" strike="noStrike" baseline="0">
              <a:solidFill>
                <a:srgbClr val="000000"/>
              </a:solidFill>
              <a:latin typeface="ＭＳ Ｐ明朝"/>
              <a:ea typeface="ＭＳ Ｐ明朝"/>
            </a:rPr>
            <a:t>10</a:t>
          </a:r>
          <a:r>
            <a:rPr lang="ja-JP" altLang="en-US" sz="1100" b="0" i="0" u="none" strike="noStrike" baseline="0">
              <a:solidFill>
                <a:srgbClr val="000000"/>
              </a:solidFill>
              <a:latin typeface="ＭＳ Ｐ明朝"/>
              <a:ea typeface="ＭＳ Ｐ明朝"/>
            </a:rPr>
            <a:t>月１７日公表</a:t>
          </a:r>
        </a:p>
        <a:p>
          <a:pPr algn="l" rtl="0">
            <a:defRPr sz="1000"/>
          </a:pPr>
          <a:r>
            <a:rPr lang="ja-JP" altLang="en-US" sz="1100" b="0" i="0" u="none" strike="noStrike" baseline="0">
              <a:solidFill>
                <a:srgbClr val="000000"/>
              </a:solidFill>
              <a:latin typeface="ＭＳ Ｐ明朝"/>
              <a:ea typeface="ＭＳ Ｐ明朝"/>
            </a:rPr>
            <a:t> 「国勢調査第１次基本集計結果」</a:t>
          </a:r>
        </a:p>
        <a:p>
          <a:pPr algn="l" rtl="0">
            <a:defRPr sz="1000"/>
          </a:pPr>
          <a:r>
            <a:rPr lang="ja-JP" altLang="en-US" sz="1100" b="0" i="0" u="none" strike="noStrike" baseline="0">
              <a:solidFill>
                <a:srgbClr val="000000"/>
              </a:solidFill>
              <a:latin typeface="ＭＳ Ｐ明朝"/>
              <a:ea typeface="ＭＳ Ｐ明朝"/>
            </a:rPr>
            <a:t>　</a:t>
          </a:r>
        </a:p>
      </xdr:txBody>
    </xdr:sp>
    <xdr:clientData/>
  </xdr:twoCellAnchor>
  <xdr:twoCellAnchor>
    <xdr:from>
      <xdr:col>13</xdr:col>
      <xdr:colOff>231775</xdr:colOff>
      <xdr:row>68</xdr:row>
      <xdr:rowOff>0</xdr:rowOff>
    </xdr:from>
    <xdr:to>
      <xdr:col>17</xdr:col>
      <xdr:colOff>399320</xdr:colOff>
      <xdr:row>68</xdr:row>
      <xdr:rowOff>0</xdr:rowOff>
    </xdr:to>
    <xdr:sp macro="" textlink="">
      <xdr:nvSpPr>
        <xdr:cNvPr id="3" name="Text Box 1031">
          <a:extLst>
            <a:ext uri="{FF2B5EF4-FFF2-40B4-BE49-F238E27FC236}">
              <a16:creationId xmlns:a16="http://schemas.microsoft.com/office/drawing/2014/main" id="{696E8C77-7D44-6FD1-056C-F5A4ACFDFD84}"/>
            </a:ext>
          </a:extLst>
        </xdr:cNvPr>
        <xdr:cNvSpPr txBox="1">
          <a:spLocks noChangeArrowheads="1"/>
        </xdr:cNvSpPr>
      </xdr:nvSpPr>
      <xdr:spPr bwMode="auto">
        <a:xfrm>
          <a:off x="6429375" y="13125450"/>
          <a:ext cx="2333653" cy="0"/>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人　 口 ： 平成</a:t>
          </a:r>
          <a:r>
            <a:rPr lang="en-US" altLang="ja-JP" sz="1000" b="0" i="0" u="none" strike="noStrike" baseline="0">
              <a:solidFill>
                <a:srgbClr val="000000"/>
              </a:solidFill>
              <a:latin typeface="ＭＳ Ｐ明朝"/>
              <a:ea typeface="ＭＳ Ｐ明朝"/>
            </a:rPr>
            <a:t>12</a:t>
          </a:r>
          <a:r>
            <a:rPr lang="ja-JP" altLang="en-US" sz="1000" b="0" i="0" u="none" strike="noStrike" baseline="0">
              <a:solidFill>
                <a:srgbClr val="000000"/>
              </a:solidFill>
              <a:latin typeface="ＭＳ Ｐ明朝"/>
              <a:ea typeface="ＭＳ Ｐ明朝"/>
            </a:rPr>
            <a:t>年</a:t>
          </a:r>
          <a:r>
            <a:rPr lang="en-US" altLang="ja-JP" sz="1000" b="0" i="0" u="none" strike="noStrike" baseline="0">
              <a:solidFill>
                <a:srgbClr val="000000"/>
              </a:solidFill>
              <a:latin typeface="ＭＳ Ｐ明朝"/>
              <a:ea typeface="ＭＳ Ｐ明朝"/>
            </a:rPr>
            <a:t>10</a:t>
          </a:r>
          <a:r>
            <a:rPr lang="ja-JP" altLang="en-US" sz="1000" b="0" i="0" u="none" strike="noStrike" baseline="0">
              <a:solidFill>
                <a:srgbClr val="000000"/>
              </a:solidFill>
              <a:latin typeface="ＭＳ Ｐ明朝"/>
              <a:ea typeface="ＭＳ Ｐ明朝"/>
            </a:rPr>
            <a:t>月１日現在　　　　　　　　</a:t>
          </a:r>
        </a:p>
        <a:p>
          <a:pPr algn="l" rtl="0">
            <a:defRPr sz="1000"/>
          </a:pPr>
          <a:r>
            <a:rPr lang="ja-JP" altLang="en-US" sz="1000" b="0" i="0" u="none" strike="noStrike" baseline="0">
              <a:solidFill>
                <a:srgbClr val="000000"/>
              </a:solidFill>
              <a:latin typeface="ＭＳ Ｐ明朝"/>
              <a:ea typeface="ＭＳ Ｐ明朝"/>
            </a:rPr>
            <a:t>　　　　　</a:t>
          </a:r>
        </a:p>
        <a:p>
          <a:pPr algn="l" rtl="0">
            <a:defRPr sz="1000"/>
          </a:pPr>
          <a:r>
            <a:rPr lang="ja-JP" altLang="en-US" sz="1000" b="0" i="0" u="none" strike="noStrike" baseline="0">
              <a:solidFill>
                <a:srgbClr val="000000"/>
              </a:solidFill>
              <a:latin typeface="ＭＳ Ｐ明朝"/>
              <a:ea typeface="ＭＳ Ｐ明朝"/>
            </a:rPr>
            <a:t>増加率 ： 平成７年</a:t>
          </a:r>
          <a:r>
            <a:rPr lang="en-US" altLang="ja-JP" sz="1000" b="0" i="0" u="none" strike="noStrike" baseline="0">
              <a:solidFill>
                <a:srgbClr val="000000"/>
              </a:solidFill>
              <a:latin typeface="ＭＳ Ｐ明朝"/>
              <a:ea typeface="ＭＳ Ｐ明朝"/>
            </a:rPr>
            <a:t>10</a:t>
          </a:r>
          <a:r>
            <a:rPr lang="ja-JP" altLang="en-US" sz="1000" b="0" i="0" u="none" strike="noStrike" baseline="0">
              <a:solidFill>
                <a:srgbClr val="000000"/>
              </a:solidFill>
              <a:latin typeface="ＭＳ Ｐ明朝"/>
              <a:ea typeface="ＭＳ Ｐ明朝"/>
            </a:rPr>
            <a:t>月～平成</a:t>
          </a:r>
          <a:r>
            <a:rPr lang="en-US" altLang="ja-JP" sz="1000" b="0" i="0" u="none" strike="noStrike" baseline="0">
              <a:solidFill>
                <a:srgbClr val="000000"/>
              </a:solidFill>
              <a:latin typeface="ＭＳ Ｐ明朝"/>
              <a:ea typeface="ＭＳ Ｐ明朝"/>
            </a:rPr>
            <a:t>12</a:t>
          </a:r>
          <a:r>
            <a:rPr lang="ja-JP" altLang="en-US" sz="1000" b="0" i="0" u="none" strike="noStrike" baseline="0">
              <a:solidFill>
                <a:srgbClr val="000000"/>
              </a:solidFill>
              <a:latin typeface="ＭＳ Ｐ明朝"/>
              <a:ea typeface="ＭＳ Ｐ明朝"/>
            </a:rPr>
            <a:t>年１</a:t>
          </a:r>
          <a:r>
            <a:rPr lang="en-US" altLang="ja-JP" sz="1000" b="0" i="0" u="none" strike="noStrike" baseline="0">
              <a:solidFill>
                <a:srgbClr val="000000"/>
              </a:solidFill>
              <a:latin typeface="ＭＳ Ｐ明朝"/>
              <a:ea typeface="ＭＳ Ｐ明朝"/>
            </a:rPr>
            <a:t>0</a:t>
          </a:r>
          <a:r>
            <a:rPr lang="ja-JP" altLang="en-US" sz="1000" b="0" i="0" u="none" strike="noStrike" baseline="0">
              <a:solidFill>
                <a:srgbClr val="000000"/>
              </a:solidFill>
              <a:latin typeface="ＭＳ Ｐ明朝"/>
              <a:ea typeface="ＭＳ Ｐ明朝"/>
            </a:rPr>
            <a:t>月</a:t>
          </a:r>
        </a:p>
      </xdr:txBody>
    </xdr:sp>
    <xdr:clientData/>
  </xdr:twoCellAnchor>
  <xdr:twoCellAnchor>
    <xdr:from>
      <xdr:col>13</xdr:col>
      <xdr:colOff>0</xdr:colOff>
      <xdr:row>23</xdr:row>
      <xdr:rowOff>44450</xdr:rowOff>
    </xdr:from>
    <xdr:to>
      <xdr:col>17</xdr:col>
      <xdr:colOff>0</xdr:colOff>
      <xdr:row>24</xdr:row>
      <xdr:rowOff>165100</xdr:rowOff>
    </xdr:to>
    <xdr:sp macro="" textlink="">
      <xdr:nvSpPr>
        <xdr:cNvPr id="950147" name="AutoShape 1049">
          <a:extLst>
            <a:ext uri="{FF2B5EF4-FFF2-40B4-BE49-F238E27FC236}">
              <a16:creationId xmlns:a16="http://schemas.microsoft.com/office/drawing/2014/main" id="{659DAB97-FFD4-E9F8-07F0-1FF6DBEF32E6}"/>
            </a:ext>
          </a:extLst>
        </xdr:cNvPr>
        <xdr:cNvSpPr>
          <a:spLocks noChangeArrowheads="1"/>
        </xdr:cNvSpPr>
      </xdr:nvSpPr>
      <xdr:spPr bwMode="auto">
        <a:xfrm>
          <a:off x="8128000" y="5492750"/>
          <a:ext cx="1822450" cy="3492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148" name="AutoShape 1058">
          <a:extLst>
            <a:ext uri="{FF2B5EF4-FFF2-40B4-BE49-F238E27FC236}">
              <a16:creationId xmlns:a16="http://schemas.microsoft.com/office/drawing/2014/main" id="{CBCED7EF-DA5A-BCF7-9BE5-7CF7D88F7118}"/>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149" name="AutoShape 1059">
          <a:extLst>
            <a:ext uri="{FF2B5EF4-FFF2-40B4-BE49-F238E27FC236}">
              <a16:creationId xmlns:a16="http://schemas.microsoft.com/office/drawing/2014/main" id="{B6ED1E8A-2DE5-4A29-F07E-39E3DF5D1AEF}"/>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150" name="AutoShape 1060">
          <a:extLst>
            <a:ext uri="{FF2B5EF4-FFF2-40B4-BE49-F238E27FC236}">
              <a16:creationId xmlns:a16="http://schemas.microsoft.com/office/drawing/2014/main" id="{DEF5AD4F-BE19-A960-831F-5EC516AEB43F}"/>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151" name="AutoShape 1061">
          <a:extLst>
            <a:ext uri="{FF2B5EF4-FFF2-40B4-BE49-F238E27FC236}">
              <a16:creationId xmlns:a16="http://schemas.microsoft.com/office/drawing/2014/main" id="{C74026D8-67BB-2A13-D646-94CC3C36C3D8}"/>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152" name="AutoShape 1062">
          <a:extLst>
            <a:ext uri="{FF2B5EF4-FFF2-40B4-BE49-F238E27FC236}">
              <a16:creationId xmlns:a16="http://schemas.microsoft.com/office/drawing/2014/main" id="{65DA825D-A0EE-C5E4-483A-A0D6C72F7E88}"/>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153" name="AutoShape 1063">
          <a:extLst>
            <a:ext uri="{FF2B5EF4-FFF2-40B4-BE49-F238E27FC236}">
              <a16:creationId xmlns:a16="http://schemas.microsoft.com/office/drawing/2014/main" id="{BE2C645C-DAFE-3FA2-5F76-8A72D56FBD3B}"/>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154" name="AutoShape 1064">
          <a:extLst>
            <a:ext uri="{FF2B5EF4-FFF2-40B4-BE49-F238E27FC236}">
              <a16:creationId xmlns:a16="http://schemas.microsoft.com/office/drawing/2014/main" id="{D7A66E34-5929-8437-F587-4119C38A501C}"/>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155" name="AutoShape 1065">
          <a:extLst>
            <a:ext uri="{FF2B5EF4-FFF2-40B4-BE49-F238E27FC236}">
              <a16:creationId xmlns:a16="http://schemas.microsoft.com/office/drawing/2014/main" id="{99DAF3FD-C578-53AF-18D7-6266977BFB6D}"/>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156" name="AutoShape 1068">
          <a:extLst>
            <a:ext uri="{FF2B5EF4-FFF2-40B4-BE49-F238E27FC236}">
              <a16:creationId xmlns:a16="http://schemas.microsoft.com/office/drawing/2014/main" id="{BC45A24D-3E1C-EBC7-9C88-D6A7D5176B58}"/>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157" name="AutoShape 1072">
          <a:extLst>
            <a:ext uri="{FF2B5EF4-FFF2-40B4-BE49-F238E27FC236}">
              <a16:creationId xmlns:a16="http://schemas.microsoft.com/office/drawing/2014/main" id="{B1400F64-C5C0-7332-3EF9-BFF655D66852}"/>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158" name="AutoShape 1076">
          <a:extLst>
            <a:ext uri="{FF2B5EF4-FFF2-40B4-BE49-F238E27FC236}">
              <a16:creationId xmlns:a16="http://schemas.microsoft.com/office/drawing/2014/main" id="{F434B4FE-6AB3-5AAA-A264-264C8B3B179B}"/>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22</xdr:row>
      <xdr:rowOff>44450</xdr:rowOff>
    </xdr:from>
    <xdr:to>
      <xdr:col>16</xdr:col>
      <xdr:colOff>1193800</xdr:colOff>
      <xdr:row>35</xdr:row>
      <xdr:rowOff>0</xdr:rowOff>
    </xdr:to>
    <xdr:sp macro="" textlink="">
      <xdr:nvSpPr>
        <xdr:cNvPr id="950159" name="AutoShape 1077">
          <a:extLst>
            <a:ext uri="{FF2B5EF4-FFF2-40B4-BE49-F238E27FC236}">
              <a16:creationId xmlns:a16="http://schemas.microsoft.com/office/drawing/2014/main" id="{00D41305-0B14-8249-19DD-9359AE09D4C7}"/>
            </a:ext>
          </a:extLst>
        </xdr:cNvPr>
        <xdr:cNvSpPr>
          <a:spLocks noChangeArrowheads="1"/>
        </xdr:cNvSpPr>
      </xdr:nvSpPr>
      <xdr:spPr bwMode="auto">
        <a:xfrm>
          <a:off x="8382000" y="5264150"/>
          <a:ext cx="1568450" cy="28638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160" name="AutoShape 1078">
          <a:extLst>
            <a:ext uri="{FF2B5EF4-FFF2-40B4-BE49-F238E27FC236}">
              <a16:creationId xmlns:a16="http://schemas.microsoft.com/office/drawing/2014/main" id="{B2BE9840-6976-ADD8-58AE-2F0FEB88EA62}"/>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161" name="AutoShape 1079">
          <a:extLst>
            <a:ext uri="{FF2B5EF4-FFF2-40B4-BE49-F238E27FC236}">
              <a16:creationId xmlns:a16="http://schemas.microsoft.com/office/drawing/2014/main" id="{D8C1C4E0-2DE5-9B49-62A6-075E55DEB253}"/>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162" name="AutoShape 1081">
          <a:extLst>
            <a:ext uri="{FF2B5EF4-FFF2-40B4-BE49-F238E27FC236}">
              <a16:creationId xmlns:a16="http://schemas.microsoft.com/office/drawing/2014/main" id="{CB655984-3F0C-1C76-6F35-A0925899F85F}"/>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163" name="AutoShape 1082">
          <a:extLst>
            <a:ext uri="{FF2B5EF4-FFF2-40B4-BE49-F238E27FC236}">
              <a16:creationId xmlns:a16="http://schemas.microsoft.com/office/drawing/2014/main" id="{17B0B564-1ACA-3530-C377-F9E9AA93FA65}"/>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101600</xdr:rowOff>
    </xdr:from>
    <xdr:to>
      <xdr:col>16</xdr:col>
      <xdr:colOff>1257300</xdr:colOff>
      <xdr:row>27</xdr:row>
      <xdr:rowOff>0</xdr:rowOff>
    </xdr:to>
    <xdr:sp macro="" textlink="">
      <xdr:nvSpPr>
        <xdr:cNvPr id="950164" name="AutoShape 1083">
          <a:extLst>
            <a:ext uri="{FF2B5EF4-FFF2-40B4-BE49-F238E27FC236}">
              <a16:creationId xmlns:a16="http://schemas.microsoft.com/office/drawing/2014/main" id="{C26F6F19-8EDA-5A8A-D741-21EB5340CD69}"/>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22</xdr:row>
      <xdr:rowOff>101600</xdr:rowOff>
    </xdr:from>
    <xdr:to>
      <xdr:col>16</xdr:col>
      <xdr:colOff>1257300</xdr:colOff>
      <xdr:row>35</xdr:row>
      <xdr:rowOff>0</xdr:rowOff>
    </xdr:to>
    <xdr:sp macro="" textlink="">
      <xdr:nvSpPr>
        <xdr:cNvPr id="950165" name="AutoShape 1084">
          <a:extLst>
            <a:ext uri="{FF2B5EF4-FFF2-40B4-BE49-F238E27FC236}">
              <a16:creationId xmlns:a16="http://schemas.microsoft.com/office/drawing/2014/main" id="{DE58195C-8696-359D-4817-C171A4A3B8E7}"/>
            </a:ext>
          </a:extLst>
        </xdr:cNvPr>
        <xdr:cNvSpPr>
          <a:spLocks noChangeArrowheads="1"/>
        </xdr:cNvSpPr>
      </xdr:nvSpPr>
      <xdr:spPr bwMode="auto">
        <a:xfrm>
          <a:off x="8356600" y="5321300"/>
          <a:ext cx="1593850" cy="28067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166" name="AutoShape 1085">
          <a:extLst>
            <a:ext uri="{FF2B5EF4-FFF2-40B4-BE49-F238E27FC236}">
              <a16:creationId xmlns:a16="http://schemas.microsoft.com/office/drawing/2014/main" id="{F936C120-0777-6C81-BE49-A8E5340E809B}"/>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1320800</xdr:colOff>
      <xdr:row>23</xdr:row>
      <xdr:rowOff>323850</xdr:rowOff>
    </xdr:from>
    <xdr:to>
      <xdr:col>17</xdr:col>
      <xdr:colOff>114300</xdr:colOff>
      <xdr:row>35</xdr:row>
      <xdr:rowOff>228600</xdr:rowOff>
    </xdr:to>
    <xdr:sp macro="" textlink="">
      <xdr:nvSpPr>
        <xdr:cNvPr id="950167" name="AutoShape 1087">
          <a:extLst>
            <a:ext uri="{FF2B5EF4-FFF2-40B4-BE49-F238E27FC236}">
              <a16:creationId xmlns:a16="http://schemas.microsoft.com/office/drawing/2014/main" id="{D375F655-409F-F120-C9D5-4420C53C64FB}"/>
            </a:ext>
          </a:extLst>
        </xdr:cNvPr>
        <xdr:cNvSpPr>
          <a:spLocks noChangeArrowheads="1"/>
        </xdr:cNvSpPr>
      </xdr:nvSpPr>
      <xdr:spPr bwMode="auto">
        <a:xfrm>
          <a:off x="8782050" y="5676900"/>
          <a:ext cx="1282700" cy="26797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12</xdr:col>
      <xdr:colOff>2051050</xdr:colOff>
      <xdr:row>25</xdr:row>
      <xdr:rowOff>0</xdr:rowOff>
    </xdr:from>
    <xdr:to>
      <xdr:col>17</xdr:col>
      <xdr:colOff>0</xdr:colOff>
      <xdr:row>27</xdr:row>
      <xdr:rowOff>0</xdr:rowOff>
    </xdr:to>
    <xdr:sp macro="" textlink="">
      <xdr:nvSpPr>
        <xdr:cNvPr id="950168" name="AutoShape 1049">
          <a:extLst>
            <a:ext uri="{FF2B5EF4-FFF2-40B4-BE49-F238E27FC236}">
              <a16:creationId xmlns:a16="http://schemas.microsoft.com/office/drawing/2014/main" id="{458DA407-CD9E-65BC-E116-785AB9DE5A06}"/>
            </a:ext>
          </a:extLst>
        </xdr:cNvPr>
        <xdr:cNvSpPr>
          <a:spLocks noChangeArrowheads="1"/>
        </xdr:cNvSpPr>
      </xdr:nvSpPr>
      <xdr:spPr bwMode="auto">
        <a:xfrm>
          <a:off x="8128000" y="5905500"/>
          <a:ext cx="1822450" cy="4572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169" name="AutoShape 1058">
          <a:extLst>
            <a:ext uri="{FF2B5EF4-FFF2-40B4-BE49-F238E27FC236}">
              <a16:creationId xmlns:a16="http://schemas.microsoft.com/office/drawing/2014/main" id="{89A76EB0-0E8D-C90D-E594-187F71C4FE26}"/>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170" name="AutoShape 1059">
          <a:extLst>
            <a:ext uri="{FF2B5EF4-FFF2-40B4-BE49-F238E27FC236}">
              <a16:creationId xmlns:a16="http://schemas.microsoft.com/office/drawing/2014/main" id="{917C6D93-2065-39A0-4EF9-EDA94C6B6FA0}"/>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171" name="AutoShape 1060">
          <a:extLst>
            <a:ext uri="{FF2B5EF4-FFF2-40B4-BE49-F238E27FC236}">
              <a16:creationId xmlns:a16="http://schemas.microsoft.com/office/drawing/2014/main" id="{735A7C12-F263-5B0A-BA5E-D5A163103CBC}"/>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172" name="AutoShape 1061">
          <a:extLst>
            <a:ext uri="{FF2B5EF4-FFF2-40B4-BE49-F238E27FC236}">
              <a16:creationId xmlns:a16="http://schemas.microsoft.com/office/drawing/2014/main" id="{E043D0D2-88B7-138F-E25E-6CAA066D9745}"/>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173" name="AutoShape 1062">
          <a:extLst>
            <a:ext uri="{FF2B5EF4-FFF2-40B4-BE49-F238E27FC236}">
              <a16:creationId xmlns:a16="http://schemas.microsoft.com/office/drawing/2014/main" id="{DD944865-029F-8BD5-0309-B56E0ABEC6B6}"/>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18</xdr:row>
      <xdr:rowOff>0</xdr:rowOff>
    </xdr:from>
    <xdr:to>
      <xdr:col>17</xdr:col>
      <xdr:colOff>0</xdr:colOff>
      <xdr:row>20</xdr:row>
      <xdr:rowOff>44450</xdr:rowOff>
    </xdr:to>
    <xdr:sp macro="" textlink="">
      <xdr:nvSpPr>
        <xdr:cNvPr id="950174" name="AutoShape 1063">
          <a:extLst>
            <a:ext uri="{FF2B5EF4-FFF2-40B4-BE49-F238E27FC236}">
              <a16:creationId xmlns:a16="http://schemas.microsoft.com/office/drawing/2014/main" id="{4030AA01-6DC6-9E40-B6BE-5411A879D2D3}"/>
            </a:ext>
          </a:extLst>
        </xdr:cNvPr>
        <xdr:cNvSpPr>
          <a:spLocks noChangeArrowheads="1"/>
        </xdr:cNvSpPr>
      </xdr:nvSpPr>
      <xdr:spPr bwMode="auto">
        <a:xfrm>
          <a:off x="8566150" y="43053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175" name="AutoShape 1064">
          <a:extLst>
            <a:ext uri="{FF2B5EF4-FFF2-40B4-BE49-F238E27FC236}">
              <a16:creationId xmlns:a16="http://schemas.microsoft.com/office/drawing/2014/main" id="{627BDCE0-6042-127E-924A-FA62E073AA7D}"/>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176" name="AutoShape 1065">
          <a:extLst>
            <a:ext uri="{FF2B5EF4-FFF2-40B4-BE49-F238E27FC236}">
              <a16:creationId xmlns:a16="http://schemas.microsoft.com/office/drawing/2014/main" id="{44167325-179B-BD7E-29B3-5FAB4C4A0BD8}"/>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18</xdr:row>
      <xdr:rowOff>0</xdr:rowOff>
    </xdr:from>
    <xdr:to>
      <xdr:col>17</xdr:col>
      <xdr:colOff>0</xdr:colOff>
      <xdr:row>20</xdr:row>
      <xdr:rowOff>0</xdr:rowOff>
    </xdr:to>
    <xdr:sp macro="" textlink="">
      <xdr:nvSpPr>
        <xdr:cNvPr id="950177" name="AutoShape 1068">
          <a:extLst>
            <a:ext uri="{FF2B5EF4-FFF2-40B4-BE49-F238E27FC236}">
              <a16:creationId xmlns:a16="http://schemas.microsoft.com/office/drawing/2014/main" id="{D42D0912-F695-7DB6-37C2-E929156196B6}"/>
            </a:ext>
          </a:extLst>
        </xdr:cNvPr>
        <xdr:cNvSpPr>
          <a:spLocks noChangeArrowheads="1"/>
        </xdr:cNvSpPr>
      </xdr:nvSpPr>
      <xdr:spPr bwMode="auto">
        <a:xfrm>
          <a:off x="8356600" y="43053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178" name="AutoShape 1072">
          <a:extLst>
            <a:ext uri="{FF2B5EF4-FFF2-40B4-BE49-F238E27FC236}">
              <a16:creationId xmlns:a16="http://schemas.microsoft.com/office/drawing/2014/main" id="{556182CB-E3A0-B849-879A-50394F751B9E}"/>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179" name="AutoShape 1076">
          <a:extLst>
            <a:ext uri="{FF2B5EF4-FFF2-40B4-BE49-F238E27FC236}">
              <a16:creationId xmlns:a16="http://schemas.microsoft.com/office/drawing/2014/main" id="{8540F933-D967-C8E8-448C-4CACCE046999}"/>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44450</xdr:rowOff>
    </xdr:from>
    <xdr:to>
      <xdr:col>17</xdr:col>
      <xdr:colOff>0</xdr:colOff>
      <xdr:row>27</xdr:row>
      <xdr:rowOff>101600</xdr:rowOff>
    </xdr:to>
    <xdr:sp macro="" textlink="">
      <xdr:nvSpPr>
        <xdr:cNvPr id="950180" name="AutoShape 1077">
          <a:extLst>
            <a:ext uri="{FF2B5EF4-FFF2-40B4-BE49-F238E27FC236}">
              <a16:creationId xmlns:a16="http://schemas.microsoft.com/office/drawing/2014/main" id="{B118EDAD-F152-BCFC-4747-515EEC474DA1}"/>
            </a:ext>
          </a:extLst>
        </xdr:cNvPr>
        <xdr:cNvSpPr>
          <a:spLocks noChangeArrowheads="1"/>
        </xdr:cNvSpPr>
      </xdr:nvSpPr>
      <xdr:spPr bwMode="auto">
        <a:xfrm>
          <a:off x="8382000" y="594995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25</xdr:row>
      <xdr:rowOff>44450</xdr:rowOff>
    </xdr:from>
    <xdr:to>
      <xdr:col>17</xdr:col>
      <xdr:colOff>0</xdr:colOff>
      <xdr:row>27</xdr:row>
      <xdr:rowOff>0</xdr:rowOff>
    </xdr:to>
    <xdr:sp macro="" textlink="">
      <xdr:nvSpPr>
        <xdr:cNvPr id="950181" name="AutoShape 1078">
          <a:extLst>
            <a:ext uri="{FF2B5EF4-FFF2-40B4-BE49-F238E27FC236}">
              <a16:creationId xmlns:a16="http://schemas.microsoft.com/office/drawing/2014/main" id="{3033D18D-CECC-6204-2E00-4ABCC446AD40}"/>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25</xdr:row>
      <xdr:rowOff>0</xdr:rowOff>
    </xdr:from>
    <xdr:to>
      <xdr:col>17</xdr:col>
      <xdr:colOff>0</xdr:colOff>
      <xdr:row>27</xdr:row>
      <xdr:rowOff>0</xdr:rowOff>
    </xdr:to>
    <xdr:sp macro="" textlink="">
      <xdr:nvSpPr>
        <xdr:cNvPr id="950182" name="AutoShape 1079">
          <a:extLst>
            <a:ext uri="{FF2B5EF4-FFF2-40B4-BE49-F238E27FC236}">
              <a16:creationId xmlns:a16="http://schemas.microsoft.com/office/drawing/2014/main" id="{03DF5833-406C-FBBE-A494-62A1DD872CF3}"/>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24</xdr:row>
      <xdr:rowOff>730250</xdr:rowOff>
    </xdr:from>
    <xdr:to>
      <xdr:col>17</xdr:col>
      <xdr:colOff>0</xdr:colOff>
      <xdr:row>27</xdr:row>
      <xdr:rowOff>0</xdr:rowOff>
    </xdr:to>
    <xdr:sp macro="" textlink="">
      <xdr:nvSpPr>
        <xdr:cNvPr id="950183" name="AutoShape 1081">
          <a:extLst>
            <a:ext uri="{FF2B5EF4-FFF2-40B4-BE49-F238E27FC236}">
              <a16:creationId xmlns:a16="http://schemas.microsoft.com/office/drawing/2014/main" id="{52F122D8-F96E-A7C9-AA3D-68C03A6D6C3C}"/>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69850</xdr:rowOff>
    </xdr:from>
    <xdr:to>
      <xdr:col>17</xdr:col>
      <xdr:colOff>0</xdr:colOff>
      <xdr:row>27</xdr:row>
      <xdr:rowOff>0</xdr:rowOff>
    </xdr:to>
    <xdr:sp macro="" textlink="">
      <xdr:nvSpPr>
        <xdr:cNvPr id="950184" name="AutoShape 1082">
          <a:extLst>
            <a:ext uri="{FF2B5EF4-FFF2-40B4-BE49-F238E27FC236}">
              <a16:creationId xmlns:a16="http://schemas.microsoft.com/office/drawing/2014/main" id="{AA7682B0-F8D0-71ED-4BB8-9F35FE49B2D4}"/>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101600</xdr:rowOff>
    </xdr:from>
    <xdr:to>
      <xdr:col>17</xdr:col>
      <xdr:colOff>0</xdr:colOff>
      <xdr:row>27</xdr:row>
      <xdr:rowOff>0</xdr:rowOff>
    </xdr:to>
    <xdr:sp macro="" textlink="">
      <xdr:nvSpPr>
        <xdr:cNvPr id="950185" name="AutoShape 1083">
          <a:extLst>
            <a:ext uri="{FF2B5EF4-FFF2-40B4-BE49-F238E27FC236}">
              <a16:creationId xmlns:a16="http://schemas.microsoft.com/office/drawing/2014/main" id="{BD11D921-6337-9F7B-1AFF-DA6364725A8C}"/>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25</xdr:row>
      <xdr:rowOff>101600</xdr:rowOff>
    </xdr:from>
    <xdr:to>
      <xdr:col>17</xdr:col>
      <xdr:colOff>0</xdr:colOff>
      <xdr:row>27</xdr:row>
      <xdr:rowOff>44450</xdr:rowOff>
    </xdr:to>
    <xdr:sp macro="" textlink="">
      <xdr:nvSpPr>
        <xdr:cNvPr id="950186" name="AutoShape 1084">
          <a:extLst>
            <a:ext uri="{FF2B5EF4-FFF2-40B4-BE49-F238E27FC236}">
              <a16:creationId xmlns:a16="http://schemas.microsoft.com/office/drawing/2014/main" id="{E3F5C050-57BD-AAE3-0A3D-87FE3A7A6DB2}"/>
            </a:ext>
          </a:extLst>
        </xdr:cNvPr>
        <xdr:cNvSpPr>
          <a:spLocks noChangeArrowheads="1"/>
        </xdr:cNvSpPr>
      </xdr:nvSpPr>
      <xdr:spPr bwMode="auto">
        <a:xfrm>
          <a:off x="8356600" y="6007100"/>
          <a:ext cx="1593850" cy="400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25</xdr:row>
      <xdr:rowOff>101600</xdr:rowOff>
    </xdr:from>
    <xdr:to>
      <xdr:col>17</xdr:col>
      <xdr:colOff>0</xdr:colOff>
      <xdr:row>27</xdr:row>
      <xdr:rowOff>0</xdr:rowOff>
    </xdr:to>
    <xdr:sp macro="" textlink="">
      <xdr:nvSpPr>
        <xdr:cNvPr id="950187" name="AutoShape 1085">
          <a:extLst>
            <a:ext uri="{FF2B5EF4-FFF2-40B4-BE49-F238E27FC236}">
              <a16:creationId xmlns:a16="http://schemas.microsoft.com/office/drawing/2014/main" id="{2550AC58-9063-7DF5-9A9F-BFE75C0372DE}"/>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101600</xdr:colOff>
      <xdr:row>29</xdr:row>
      <xdr:rowOff>0</xdr:rowOff>
    </xdr:to>
    <xdr:sp macro="" textlink="">
      <xdr:nvSpPr>
        <xdr:cNvPr id="950188" name="AutoShape 1087">
          <a:extLst>
            <a:ext uri="{FF2B5EF4-FFF2-40B4-BE49-F238E27FC236}">
              <a16:creationId xmlns:a16="http://schemas.microsoft.com/office/drawing/2014/main" id="{91B06DE6-13D8-0FD1-4BA2-835FEEB3835C}"/>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68</xdr:row>
      <xdr:rowOff>0</xdr:rowOff>
    </xdr:from>
    <xdr:to>
      <xdr:col>17</xdr:col>
      <xdr:colOff>399127</xdr:colOff>
      <xdr:row>68</xdr:row>
      <xdr:rowOff>0</xdr:rowOff>
    </xdr:to>
    <xdr:sp macro="" textlink="">
      <xdr:nvSpPr>
        <xdr:cNvPr id="50" name="Text Box 1030">
          <a:extLst>
            <a:ext uri="{FF2B5EF4-FFF2-40B4-BE49-F238E27FC236}">
              <a16:creationId xmlns:a16="http://schemas.microsoft.com/office/drawing/2014/main" id="{A468B0E4-8A77-BE7F-ECCA-7683D4F53A6B}"/>
            </a:ext>
          </a:extLst>
        </xdr:cNvPr>
        <xdr:cNvSpPr txBox="1">
          <a:spLocks noChangeArrowheads="1"/>
        </xdr:cNvSpPr>
      </xdr:nvSpPr>
      <xdr:spPr bwMode="auto">
        <a:xfrm>
          <a:off x="6467475" y="13125450"/>
          <a:ext cx="2202286" cy="0"/>
        </a:xfrm>
        <a:prstGeom prst="rect">
          <a:avLst/>
        </a:prstGeom>
        <a:no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 </a:t>
          </a:r>
          <a:r>
            <a:rPr lang="ja-JP" altLang="en-US" sz="1100" b="0" i="0" u="none" strike="noStrike" baseline="0">
              <a:solidFill>
                <a:srgbClr val="000000"/>
              </a:solidFill>
              <a:latin typeface="ＭＳ Ｐ明朝"/>
              <a:ea typeface="ＭＳ Ｐ明朝"/>
            </a:rPr>
            <a:t>総務省統計局</a:t>
          </a:r>
        </a:p>
        <a:p>
          <a:pPr algn="l" rtl="0">
            <a:defRPr sz="1000"/>
          </a:pPr>
          <a:r>
            <a:rPr lang="ja-JP" altLang="en-US" sz="1100" b="0" i="0" u="none" strike="noStrike" baseline="0">
              <a:solidFill>
                <a:srgbClr val="000000"/>
              </a:solidFill>
              <a:latin typeface="ＭＳ Ｐ明朝"/>
              <a:ea typeface="ＭＳ Ｐ明朝"/>
            </a:rPr>
            <a:t> 平成１3年10月１７日公表</a:t>
          </a:r>
        </a:p>
        <a:p>
          <a:pPr algn="l" rtl="0">
            <a:defRPr sz="1000"/>
          </a:pPr>
          <a:r>
            <a:rPr lang="ja-JP" altLang="en-US" sz="1100" b="0" i="0" u="none" strike="noStrike" baseline="0">
              <a:solidFill>
                <a:srgbClr val="000000"/>
              </a:solidFill>
              <a:latin typeface="ＭＳ Ｐ明朝"/>
              <a:ea typeface="ＭＳ Ｐ明朝"/>
            </a:rPr>
            <a:t> 「国勢調査第１次基本集計結果」</a:t>
          </a:r>
        </a:p>
        <a:p>
          <a:pPr algn="l" rtl="0">
            <a:defRPr sz="1000"/>
          </a:pPr>
          <a:r>
            <a:rPr lang="ja-JP" altLang="en-US" sz="1100" b="0" i="0" u="none" strike="noStrike" baseline="0">
              <a:solidFill>
                <a:srgbClr val="000000"/>
              </a:solidFill>
              <a:latin typeface="ＭＳ Ｐ明朝"/>
              <a:ea typeface="ＭＳ Ｐ明朝"/>
            </a:rPr>
            <a:t>　</a:t>
          </a:r>
        </a:p>
      </xdr:txBody>
    </xdr:sp>
    <xdr:clientData/>
  </xdr:twoCellAnchor>
  <xdr:twoCellAnchor>
    <xdr:from>
      <xdr:col>13</xdr:col>
      <xdr:colOff>233045</xdr:colOff>
      <xdr:row>68</xdr:row>
      <xdr:rowOff>0</xdr:rowOff>
    </xdr:from>
    <xdr:to>
      <xdr:col>18</xdr:col>
      <xdr:colOff>0</xdr:colOff>
      <xdr:row>68</xdr:row>
      <xdr:rowOff>0</xdr:rowOff>
    </xdr:to>
    <xdr:sp macro="" textlink="">
      <xdr:nvSpPr>
        <xdr:cNvPr id="51" name="Text Box 1031">
          <a:extLst>
            <a:ext uri="{FF2B5EF4-FFF2-40B4-BE49-F238E27FC236}">
              <a16:creationId xmlns:a16="http://schemas.microsoft.com/office/drawing/2014/main" id="{CE8A677E-2EC1-F06A-7BE0-B5BB93DC515C}"/>
            </a:ext>
          </a:extLst>
        </xdr:cNvPr>
        <xdr:cNvSpPr txBox="1">
          <a:spLocks noChangeArrowheads="1"/>
        </xdr:cNvSpPr>
      </xdr:nvSpPr>
      <xdr:spPr bwMode="auto">
        <a:xfrm>
          <a:off x="6427470" y="13125450"/>
          <a:ext cx="2335528"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人　 口 ： 平成12年10月１日現在　　　　　　　　</a:t>
          </a:r>
        </a:p>
        <a:p>
          <a:pPr algn="l" rtl="0">
            <a:defRPr sz="1000"/>
          </a:pPr>
          <a:r>
            <a:rPr lang="ja-JP" altLang="en-US" sz="1000" b="0" i="0" u="none" strike="noStrike" baseline="0">
              <a:solidFill>
                <a:srgbClr val="000000"/>
              </a:solidFill>
              <a:latin typeface="ＭＳ Ｐ明朝"/>
              <a:ea typeface="ＭＳ Ｐ明朝"/>
            </a:rPr>
            <a:t>　　　　　</a:t>
          </a:r>
        </a:p>
        <a:p>
          <a:pPr algn="l" rtl="0">
            <a:defRPr sz="1000"/>
          </a:pPr>
          <a:r>
            <a:rPr lang="ja-JP" altLang="en-US" sz="1000" b="0" i="0" u="none" strike="noStrike" baseline="0">
              <a:solidFill>
                <a:srgbClr val="000000"/>
              </a:solidFill>
              <a:latin typeface="ＭＳ Ｐ明朝"/>
              <a:ea typeface="ＭＳ Ｐ明朝"/>
            </a:rPr>
            <a:t>増加率 ： 平成７年10月～平成12年１0月</a:t>
          </a:r>
        </a:p>
      </xdr:txBody>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191" name="AutoShape 1058">
          <a:extLst>
            <a:ext uri="{FF2B5EF4-FFF2-40B4-BE49-F238E27FC236}">
              <a16:creationId xmlns:a16="http://schemas.microsoft.com/office/drawing/2014/main" id="{310C7828-F4BD-19AD-4ECF-30C892FCDE2E}"/>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192" name="AutoShape 1059">
          <a:extLst>
            <a:ext uri="{FF2B5EF4-FFF2-40B4-BE49-F238E27FC236}">
              <a16:creationId xmlns:a16="http://schemas.microsoft.com/office/drawing/2014/main" id="{298520B7-04A5-3055-A0EE-EF389D884AAD}"/>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193" name="AutoShape 1060">
          <a:extLst>
            <a:ext uri="{FF2B5EF4-FFF2-40B4-BE49-F238E27FC236}">
              <a16:creationId xmlns:a16="http://schemas.microsoft.com/office/drawing/2014/main" id="{DCCB62D5-13D4-3D86-2D17-7115AFB2E63D}"/>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194" name="AutoShape 1061">
          <a:extLst>
            <a:ext uri="{FF2B5EF4-FFF2-40B4-BE49-F238E27FC236}">
              <a16:creationId xmlns:a16="http://schemas.microsoft.com/office/drawing/2014/main" id="{7F030BA2-456A-08C4-5FA4-ECF8512946BF}"/>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195" name="AutoShape 1062">
          <a:extLst>
            <a:ext uri="{FF2B5EF4-FFF2-40B4-BE49-F238E27FC236}">
              <a16:creationId xmlns:a16="http://schemas.microsoft.com/office/drawing/2014/main" id="{0CC405BC-D680-9FBF-46AE-D7927E862392}"/>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196" name="AutoShape 1063">
          <a:extLst>
            <a:ext uri="{FF2B5EF4-FFF2-40B4-BE49-F238E27FC236}">
              <a16:creationId xmlns:a16="http://schemas.microsoft.com/office/drawing/2014/main" id="{1536D0B6-04D1-AB7F-DC96-32CDBF040AE0}"/>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197" name="AutoShape 1064">
          <a:extLst>
            <a:ext uri="{FF2B5EF4-FFF2-40B4-BE49-F238E27FC236}">
              <a16:creationId xmlns:a16="http://schemas.microsoft.com/office/drawing/2014/main" id="{769A5AFC-C648-96E7-325C-26F87B7BBB32}"/>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198" name="AutoShape 1065">
          <a:extLst>
            <a:ext uri="{FF2B5EF4-FFF2-40B4-BE49-F238E27FC236}">
              <a16:creationId xmlns:a16="http://schemas.microsoft.com/office/drawing/2014/main" id="{9E7506B8-D15F-8753-CB02-2C2F70C3D5E7}"/>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199" name="AutoShape 1068">
          <a:extLst>
            <a:ext uri="{FF2B5EF4-FFF2-40B4-BE49-F238E27FC236}">
              <a16:creationId xmlns:a16="http://schemas.microsoft.com/office/drawing/2014/main" id="{39A0FC0F-3958-EE73-6A32-E53E5A046CBB}"/>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200" name="AutoShape 1072">
          <a:extLst>
            <a:ext uri="{FF2B5EF4-FFF2-40B4-BE49-F238E27FC236}">
              <a16:creationId xmlns:a16="http://schemas.microsoft.com/office/drawing/2014/main" id="{90F6D355-0300-9F86-192D-947A64FD42A9}"/>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201" name="AutoShape 1076">
          <a:extLst>
            <a:ext uri="{FF2B5EF4-FFF2-40B4-BE49-F238E27FC236}">
              <a16:creationId xmlns:a16="http://schemas.microsoft.com/office/drawing/2014/main" id="{2FC4854D-BEE5-A6D1-F47B-E814F7C52475}"/>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22</xdr:row>
      <xdr:rowOff>44450</xdr:rowOff>
    </xdr:from>
    <xdr:to>
      <xdr:col>16</xdr:col>
      <xdr:colOff>1193800</xdr:colOff>
      <xdr:row>35</xdr:row>
      <xdr:rowOff>0</xdr:rowOff>
    </xdr:to>
    <xdr:sp macro="" textlink="">
      <xdr:nvSpPr>
        <xdr:cNvPr id="950202" name="AutoShape 1077">
          <a:extLst>
            <a:ext uri="{FF2B5EF4-FFF2-40B4-BE49-F238E27FC236}">
              <a16:creationId xmlns:a16="http://schemas.microsoft.com/office/drawing/2014/main" id="{0C2C55C4-E986-6FB4-F681-9489BB2E95B5}"/>
            </a:ext>
          </a:extLst>
        </xdr:cNvPr>
        <xdr:cNvSpPr>
          <a:spLocks noChangeArrowheads="1"/>
        </xdr:cNvSpPr>
      </xdr:nvSpPr>
      <xdr:spPr bwMode="auto">
        <a:xfrm>
          <a:off x="8382000" y="5264150"/>
          <a:ext cx="1568450" cy="28638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203" name="AutoShape 1078">
          <a:extLst>
            <a:ext uri="{FF2B5EF4-FFF2-40B4-BE49-F238E27FC236}">
              <a16:creationId xmlns:a16="http://schemas.microsoft.com/office/drawing/2014/main" id="{322ECC3C-14CF-9B99-23EB-4168D0A4B5FA}"/>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204" name="AutoShape 1079">
          <a:extLst>
            <a:ext uri="{FF2B5EF4-FFF2-40B4-BE49-F238E27FC236}">
              <a16:creationId xmlns:a16="http://schemas.microsoft.com/office/drawing/2014/main" id="{B0A720A1-6168-59E1-8B0E-A20222104BFC}"/>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205" name="AutoShape 1081">
          <a:extLst>
            <a:ext uri="{FF2B5EF4-FFF2-40B4-BE49-F238E27FC236}">
              <a16:creationId xmlns:a16="http://schemas.microsoft.com/office/drawing/2014/main" id="{8CE8CA5E-7101-A215-52AB-31C4578E2068}"/>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206" name="AutoShape 1082">
          <a:extLst>
            <a:ext uri="{FF2B5EF4-FFF2-40B4-BE49-F238E27FC236}">
              <a16:creationId xmlns:a16="http://schemas.microsoft.com/office/drawing/2014/main" id="{A8B5C99D-48A5-B363-C270-071A271ACBEC}"/>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101600</xdr:rowOff>
    </xdr:from>
    <xdr:to>
      <xdr:col>16</xdr:col>
      <xdr:colOff>1257300</xdr:colOff>
      <xdr:row>27</xdr:row>
      <xdr:rowOff>0</xdr:rowOff>
    </xdr:to>
    <xdr:sp macro="" textlink="">
      <xdr:nvSpPr>
        <xdr:cNvPr id="950207" name="AutoShape 1083">
          <a:extLst>
            <a:ext uri="{FF2B5EF4-FFF2-40B4-BE49-F238E27FC236}">
              <a16:creationId xmlns:a16="http://schemas.microsoft.com/office/drawing/2014/main" id="{B7C59C7A-030E-E3CB-D13A-2B0A7BF40192}"/>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22</xdr:row>
      <xdr:rowOff>101600</xdr:rowOff>
    </xdr:from>
    <xdr:to>
      <xdr:col>16</xdr:col>
      <xdr:colOff>1257300</xdr:colOff>
      <xdr:row>35</xdr:row>
      <xdr:rowOff>0</xdr:rowOff>
    </xdr:to>
    <xdr:sp macro="" textlink="">
      <xdr:nvSpPr>
        <xdr:cNvPr id="950208" name="AutoShape 1084">
          <a:extLst>
            <a:ext uri="{FF2B5EF4-FFF2-40B4-BE49-F238E27FC236}">
              <a16:creationId xmlns:a16="http://schemas.microsoft.com/office/drawing/2014/main" id="{ECF0EAB8-3A0C-87C0-C7A8-B9E17FCB364B}"/>
            </a:ext>
          </a:extLst>
        </xdr:cNvPr>
        <xdr:cNvSpPr>
          <a:spLocks noChangeArrowheads="1"/>
        </xdr:cNvSpPr>
      </xdr:nvSpPr>
      <xdr:spPr bwMode="auto">
        <a:xfrm>
          <a:off x="8356600" y="5321300"/>
          <a:ext cx="1593850" cy="28067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209" name="AutoShape 1085">
          <a:extLst>
            <a:ext uri="{FF2B5EF4-FFF2-40B4-BE49-F238E27FC236}">
              <a16:creationId xmlns:a16="http://schemas.microsoft.com/office/drawing/2014/main" id="{0BF6DEE5-C568-4954-D15F-1F5F15A5BA7D}"/>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210" name="AutoShape 1058">
          <a:extLst>
            <a:ext uri="{FF2B5EF4-FFF2-40B4-BE49-F238E27FC236}">
              <a16:creationId xmlns:a16="http://schemas.microsoft.com/office/drawing/2014/main" id="{B0F26652-72FF-96E6-D7EC-796EFF5C495C}"/>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211" name="AutoShape 1059">
          <a:extLst>
            <a:ext uri="{FF2B5EF4-FFF2-40B4-BE49-F238E27FC236}">
              <a16:creationId xmlns:a16="http://schemas.microsoft.com/office/drawing/2014/main" id="{106A5F7A-4A1C-A798-707C-6E53862D370A}"/>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212" name="AutoShape 1060">
          <a:extLst>
            <a:ext uri="{FF2B5EF4-FFF2-40B4-BE49-F238E27FC236}">
              <a16:creationId xmlns:a16="http://schemas.microsoft.com/office/drawing/2014/main" id="{442306D1-EEDE-27E9-CC78-64B5EEFEEEBA}"/>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213" name="AutoShape 1061">
          <a:extLst>
            <a:ext uri="{FF2B5EF4-FFF2-40B4-BE49-F238E27FC236}">
              <a16:creationId xmlns:a16="http://schemas.microsoft.com/office/drawing/2014/main" id="{C953922F-3EFC-6B08-9A70-C667D570BD82}"/>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214" name="AutoShape 1062">
          <a:extLst>
            <a:ext uri="{FF2B5EF4-FFF2-40B4-BE49-F238E27FC236}">
              <a16:creationId xmlns:a16="http://schemas.microsoft.com/office/drawing/2014/main" id="{69C992F3-CFB0-F532-05DC-DA783BD09356}"/>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18</xdr:row>
      <xdr:rowOff>0</xdr:rowOff>
    </xdr:from>
    <xdr:to>
      <xdr:col>17</xdr:col>
      <xdr:colOff>0</xdr:colOff>
      <xdr:row>20</xdr:row>
      <xdr:rowOff>44450</xdr:rowOff>
    </xdr:to>
    <xdr:sp macro="" textlink="">
      <xdr:nvSpPr>
        <xdr:cNvPr id="950215" name="AutoShape 1063">
          <a:extLst>
            <a:ext uri="{FF2B5EF4-FFF2-40B4-BE49-F238E27FC236}">
              <a16:creationId xmlns:a16="http://schemas.microsoft.com/office/drawing/2014/main" id="{C1FF8709-A7A7-81CF-8573-862F4FDCEAF6}"/>
            </a:ext>
          </a:extLst>
        </xdr:cNvPr>
        <xdr:cNvSpPr>
          <a:spLocks noChangeArrowheads="1"/>
        </xdr:cNvSpPr>
      </xdr:nvSpPr>
      <xdr:spPr bwMode="auto">
        <a:xfrm>
          <a:off x="8566150" y="43053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216" name="AutoShape 1064">
          <a:extLst>
            <a:ext uri="{FF2B5EF4-FFF2-40B4-BE49-F238E27FC236}">
              <a16:creationId xmlns:a16="http://schemas.microsoft.com/office/drawing/2014/main" id="{329CDEC7-DD3D-53C4-B6FD-BFB263A9383A}"/>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217" name="AutoShape 1065">
          <a:extLst>
            <a:ext uri="{FF2B5EF4-FFF2-40B4-BE49-F238E27FC236}">
              <a16:creationId xmlns:a16="http://schemas.microsoft.com/office/drawing/2014/main" id="{D6CC57D6-2660-6821-5AEC-81604285B6A6}"/>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18</xdr:row>
      <xdr:rowOff>0</xdr:rowOff>
    </xdr:from>
    <xdr:to>
      <xdr:col>17</xdr:col>
      <xdr:colOff>0</xdr:colOff>
      <xdr:row>20</xdr:row>
      <xdr:rowOff>0</xdr:rowOff>
    </xdr:to>
    <xdr:sp macro="" textlink="">
      <xdr:nvSpPr>
        <xdr:cNvPr id="950218" name="AutoShape 1068">
          <a:extLst>
            <a:ext uri="{FF2B5EF4-FFF2-40B4-BE49-F238E27FC236}">
              <a16:creationId xmlns:a16="http://schemas.microsoft.com/office/drawing/2014/main" id="{6BB84EC9-9D4E-AC0F-C61B-3FD1A4209032}"/>
            </a:ext>
          </a:extLst>
        </xdr:cNvPr>
        <xdr:cNvSpPr>
          <a:spLocks noChangeArrowheads="1"/>
        </xdr:cNvSpPr>
      </xdr:nvSpPr>
      <xdr:spPr bwMode="auto">
        <a:xfrm>
          <a:off x="8356600" y="43053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219" name="AutoShape 1072">
          <a:extLst>
            <a:ext uri="{FF2B5EF4-FFF2-40B4-BE49-F238E27FC236}">
              <a16:creationId xmlns:a16="http://schemas.microsoft.com/office/drawing/2014/main" id="{7463464B-1265-BC4B-BBD9-6CE33A9FBA8A}"/>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220" name="AutoShape 1076">
          <a:extLst>
            <a:ext uri="{FF2B5EF4-FFF2-40B4-BE49-F238E27FC236}">
              <a16:creationId xmlns:a16="http://schemas.microsoft.com/office/drawing/2014/main" id="{BB56233B-58E8-5D8D-707F-4BF170D91A16}"/>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44450</xdr:rowOff>
    </xdr:from>
    <xdr:to>
      <xdr:col>17</xdr:col>
      <xdr:colOff>0</xdr:colOff>
      <xdr:row>27</xdr:row>
      <xdr:rowOff>101600</xdr:rowOff>
    </xdr:to>
    <xdr:sp macro="" textlink="">
      <xdr:nvSpPr>
        <xdr:cNvPr id="950221" name="AutoShape 1077">
          <a:extLst>
            <a:ext uri="{FF2B5EF4-FFF2-40B4-BE49-F238E27FC236}">
              <a16:creationId xmlns:a16="http://schemas.microsoft.com/office/drawing/2014/main" id="{01E65999-0950-3715-A5C9-2D4717579462}"/>
            </a:ext>
          </a:extLst>
        </xdr:cNvPr>
        <xdr:cNvSpPr>
          <a:spLocks noChangeArrowheads="1"/>
        </xdr:cNvSpPr>
      </xdr:nvSpPr>
      <xdr:spPr bwMode="auto">
        <a:xfrm>
          <a:off x="8382000" y="594995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25</xdr:row>
      <xdr:rowOff>44450</xdr:rowOff>
    </xdr:from>
    <xdr:to>
      <xdr:col>17</xdr:col>
      <xdr:colOff>0</xdr:colOff>
      <xdr:row>27</xdr:row>
      <xdr:rowOff>0</xdr:rowOff>
    </xdr:to>
    <xdr:sp macro="" textlink="">
      <xdr:nvSpPr>
        <xdr:cNvPr id="950222" name="AutoShape 1078">
          <a:extLst>
            <a:ext uri="{FF2B5EF4-FFF2-40B4-BE49-F238E27FC236}">
              <a16:creationId xmlns:a16="http://schemas.microsoft.com/office/drawing/2014/main" id="{72B6624A-0CDC-1514-F422-047C6EC7C76A}"/>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25</xdr:row>
      <xdr:rowOff>0</xdr:rowOff>
    </xdr:from>
    <xdr:to>
      <xdr:col>17</xdr:col>
      <xdr:colOff>0</xdr:colOff>
      <xdr:row>27</xdr:row>
      <xdr:rowOff>0</xdr:rowOff>
    </xdr:to>
    <xdr:sp macro="" textlink="">
      <xdr:nvSpPr>
        <xdr:cNvPr id="950223" name="AutoShape 1079">
          <a:extLst>
            <a:ext uri="{FF2B5EF4-FFF2-40B4-BE49-F238E27FC236}">
              <a16:creationId xmlns:a16="http://schemas.microsoft.com/office/drawing/2014/main" id="{FBC7BB54-9B1A-2C81-00C4-815CB4BF6520}"/>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24</xdr:row>
      <xdr:rowOff>730250</xdr:rowOff>
    </xdr:from>
    <xdr:to>
      <xdr:col>17</xdr:col>
      <xdr:colOff>0</xdr:colOff>
      <xdr:row>27</xdr:row>
      <xdr:rowOff>0</xdr:rowOff>
    </xdr:to>
    <xdr:sp macro="" textlink="">
      <xdr:nvSpPr>
        <xdr:cNvPr id="950224" name="AutoShape 1081">
          <a:extLst>
            <a:ext uri="{FF2B5EF4-FFF2-40B4-BE49-F238E27FC236}">
              <a16:creationId xmlns:a16="http://schemas.microsoft.com/office/drawing/2014/main" id="{4955585C-62DA-B4A7-F8C1-C2D296666126}"/>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69850</xdr:rowOff>
    </xdr:from>
    <xdr:to>
      <xdr:col>17</xdr:col>
      <xdr:colOff>0</xdr:colOff>
      <xdr:row>27</xdr:row>
      <xdr:rowOff>0</xdr:rowOff>
    </xdr:to>
    <xdr:sp macro="" textlink="">
      <xdr:nvSpPr>
        <xdr:cNvPr id="950225" name="AutoShape 1082">
          <a:extLst>
            <a:ext uri="{FF2B5EF4-FFF2-40B4-BE49-F238E27FC236}">
              <a16:creationId xmlns:a16="http://schemas.microsoft.com/office/drawing/2014/main" id="{A6FDF8A1-00D8-D167-2E61-93CD974B9ABC}"/>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101600</xdr:rowOff>
    </xdr:from>
    <xdr:to>
      <xdr:col>17</xdr:col>
      <xdr:colOff>0</xdr:colOff>
      <xdr:row>27</xdr:row>
      <xdr:rowOff>0</xdr:rowOff>
    </xdr:to>
    <xdr:sp macro="" textlink="">
      <xdr:nvSpPr>
        <xdr:cNvPr id="950226" name="AutoShape 1083">
          <a:extLst>
            <a:ext uri="{FF2B5EF4-FFF2-40B4-BE49-F238E27FC236}">
              <a16:creationId xmlns:a16="http://schemas.microsoft.com/office/drawing/2014/main" id="{77C1CCDC-C0CC-8FAC-147F-B16E2512D34A}"/>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25</xdr:row>
      <xdr:rowOff>101600</xdr:rowOff>
    </xdr:from>
    <xdr:to>
      <xdr:col>17</xdr:col>
      <xdr:colOff>0</xdr:colOff>
      <xdr:row>27</xdr:row>
      <xdr:rowOff>44450</xdr:rowOff>
    </xdr:to>
    <xdr:sp macro="" textlink="">
      <xdr:nvSpPr>
        <xdr:cNvPr id="950227" name="AutoShape 1084">
          <a:extLst>
            <a:ext uri="{FF2B5EF4-FFF2-40B4-BE49-F238E27FC236}">
              <a16:creationId xmlns:a16="http://schemas.microsoft.com/office/drawing/2014/main" id="{0B3C4194-3634-F405-412E-AAE9115575E4}"/>
            </a:ext>
          </a:extLst>
        </xdr:cNvPr>
        <xdr:cNvSpPr>
          <a:spLocks noChangeArrowheads="1"/>
        </xdr:cNvSpPr>
      </xdr:nvSpPr>
      <xdr:spPr bwMode="auto">
        <a:xfrm>
          <a:off x="8356600" y="6007100"/>
          <a:ext cx="1593850" cy="400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25</xdr:row>
      <xdr:rowOff>101600</xdr:rowOff>
    </xdr:from>
    <xdr:to>
      <xdr:col>17</xdr:col>
      <xdr:colOff>0</xdr:colOff>
      <xdr:row>27</xdr:row>
      <xdr:rowOff>0</xdr:rowOff>
    </xdr:to>
    <xdr:sp macro="" textlink="">
      <xdr:nvSpPr>
        <xdr:cNvPr id="950228" name="AutoShape 1085">
          <a:extLst>
            <a:ext uri="{FF2B5EF4-FFF2-40B4-BE49-F238E27FC236}">
              <a16:creationId xmlns:a16="http://schemas.microsoft.com/office/drawing/2014/main" id="{5CE48395-E7B4-B315-748D-F15ED19C6A93}"/>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101600</xdr:colOff>
      <xdr:row>29</xdr:row>
      <xdr:rowOff>0</xdr:rowOff>
    </xdr:to>
    <xdr:sp macro="" textlink="">
      <xdr:nvSpPr>
        <xdr:cNvPr id="950229" name="AutoShape 1087">
          <a:extLst>
            <a:ext uri="{FF2B5EF4-FFF2-40B4-BE49-F238E27FC236}">
              <a16:creationId xmlns:a16="http://schemas.microsoft.com/office/drawing/2014/main" id="{A18C1C23-EBC0-9D32-C409-B46B7CEDB7D9}"/>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230" name="AutoShape 1058">
          <a:extLst>
            <a:ext uri="{FF2B5EF4-FFF2-40B4-BE49-F238E27FC236}">
              <a16:creationId xmlns:a16="http://schemas.microsoft.com/office/drawing/2014/main" id="{2D14F567-7F1F-BEBE-FC4F-397DB020E95B}"/>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231" name="AutoShape 1059">
          <a:extLst>
            <a:ext uri="{FF2B5EF4-FFF2-40B4-BE49-F238E27FC236}">
              <a16:creationId xmlns:a16="http://schemas.microsoft.com/office/drawing/2014/main" id="{E754DE02-23F4-7903-BBF2-20643436F7E9}"/>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232" name="AutoShape 1060">
          <a:extLst>
            <a:ext uri="{FF2B5EF4-FFF2-40B4-BE49-F238E27FC236}">
              <a16:creationId xmlns:a16="http://schemas.microsoft.com/office/drawing/2014/main" id="{DD9F6CAA-A13F-256C-FE0E-58DD00D7A5F9}"/>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233" name="AutoShape 1061">
          <a:extLst>
            <a:ext uri="{FF2B5EF4-FFF2-40B4-BE49-F238E27FC236}">
              <a16:creationId xmlns:a16="http://schemas.microsoft.com/office/drawing/2014/main" id="{BC31B622-FFD9-BA62-DA8F-52AD8B852EBE}"/>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234" name="AutoShape 1062">
          <a:extLst>
            <a:ext uri="{FF2B5EF4-FFF2-40B4-BE49-F238E27FC236}">
              <a16:creationId xmlns:a16="http://schemas.microsoft.com/office/drawing/2014/main" id="{74B89F2F-16B3-1A58-F137-5A93D0658A72}"/>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235" name="AutoShape 1063">
          <a:extLst>
            <a:ext uri="{FF2B5EF4-FFF2-40B4-BE49-F238E27FC236}">
              <a16:creationId xmlns:a16="http://schemas.microsoft.com/office/drawing/2014/main" id="{EAAA3C8C-9FB5-AC7C-D9A8-0555A1AE6D1D}"/>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236" name="AutoShape 1064">
          <a:extLst>
            <a:ext uri="{FF2B5EF4-FFF2-40B4-BE49-F238E27FC236}">
              <a16:creationId xmlns:a16="http://schemas.microsoft.com/office/drawing/2014/main" id="{51DFA9AC-E8EE-98C7-29AA-ACD1A61D8BD3}"/>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237" name="AutoShape 1065">
          <a:extLst>
            <a:ext uri="{FF2B5EF4-FFF2-40B4-BE49-F238E27FC236}">
              <a16:creationId xmlns:a16="http://schemas.microsoft.com/office/drawing/2014/main" id="{0B836C87-DC74-1D84-FE77-49BC0A9D7852}"/>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238" name="AutoShape 1068">
          <a:extLst>
            <a:ext uri="{FF2B5EF4-FFF2-40B4-BE49-F238E27FC236}">
              <a16:creationId xmlns:a16="http://schemas.microsoft.com/office/drawing/2014/main" id="{18B9B8AC-C303-735D-5127-6F1750EACA1A}"/>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239" name="AutoShape 1072">
          <a:extLst>
            <a:ext uri="{FF2B5EF4-FFF2-40B4-BE49-F238E27FC236}">
              <a16:creationId xmlns:a16="http://schemas.microsoft.com/office/drawing/2014/main" id="{CE6E0C44-83E1-FECE-BC57-B6FC7DFCF2CE}"/>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240" name="AutoShape 1076">
          <a:extLst>
            <a:ext uri="{FF2B5EF4-FFF2-40B4-BE49-F238E27FC236}">
              <a16:creationId xmlns:a16="http://schemas.microsoft.com/office/drawing/2014/main" id="{68A76214-C888-76E2-F540-DBC3230F8605}"/>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241" name="AutoShape 1078">
          <a:extLst>
            <a:ext uri="{FF2B5EF4-FFF2-40B4-BE49-F238E27FC236}">
              <a16:creationId xmlns:a16="http://schemas.microsoft.com/office/drawing/2014/main" id="{A27143F7-8287-D388-AB64-521E6AA76239}"/>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242" name="AutoShape 1079">
          <a:extLst>
            <a:ext uri="{FF2B5EF4-FFF2-40B4-BE49-F238E27FC236}">
              <a16:creationId xmlns:a16="http://schemas.microsoft.com/office/drawing/2014/main" id="{A992C2D6-DE0D-C8AC-E6E7-2936145563A6}"/>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243" name="AutoShape 1081">
          <a:extLst>
            <a:ext uri="{FF2B5EF4-FFF2-40B4-BE49-F238E27FC236}">
              <a16:creationId xmlns:a16="http://schemas.microsoft.com/office/drawing/2014/main" id="{479CB596-95CF-4043-7927-58C423C9CFBE}"/>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244" name="AutoShape 1082">
          <a:extLst>
            <a:ext uri="{FF2B5EF4-FFF2-40B4-BE49-F238E27FC236}">
              <a16:creationId xmlns:a16="http://schemas.microsoft.com/office/drawing/2014/main" id="{2CE06CF4-79BC-4D8A-7CD3-00CD272E91D7}"/>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101600</xdr:rowOff>
    </xdr:from>
    <xdr:to>
      <xdr:col>16</xdr:col>
      <xdr:colOff>1257300</xdr:colOff>
      <xdr:row>27</xdr:row>
      <xdr:rowOff>0</xdr:rowOff>
    </xdr:to>
    <xdr:sp macro="" textlink="">
      <xdr:nvSpPr>
        <xdr:cNvPr id="950245" name="AutoShape 1083">
          <a:extLst>
            <a:ext uri="{FF2B5EF4-FFF2-40B4-BE49-F238E27FC236}">
              <a16:creationId xmlns:a16="http://schemas.microsoft.com/office/drawing/2014/main" id="{7899ED08-98D8-BF01-FF3D-F1C46C958D43}"/>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246" name="AutoShape 1085">
          <a:extLst>
            <a:ext uri="{FF2B5EF4-FFF2-40B4-BE49-F238E27FC236}">
              <a16:creationId xmlns:a16="http://schemas.microsoft.com/office/drawing/2014/main" id="{208465AD-DCC9-E25E-9BB6-59E916A7C049}"/>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247" name="AutoShape 1058">
          <a:extLst>
            <a:ext uri="{FF2B5EF4-FFF2-40B4-BE49-F238E27FC236}">
              <a16:creationId xmlns:a16="http://schemas.microsoft.com/office/drawing/2014/main" id="{5EAF1DC1-B617-0A1F-F7B5-246EAFEEC65C}"/>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248" name="AutoShape 1059">
          <a:extLst>
            <a:ext uri="{FF2B5EF4-FFF2-40B4-BE49-F238E27FC236}">
              <a16:creationId xmlns:a16="http://schemas.microsoft.com/office/drawing/2014/main" id="{4E28B6AE-BDBD-7120-3973-A2C858CE3C49}"/>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249" name="AutoShape 1060">
          <a:extLst>
            <a:ext uri="{FF2B5EF4-FFF2-40B4-BE49-F238E27FC236}">
              <a16:creationId xmlns:a16="http://schemas.microsoft.com/office/drawing/2014/main" id="{924B4415-5C7A-0963-38B9-4FF62D725B22}"/>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250" name="AutoShape 1061">
          <a:extLst>
            <a:ext uri="{FF2B5EF4-FFF2-40B4-BE49-F238E27FC236}">
              <a16:creationId xmlns:a16="http://schemas.microsoft.com/office/drawing/2014/main" id="{DFB846B7-9E83-A43D-A84B-38E9B939C51B}"/>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251" name="AutoShape 1062">
          <a:extLst>
            <a:ext uri="{FF2B5EF4-FFF2-40B4-BE49-F238E27FC236}">
              <a16:creationId xmlns:a16="http://schemas.microsoft.com/office/drawing/2014/main" id="{91D5D5EA-26A1-7242-C925-D78309757A3A}"/>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18</xdr:row>
      <xdr:rowOff>0</xdr:rowOff>
    </xdr:from>
    <xdr:to>
      <xdr:col>17</xdr:col>
      <xdr:colOff>0</xdr:colOff>
      <xdr:row>20</xdr:row>
      <xdr:rowOff>44450</xdr:rowOff>
    </xdr:to>
    <xdr:sp macro="" textlink="">
      <xdr:nvSpPr>
        <xdr:cNvPr id="950252" name="AutoShape 1063">
          <a:extLst>
            <a:ext uri="{FF2B5EF4-FFF2-40B4-BE49-F238E27FC236}">
              <a16:creationId xmlns:a16="http://schemas.microsoft.com/office/drawing/2014/main" id="{5569D920-5D76-CD5B-FE50-7414C5ACB1D0}"/>
            </a:ext>
          </a:extLst>
        </xdr:cNvPr>
        <xdr:cNvSpPr>
          <a:spLocks noChangeArrowheads="1"/>
        </xdr:cNvSpPr>
      </xdr:nvSpPr>
      <xdr:spPr bwMode="auto">
        <a:xfrm>
          <a:off x="8566150" y="43053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253" name="AutoShape 1064">
          <a:extLst>
            <a:ext uri="{FF2B5EF4-FFF2-40B4-BE49-F238E27FC236}">
              <a16:creationId xmlns:a16="http://schemas.microsoft.com/office/drawing/2014/main" id="{E02F9C6E-AB50-030F-3564-8C50AF1803CB}"/>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254" name="AutoShape 1065">
          <a:extLst>
            <a:ext uri="{FF2B5EF4-FFF2-40B4-BE49-F238E27FC236}">
              <a16:creationId xmlns:a16="http://schemas.microsoft.com/office/drawing/2014/main" id="{A127066A-D9A3-D736-B3FB-0D3B5CC6969D}"/>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18</xdr:row>
      <xdr:rowOff>0</xdr:rowOff>
    </xdr:from>
    <xdr:to>
      <xdr:col>17</xdr:col>
      <xdr:colOff>0</xdr:colOff>
      <xdr:row>20</xdr:row>
      <xdr:rowOff>0</xdr:rowOff>
    </xdr:to>
    <xdr:sp macro="" textlink="">
      <xdr:nvSpPr>
        <xdr:cNvPr id="950255" name="AutoShape 1068">
          <a:extLst>
            <a:ext uri="{FF2B5EF4-FFF2-40B4-BE49-F238E27FC236}">
              <a16:creationId xmlns:a16="http://schemas.microsoft.com/office/drawing/2014/main" id="{8DCF59BF-44F6-9FAE-A8C7-8167C9022C4D}"/>
            </a:ext>
          </a:extLst>
        </xdr:cNvPr>
        <xdr:cNvSpPr>
          <a:spLocks noChangeArrowheads="1"/>
        </xdr:cNvSpPr>
      </xdr:nvSpPr>
      <xdr:spPr bwMode="auto">
        <a:xfrm>
          <a:off x="8356600" y="43053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256" name="AutoShape 1072">
          <a:extLst>
            <a:ext uri="{FF2B5EF4-FFF2-40B4-BE49-F238E27FC236}">
              <a16:creationId xmlns:a16="http://schemas.microsoft.com/office/drawing/2014/main" id="{24CCFF38-12B5-A76B-2F3F-BBDA075F802F}"/>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257" name="AutoShape 1076">
          <a:extLst>
            <a:ext uri="{FF2B5EF4-FFF2-40B4-BE49-F238E27FC236}">
              <a16:creationId xmlns:a16="http://schemas.microsoft.com/office/drawing/2014/main" id="{EAB03EF8-002E-094A-EC9E-F160130B88B4}"/>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44450</xdr:rowOff>
    </xdr:from>
    <xdr:to>
      <xdr:col>17</xdr:col>
      <xdr:colOff>0</xdr:colOff>
      <xdr:row>27</xdr:row>
      <xdr:rowOff>101600</xdr:rowOff>
    </xdr:to>
    <xdr:sp macro="" textlink="">
      <xdr:nvSpPr>
        <xdr:cNvPr id="950258" name="AutoShape 1077">
          <a:extLst>
            <a:ext uri="{FF2B5EF4-FFF2-40B4-BE49-F238E27FC236}">
              <a16:creationId xmlns:a16="http://schemas.microsoft.com/office/drawing/2014/main" id="{DB646C48-57BE-CBDF-6C3D-60015D6E5223}"/>
            </a:ext>
          </a:extLst>
        </xdr:cNvPr>
        <xdr:cNvSpPr>
          <a:spLocks noChangeArrowheads="1"/>
        </xdr:cNvSpPr>
      </xdr:nvSpPr>
      <xdr:spPr bwMode="auto">
        <a:xfrm>
          <a:off x="8382000" y="594995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25</xdr:row>
      <xdr:rowOff>44450</xdr:rowOff>
    </xdr:from>
    <xdr:to>
      <xdr:col>17</xdr:col>
      <xdr:colOff>0</xdr:colOff>
      <xdr:row>27</xdr:row>
      <xdr:rowOff>0</xdr:rowOff>
    </xdr:to>
    <xdr:sp macro="" textlink="">
      <xdr:nvSpPr>
        <xdr:cNvPr id="950259" name="AutoShape 1078">
          <a:extLst>
            <a:ext uri="{FF2B5EF4-FFF2-40B4-BE49-F238E27FC236}">
              <a16:creationId xmlns:a16="http://schemas.microsoft.com/office/drawing/2014/main" id="{9E710CB7-EE8F-6916-D843-3BA841BEFC62}"/>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25</xdr:row>
      <xdr:rowOff>0</xdr:rowOff>
    </xdr:from>
    <xdr:to>
      <xdr:col>17</xdr:col>
      <xdr:colOff>0</xdr:colOff>
      <xdr:row>27</xdr:row>
      <xdr:rowOff>0</xdr:rowOff>
    </xdr:to>
    <xdr:sp macro="" textlink="">
      <xdr:nvSpPr>
        <xdr:cNvPr id="950260" name="AutoShape 1079">
          <a:extLst>
            <a:ext uri="{FF2B5EF4-FFF2-40B4-BE49-F238E27FC236}">
              <a16:creationId xmlns:a16="http://schemas.microsoft.com/office/drawing/2014/main" id="{CA0E9C2E-9770-AFCD-639D-315B474BC9C9}"/>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24</xdr:row>
      <xdr:rowOff>730250</xdr:rowOff>
    </xdr:from>
    <xdr:to>
      <xdr:col>17</xdr:col>
      <xdr:colOff>0</xdr:colOff>
      <xdr:row>27</xdr:row>
      <xdr:rowOff>0</xdr:rowOff>
    </xdr:to>
    <xdr:sp macro="" textlink="">
      <xdr:nvSpPr>
        <xdr:cNvPr id="950261" name="AutoShape 1081">
          <a:extLst>
            <a:ext uri="{FF2B5EF4-FFF2-40B4-BE49-F238E27FC236}">
              <a16:creationId xmlns:a16="http://schemas.microsoft.com/office/drawing/2014/main" id="{46311CD2-6FB6-8DBC-C16A-528A9B55E940}"/>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69850</xdr:rowOff>
    </xdr:from>
    <xdr:to>
      <xdr:col>17</xdr:col>
      <xdr:colOff>0</xdr:colOff>
      <xdr:row>27</xdr:row>
      <xdr:rowOff>0</xdr:rowOff>
    </xdr:to>
    <xdr:sp macro="" textlink="">
      <xdr:nvSpPr>
        <xdr:cNvPr id="950262" name="AutoShape 1082">
          <a:extLst>
            <a:ext uri="{FF2B5EF4-FFF2-40B4-BE49-F238E27FC236}">
              <a16:creationId xmlns:a16="http://schemas.microsoft.com/office/drawing/2014/main" id="{734F21DA-F7CF-B818-7A38-C2E6E358ACDA}"/>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101600</xdr:rowOff>
    </xdr:from>
    <xdr:to>
      <xdr:col>17</xdr:col>
      <xdr:colOff>0</xdr:colOff>
      <xdr:row>27</xdr:row>
      <xdr:rowOff>0</xdr:rowOff>
    </xdr:to>
    <xdr:sp macro="" textlink="">
      <xdr:nvSpPr>
        <xdr:cNvPr id="950263" name="AutoShape 1083">
          <a:extLst>
            <a:ext uri="{FF2B5EF4-FFF2-40B4-BE49-F238E27FC236}">
              <a16:creationId xmlns:a16="http://schemas.microsoft.com/office/drawing/2014/main" id="{5A04DCE9-3884-0331-1FEA-8BB6314D8DC3}"/>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25</xdr:row>
      <xdr:rowOff>101600</xdr:rowOff>
    </xdr:from>
    <xdr:to>
      <xdr:col>17</xdr:col>
      <xdr:colOff>0</xdr:colOff>
      <xdr:row>27</xdr:row>
      <xdr:rowOff>44450</xdr:rowOff>
    </xdr:to>
    <xdr:sp macro="" textlink="">
      <xdr:nvSpPr>
        <xdr:cNvPr id="950264" name="AutoShape 1084">
          <a:extLst>
            <a:ext uri="{FF2B5EF4-FFF2-40B4-BE49-F238E27FC236}">
              <a16:creationId xmlns:a16="http://schemas.microsoft.com/office/drawing/2014/main" id="{CF7D4456-B915-9D06-BC64-AEFF4A1DB668}"/>
            </a:ext>
          </a:extLst>
        </xdr:cNvPr>
        <xdr:cNvSpPr>
          <a:spLocks noChangeArrowheads="1"/>
        </xdr:cNvSpPr>
      </xdr:nvSpPr>
      <xdr:spPr bwMode="auto">
        <a:xfrm>
          <a:off x="8356600" y="6007100"/>
          <a:ext cx="1593850" cy="400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25</xdr:row>
      <xdr:rowOff>101600</xdr:rowOff>
    </xdr:from>
    <xdr:to>
      <xdr:col>17</xdr:col>
      <xdr:colOff>0</xdr:colOff>
      <xdr:row>27</xdr:row>
      <xdr:rowOff>0</xdr:rowOff>
    </xdr:to>
    <xdr:sp macro="" textlink="">
      <xdr:nvSpPr>
        <xdr:cNvPr id="950265" name="AutoShape 1085">
          <a:extLst>
            <a:ext uri="{FF2B5EF4-FFF2-40B4-BE49-F238E27FC236}">
              <a16:creationId xmlns:a16="http://schemas.microsoft.com/office/drawing/2014/main" id="{826453DA-ED5D-D2C8-CEDF-4788505CFC55}"/>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101600</xdr:colOff>
      <xdr:row>29</xdr:row>
      <xdr:rowOff>0</xdr:rowOff>
    </xdr:to>
    <xdr:sp macro="" textlink="">
      <xdr:nvSpPr>
        <xdr:cNvPr id="950266" name="AutoShape 1087">
          <a:extLst>
            <a:ext uri="{FF2B5EF4-FFF2-40B4-BE49-F238E27FC236}">
              <a16:creationId xmlns:a16="http://schemas.microsoft.com/office/drawing/2014/main" id="{3ED5A172-E11A-F380-89B9-3E33943AD484}"/>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267" name="AutoShape 1058">
          <a:extLst>
            <a:ext uri="{FF2B5EF4-FFF2-40B4-BE49-F238E27FC236}">
              <a16:creationId xmlns:a16="http://schemas.microsoft.com/office/drawing/2014/main" id="{5FE677C2-831F-C83D-11D1-6F8B5EE27E54}"/>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268" name="AutoShape 1059">
          <a:extLst>
            <a:ext uri="{FF2B5EF4-FFF2-40B4-BE49-F238E27FC236}">
              <a16:creationId xmlns:a16="http://schemas.microsoft.com/office/drawing/2014/main" id="{5B789289-85BA-6897-1B4B-849C987F223F}"/>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269" name="AutoShape 1060">
          <a:extLst>
            <a:ext uri="{FF2B5EF4-FFF2-40B4-BE49-F238E27FC236}">
              <a16:creationId xmlns:a16="http://schemas.microsoft.com/office/drawing/2014/main" id="{A9FADCA2-EA1D-097C-9C4F-BC49BE8DFF1E}"/>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270" name="AutoShape 1061">
          <a:extLst>
            <a:ext uri="{FF2B5EF4-FFF2-40B4-BE49-F238E27FC236}">
              <a16:creationId xmlns:a16="http://schemas.microsoft.com/office/drawing/2014/main" id="{56FA591E-AA8E-BF05-B2C5-5B910125A774}"/>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271" name="AutoShape 1062">
          <a:extLst>
            <a:ext uri="{FF2B5EF4-FFF2-40B4-BE49-F238E27FC236}">
              <a16:creationId xmlns:a16="http://schemas.microsoft.com/office/drawing/2014/main" id="{6707E1EF-2122-2366-0B39-66873EFE2A80}"/>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272" name="AutoShape 1063">
          <a:extLst>
            <a:ext uri="{FF2B5EF4-FFF2-40B4-BE49-F238E27FC236}">
              <a16:creationId xmlns:a16="http://schemas.microsoft.com/office/drawing/2014/main" id="{49592277-8878-FF9E-B4AC-BA60F0D7B9A1}"/>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273" name="AutoShape 1064">
          <a:extLst>
            <a:ext uri="{FF2B5EF4-FFF2-40B4-BE49-F238E27FC236}">
              <a16:creationId xmlns:a16="http://schemas.microsoft.com/office/drawing/2014/main" id="{014D1626-6ADE-F7F8-560C-08D8FD3E4EA6}"/>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274" name="AutoShape 1065">
          <a:extLst>
            <a:ext uri="{FF2B5EF4-FFF2-40B4-BE49-F238E27FC236}">
              <a16:creationId xmlns:a16="http://schemas.microsoft.com/office/drawing/2014/main" id="{4C23DCD0-CC2E-6EE5-6053-7D4B423C9571}"/>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275" name="AutoShape 1068">
          <a:extLst>
            <a:ext uri="{FF2B5EF4-FFF2-40B4-BE49-F238E27FC236}">
              <a16:creationId xmlns:a16="http://schemas.microsoft.com/office/drawing/2014/main" id="{51B122E4-3D16-5680-9ECF-405C02902E14}"/>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276" name="AutoShape 1072">
          <a:extLst>
            <a:ext uri="{FF2B5EF4-FFF2-40B4-BE49-F238E27FC236}">
              <a16:creationId xmlns:a16="http://schemas.microsoft.com/office/drawing/2014/main" id="{6492D9BF-FAFA-5CE5-E534-7CEDF28FBFF0}"/>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277" name="AutoShape 1076">
          <a:extLst>
            <a:ext uri="{FF2B5EF4-FFF2-40B4-BE49-F238E27FC236}">
              <a16:creationId xmlns:a16="http://schemas.microsoft.com/office/drawing/2014/main" id="{903D59ED-E621-821F-EEBA-1CDA903F64A1}"/>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278" name="AutoShape 1078">
          <a:extLst>
            <a:ext uri="{FF2B5EF4-FFF2-40B4-BE49-F238E27FC236}">
              <a16:creationId xmlns:a16="http://schemas.microsoft.com/office/drawing/2014/main" id="{CDA50516-9ED4-7635-C351-51D2E0DD20B9}"/>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279" name="AutoShape 1079">
          <a:extLst>
            <a:ext uri="{FF2B5EF4-FFF2-40B4-BE49-F238E27FC236}">
              <a16:creationId xmlns:a16="http://schemas.microsoft.com/office/drawing/2014/main" id="{C44ECEB3-858A-CCC0-060D-E247E2535D9F}"/>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280" name="AutoShape 1081">
          <a:extLst>
            <a:ext uri="{FF2B5EF4-FFF2-40B4-BE49-F238E27FC236}">
              <a16:creationId xmlns:a16="http://schemas.microsoft.com/office/drawing/2014/main" id="{C5181B9B-74AB-AF65-9E53-E7FEBB96D3D6}"/>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281" name="AutoShape 1082">
          <a:extLst>
            <a:ext uri="{FF2B5EF4-FFF2-40B4-BE49-F238E27FC236}">
              <a16:creationId xmlns:a16="http://schemas.microsoft.com/office/drawing/2014/main" id="{AF75F703-036C-EFB6-2B7E-9ADA8CCBD270}"/>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101600</xdr:rowOff>
    </xdr:from>
    <xdr:to>
      <xdr:col>16</xdr:col>
      <xdr:colOff>1257300</xdr:colOff>
      <xdr:row>27</xdr:row>
      <xdr:rowOff>0</xdr:rowOff>
    </xdr:to>
    <xdr:sp macro="" textlink="">
      <xdr:nvSpPr>
        <xdr:cNvPr id="950282" name="AutoShape 1083">
          <a:extLst>
            <a:ext uri="{FF2B5EF4-FFF2-40B4-BE49-F238E27FC236}">
              <a16:creationId xmlns:a16="http://schemas.microsoft.com/office/drawing/2014/main" id="{C17E3E2E-2C86-3B1A-D881-B16B20CA40F4}"/>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283" name="AutoShape 1085">
          <a:extLst>
            <a:ext uri="{FF2B5EF4-FFF2-40B4-BE49-F238E27FC236}">
              <a16:creationId xmlns:a16="http://schemas.microsoft.com/office/drawing/2014/main" id="{A72631B2-83C5-8302-6190-4C6059C965BA}"/>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284" name="AutoShape 1058">
          <a:extLst>
            <a:ext uri="{FF2B5EF4-FFF2-40B4-BE49-F238E27FC236}">
              <a16:creationId xmlns:a16="http://schemas.microsoft.com/office/drawing/2014/main" id="{E9DCEEEA-CD53-B46B-FFA0-23657C10F7BA}"/>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285" name="AutoShape 1059">
          <a:extLst>
            <a:ext uri="{FF2B5EF4-FFF2-40B4-BE49-F238E27FC236}">
              <a16:creationId xmlns:a16="http://schemas.microsoft.com/office/drawing/2014/main" id="{4ED34C30-2E4E-2640-09D2-D46C55C32065}"/>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286" name="AutoShape 1060">
          <a:extLst>
            <a:ext uri="{FF2B5EF4-FFF2-40B4-BE49-F238E27FC236}">
              <a16:creationId xmlns:a16="http://schemas.microsoft.com/office/drawing/2014/main" id="{94D4FC2D-BD75-2402-B871-D43E2BC7B87B}"/>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287" name="AutoShape 1061">
          <a:extLst>
            <a:ext uri="{FF2B5EF4-FFF2-40B4-BE49-F238E27FC236}">
              <a16:creationId xmlns:a16="http://schemas.microsoft.com/office/drawing/2014/main" id="{6075EE30-F244-AE70-2E1C-271AD6F01865}"/>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288" name="AutoShape 1062">
          <a:extLst>
            <a:ext uri="{FF2B5EF4-FFF2-40B4-BE49-F238E27FC236}">
              <a16:creationId xmlns:a16="http://schemas.microsoft.com/office/drawing/2014/main" id="{53487BD2-F135-6728-1CB1-9E23A9F151D3}"/>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18</xdr:row>
      <xdr:rowOff>0</xdr:rowOff>
    </xdr:from>
    <xdr:to>
      <xdr:col>17</xdr:col>
      <xdr:colOff>0</xdr:colOff>
      <xdr:row>20</xdr:row>
      <xdr:rowOff>44450</xdr:rowOff>
    </xdr:to>
    <xdr:sp macro="" textlink="">
      <xdr:nvSpPr>
        <xdr:cNvPr id="950289" name="AutoShape 1063">
          <a:extLst>
            <a:ext uri="{FF2B5EF4-FFF2-40B4-BE49-F238E27FC236}">
              <a16:creationId xmlns:a16="http://schemas.microsoft.com/office/drawing/2014/main" id="{BE141B6D-4560-E73A-B12B-42D65CBF4EC3}"/>
            </a:ext>
          </a:extLst>
        </xdr:cNvPr>
        <xdr:cNvSpPr>
          <a:spLocks noChangeArrowheads="1"/>
        </xdr:cNvSpPr>
      </xdr:nvSpPr>
      <xdr:spPr bwMode="auto">
        <a:xfrm>
          <a:off x="8566150" y="43053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290" name="AutoShape 1064">
          <a:extLst>
            <a:ext uri="{FF2B5EF4-FFF2-40B4-BE49-F238E27FC236}">
              <a16:creationId xmlns:a16="http://schemas.microsoft.com/office/drawing/2014/main" id="{F64ABA0A-AE1F-A54B-2C02-B0904CCE5E0E}"/>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291" name="AutoShape 1065">
          <a:extLst>
            <a:ext uri="{FF2B5EF4-FFF2-40B4-BE49-F238E27FC236}">
              <a16:creationId xmlns:a16="http://schemas.microsoft.com/office/drawing/2014/main" id="{D649229C-D8CA-DB07-D7A8-43DDCE620DC1}"/>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18</xdr:row>
      <xdr:rowOff>0</xdr:rowOff>
    </xdr:from>
    <xdr:to>
      <xdr:col>17</xdr:col>
      <xdr:colOff>0</xdr:colOff>
      <xdr:row>20</xdr:row>
      <xdr:rowOff>0</xdr:rowOff>
    </xdr:to>
    <xdr:sp macro="" textlink="">
      <xdr:nvSpPr>
        <xdr:cNvPr id="950292" name="AutoShape 1068">
          <a:extLst>
            <a:ext uri="{FF2B5EF4-FFF2-40B4-BE49-F238E27FC236}">
              <a16:creationId xmlns:a16="http://schemas.microsoft.com/office/drawing/2014/main" id="{63DB5554-87EF-ABA5-45C2-228B8ECE1D2B}"/>
            </a:ext>
          </a:extLst>
        </xdr:cNvPr>
        <xdr:cNvSpPr>
          <a:spLocks noChangeArrowheads="1"/>
        </xdr:cNvSpPr>
      </xdr:nvSpPr>
      <xdr:spPr bwMode="auto">
        <a:xfrm>
          <a:off x="8356600" y="43053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293" name="AutoShape 1072">
          <a:extLst>
            <a:ext uri="{FF2B5EF4-FFF2-40B4-BE49-F238E27FC236}">
              <a16:creationId xmlns:a16="http://schemas.microsoft.com/office/drawing/2014/main" id="{D88BAA76-EFC0-16C8-AFAF-F6C817FCB732}"/>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294" name="AutoShape 1076">
          <a:extLst>
            <a:ext uri="{FF2B5EF4-FFF2-40B4-BE49-F238E27FC236}">
              <a16:creationId xmlns:a16="http://schemas.microsoft.com/office/drawing/2014/main" id="{03498F94-2CAB-1604-C752-17A69B6F93D8}"/>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44450</xdr:rowOff>
    </xdr:from>
    <xdr:to>
      <xdr:col>17</xdr:col>
      <xdr:colOff>0</xdr:colOff>
      <xdr:row>27</xdr:row>
      <xdr:rowOff>101600</xdr:rowOff>
    </xdr:to>
    <xdr:sp macro="" textlink="">
      <xdr:nvSpPr>
        <xdr:cNvPr id="950295" name="AutoShape 1077">
          <a:extLst>
            <a:ext uri="{FF2B5EF4-FFF2-40B4-BE49-F238E27FC236}">
              <a16:creationId xmlns:a16="http://schemas.microsoft.com/office/drawing/2014/main" id="{8AFF1016-6509-8EF5-AAD2-228D3606FC7C}"/>
            </a:ext>
          </a:extLst>
        </xdr:cNvPr>
        <xdr:cNvSpPr>
          <a:spLocks noChangeArrowheads="1"/>
        </xdr:cNvSpPr>
      </xdr:nvSpPr>
      <xdr:spPr bwMode="auto">
        <a:xfrm>
          <a:off x="8382000" y="594995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25</xdr:row>
      <xdr:rowOff>44450</xdr:rowOff>
    </xdr:from>
    <xdr:to>
      <xdr:col>17</xdr:col>
      <xdr:colOff>0</xdr:colOff>
      <xdr:row>27</xdr:row>
      <xdr:rowOff>0</xdr:rowOff>
    </xdr:to>
    <xdr:sp macro="" textlink="">
      <xdr:nvSpPr>
        <xdr:cNvPr id="950296" name="AutoShape 1078">
          <a:extLst>
            <a:ext uri="{FF2B5EF4-FFF2-40B4-BE49-F238E27FC236}">
              <a16:creationId xmlns:a16="http://schemas.microsoft.com/office/drawing/2014/main" id="{E19ECB9D-AD3D-ED1D-CA7F-2FCFFF424473}"/>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25</xdr:row>
      <xdr:rowOff>0</xdr:rowOff>
    </xdr:from>
    <xdr:to>
      <xdr:col>17</xdr:col>
      <xdr:colOff>0</xdr:colOff>
      <xdr:row>27</xdr:row>
      <xdr:rowOff>0</xdr:rowOff>
    </xdr:to>
    <xdr:sp macro="" textlink="">
      <xdr:nvSpPr>
        <xdr:cNvPr id="950297" name="AutoShape 1079">
          <a:extLst>
            <a:ext uri="{FF2B5EF4-FFF2-40B4-BE49-F238E27FC236}">
              <a16:creationId xmlns:a16="http://schemas.microsoft.com/office/drawing/2014/main" id="{470E3014-80F2-8193-F243-EC4562BB135E}"/>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24</xdr:row>
      <xdr:rowOff>730250</xdr:rowOff>
    </xdr:from>
    <xdr:to>
      <xdr:col>17</xdr:col>
      <xdr:colOff>0</xdr:colOff>
      <xdr:row>27</xdr:row>
      <xdr:rowOff>0</xdr:rowOff>
    </xdr:to>
    <xdr:sp macro="" textlink="">
      <xdr:nvSpPr>
        <xdr:cNvPr id="950298" name="AutoShape 1081">
          <a:extLst>
            <a:ext uri="{FF2B5EF4-FFF2-40B4-BE49-F238E27FC236}">
              <a16:creationId xmlns:a16="http://schemas.microsoft.com/office/drawing/2014/main" id="{60887AC2-300B-3012-A53D-5DC1E11B89B1}"/>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69850</xdr:rowOff>
    </xdr:from>
    <xdr:to>
      <xdr:col>17</xdr:col>
      <xdr:colOff>0</xdr:colOff>
      <xdr:row>27</xdr:row>
      <xdr:rowOff>0</xdr:rowOff>
    </xdr:to>
    <xdr:sp macro="" textlink="">
      <xdr:nvSpPr>
        <xdr:cNvPr id="950299" name="AutoShape 1082">
          <a:extLst>
            <a:ext uri="{FF2B5EF4-FFF2-40B4-BE49-F238E27FC236}">
              <a16:creationId xmlns:a16="http://schemas.microsoft.com/office/drawing/2014/main" id="{9F81730E-FC15-5F17-B21A-E0A9E911E178}"/>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101600</xdr:rowOff>
    </xdr:from>
    <xdr:to>
      <xdr:col>17</xdr:col>
      <xdr:colOff>0</xdr:colOff>
      <xdr:row>27</xdr:row>
      <xdr:rowOff>0</xdr:rowOff>
    </xdr:to>
    <xdr:sp macro="" textlink="">
      <xdr:nvSpPr>
        <xdr:cNvPr id="950300" name="AutoShape 1083">
          <a:extLst>
            <a:ext uri="{FF2B5EF4-FFF2-40B4-BE49-F238E27FC236}">
              <a16:creationId xmlns:a16="http://schemas.microsoft.com/office/drawing/2014/main" id="{F6E283C5-E848-AE75-F7D5-E1BFEABF148D}"/>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25</xdr:row>
      <xdr:rowOff>101600</xdr:rowOff>
    </xdr:from>
    <xdr:to>
      <xdr:col>17</xdr:col>
      <xdr:colOff>0</xdr:colOff>
      <xdr:row>27</xdr:row>
      <xdr:rowOff>44450</xdr:rowOff>
    </xdr:to>
    <xdr:sp macro="" textlink="">
      <xdr:nvSpPr>
        <xdr:cNvPr id="950301" name="AutoShape 1084">
          <a:extLst>
            <a:ext uri="{FF2B5EF4-FFF2-40B4-BE49-F238E27FC236}">
              <a16:creationId xmlns:a16="http://schemas.microsoft.com/office/drawing/2014/main" id="{57E716BE-5078-158C-DBFC-589EE64EFB66}"/>
            </a:ext>
          </a:extLst>
        </xdr:cNvPr>
        <xdr:cNvSpPr>
          <a:spLocks noChangeArrowheads="1"/>
        </xdr:cNvSpPr>
      </xdr:nvSpPr>
      <xdr:spPr bwMode="auto">
        <a:xfrm>
          <a:off x="8356600" y="6007100"/>
          <a:ext cx="1593850" cy="400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25</xdr:row>
      <xdr:rowOff>101600</xdr:rowOff>
    </xdr:from>
    <xdr:to>
      <xdr:col>17</xdr:col>
      <xdr:colOff>0</xdr:colOff>
      <xdr:row>27</xdr:row>
      <xdr:rowOff>0</xdr:rowOff>
    </xdr:to>
    <xdr:sp macro="" textlink="">
      <xdr:nvSpPr>
        <xdr:cNvPr id="950302" name="AutoShape 1085">
          <a:extLst>
            <a:ext uri="{FF2B5EF4-FFF2-40B4-BE49-F238E27FC236}">
              <a16:creationId xmlns:a16="http://schemas.microsoft.com/office/drawing/2014/main" id="{1D3294ED-AB98-A4FB-B86C-57D1E2EA2062}"/>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101600</xdr:colOff>
      <xdr:row>29</xdr:row>
      <xdr:rowOff>0</xdr:rowOff>
    </xdr:to>
    <xdr:sp macro="" textlink="">
      <xdr:nvSpPr>
        <xdr:cNvPr id="950303" name="AutoShape 1087">
          <a:extLst>
            <a:ext uri="{FF2B5EF4-FFF2-40B4-BE49-F238E27FC236}">
              <a16:creationId xmlns:a16="http://schemas.microsoft.com/office/drawing/2014/main" id="{06286C3C-B299-4746-1515-D4DB1275F580}"/>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304" name="AutoShape 1058">
          <a:extLst>
            <a:ext uri="{FF2B5EF4-FFF2-40B4-BE49-F238E27FC236}">
              <a16:creationId xmlns:a16="http://schemas.microsoft.com/office/drawing/2014/main" id="{4F76FE52-0313-4E50-2F17-9E626278A2DB}"/>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305" name="AutoShape 1059">
          <a:extLst>
            <a:ext uri="{FF2B5EF4-FFF2-40B4-BE49-F238E27FC236}">
              <a16:creationId xmlns:a16="http://schemas.microsoft.com/office/drawing/2014/main" id="{9276570B-1D51-4893-D053-2158DF1E1DA5}"/>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306" name="AutoShape 1060">
          <a:extLst>
            <a:ext uri="{FF2B5EF4-FFF2-40B4-BE49-F238E27FC236}">
              <a16:creationId xmlns:a16="http://schemas.microsoft.com/office/drawing/2014/main" id="{098A4BBF-59F7-136D-3143-06103846EBD4}"/>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307" name="AutoShape 1061">
          <a:extLst>
            <a:ext uri="{FF2B5EF4-FFF2-40B4-BE49-F238E27FC236}">
              <a16:creationId xmlns:a16="http://schemas.microsoft.com/office/drawing/2014/main" id="{27974E27-C95D-BB6D-1C0E-4D9609FBBD7D}"/>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308" name="AutoShape 1062">
          <a:extLst>
            <a:ext uri="{FF2B5EF4-FFF2-40B4-BE49-F238E27FC236}">
              <a16:creationId xmlns:a16="http://schemas.microsoft.com/office/drawing/2014/main" id="{A3B5ADC4-2011-2CC3-860E-A179E410C342}"/>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309" name="AutoShape 1063">
          <a:extLst>
            <a:ext uri="{FF2B5EF4-FFF2-40B4-BE49-F238E27FC236}">
              <a16:creationId xmlns:a16="http://schemas.microsoft.com/office/drawing/2014/main" id="{702CA042-F20D-F135-7E59-DB4C1F47E911}"/>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310" name="AutoShape 1064">
          <a:extLst>
            <a:ext uri="{FF2B5EF4-FFF2-40B4-BE49-F238E27FC236}">
              <a16:creationId xmlns:a16="http://schemas.microsoft.com/office/drawing/2014/main" id="{E577DA33-C02B-0E69-C429-DD1C0D8DA348}"/>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311" name="AutoShape 1065">
          <a:extLst>
            <a:ext uri="{FF2B5EF4-FFF2-40B4-BE49-F238E27FC236}">
              <a16:creationId xmlns:a16="http://schemas.microsoft.com/office/drawing/2014/main" id="{DF8D7041-F37D-69C6-567A-CBD783398CBA}"/>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312" name="AutoShape 1068">
          <a:extLst>
            <a:ext uri="{FF2B5EF4-FFF2-40B4-BE49-F238E27FC236}">
              <a16:creationId xmlns:a16="http://schemas.microsoft.com/office/drawing/2014/main" id="{990787DF-163B-ACCC-B39C-ACDEE66D97D9}"/>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313" name="AutoShape 1072">
          <a:extLst>
            <a:ext uri="{FF2B5EF4-FFF2-40B4-BE49-F238E27FC236}">
              <a16:creationId xmlns:a16="http://schemas.microsoft.com/office/drawing/2014/main" id="{5F3DC121-6931-FC09-05CA-5680EB6B344C}"/>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314" name="AutoShape 1076">
          <a:extLst>
            <a:ext uri="{FF2B5EF4-FFF2-40B4-BE49-F238E27FC236}">
              <a16:creationId xmlns:a16="http://schemas.microsoft.com/office/drawing/2014/main" id="{77A670CD-8B81-43F2-3357-ECB944FDBA50}"/>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315" name="AutoShape 1078">
          <a:extLst>
            <a:ext uri="{FF2B5EF4-FFF2-40B4-BE49-F238E27FC236}">
              <a16:creationId xmlns:a16="http://schemas.microsoft.com/office/drawing/2014/main" id="{269EC852-19FB-7AD0-6D37-4AF176AF4CEB}"/>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316" name="AutoShape 1079">
          <a:extLst>
            <a:ext uri="{FF2B5EF4-FFF2-40B4-BE49-F238E27FC236}">
              <a16:creationId xmlns:a16="http://schemas.microsoft.com/office/drawing/2014/main" id="{B74A7A49-140F-3061-16EA-CCDA5459C8B9}"/>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317" name="AutoShape 1081">
          <a:extLst>
            <a:ext uri="{FF2B5EF4-FFF2-40B4-BE49-F238E27FC236}">
              <a16:creationId xmlns:a16="http://schemas.microsoft.com/office/drawing/2014/main" id="{EEFCC2CD-2A61-5F9F-B499-5926F536602E}"/>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318" name="AutoShape 1082">
          <a:extLst>
            <a:ext uri="{FF2B5EF4-FFF2-40B4-BE49-F238E27FC236}">
              <a16:creationId xmlns:a16="http://schemas.microsoft.com/office/drawing/2014/main" id="{D8A34867-E341-9EC1-049D-27E3EB609787}"/>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319" name="AutoShape 1085">
          <a:extLst>
            <a:ext uri="{FF2B5EF4-FFF2-40B4-BE49-F238E27FC236}">
              <a16:creationId xmlns:a16="http://schemas.microsoft.com/office/drawing/2014/main" id="{C6DC80B3-F60D-9865-8B35-F6FDB1F1FF51}"/>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20" name="AutoShape 1058">
          <a:extLst>
            <a:ext uri="{FF2B5EF4-FFF2-40B4-BE49-F238E27FC236}">
              <a16:creationId xmlns:a16="http://schemas.microsoft.com/office/drawing/2014/main" id="{8494F064-55AF-E11E-22DF-FCE4F2DAD800}"/>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321" name="AutoShape 1059">
          <a:extLst>
            <a:ext uri="{FF2B5EF4-FFF2-40B4-BE49-F238E27FC236}">
              <a16:creationId xmlns:a16="http://schemas.microsoft.com/office/drawing/2014/main" id="{5999BABA-DFAA-2632-D94D-4672FB0FF954}"/>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22" name="AutoShape 1060">
          <a:extLst>
            <a:ext uri="{FF2B5EF4-FFF2-40B4-BE49-F238E27FC236}">
              <a16:creationId xmlns:a16="http://schemas.microsoft.com/office/drawing/2014/main" id="{C71D4A0C-600A-C3DB-D470-C04C922E79BE}"/>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23" name="AutoShape 1061">
          <a:extLst>
            <a:ext uri="{FF2B5EF4-FFF2-40B4-BE49-F238E27FC236}">
              <a16:creationId xmlns:a16="http://schemas.microsoft.com/office/drawing/2014/main" id="{DB6233C3-43C7-391D-ED43-4BB63B976201}"/>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24" name="AutoShape 1062">
          <a:extLst>
            <a:ext uri="{FF2B5EF4-FFF2-40B4-BE49-F238E27FC236}">
              <a16:creationId xmlns:a16="http://schemas.microsoft.com/office/drawing/2014/main" id="{15D881B7-C2F7-0103-32B9-A31DEB216275}"/>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615950</xdr:rowOff>
    </xdr:from>
    <xdr:to>
      <xdr:col>17</xdr:col>
      <xdr:colOff>0</xdr:colOff>
      <xdr:row>21</xdr:row>
      <xdr:rowOff>0</xdr:rowOff>
    </xdr:to>
    <xdr:sp macro="" textlink="">
      <xdr:nvSpPr>
        <xdr:cNvPr id="950325" name="AutoShape 1072">
          <a:extLst>
            <a:ext uri="{FF2B5EF4-FFF2-40B4-BE49-F238E27FC236}">
              <a16:creationId xmlns:a16="http://schemas.microsoft.com/office/drawing/2014/main" id="{7E9CF029-3E45-8BAA-2C06-91DE0992D325}"/>
            </a:ext>
          </a:extLst>
        </xdr:cNvPr>
        <xdr:cNvSpPr>
          <a:spLocks noChangeArrowheads="1"/>
        </xdr:cNvSpPr>
      </xdr:nvSpPr>
      <xdr:spPr bwMode="auto">
        <a:xfrm>
          <a:off x="8420100" y="45339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326" name="AutoShape 1076">
          <a:extLst>
            <a:ext uri="{FF2B5EF4-FFF2-40B4-BE49-F238E27FC236}">
              <a16:creationId xmlns:a16="http://schemas.microsoft.com/office/drawing/2014/main" id="{E0534FA7-3BB5-7B0F-53A4-E83584BAF711}"/>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101600</xdr:colOff>
      <xdr:row>29</xdr:row>
      <xdr:rowOff>0</xdr:rowOff>
    </xdr:to>
    <xdr:sp macro="" textlink="">
      <xdr:nvSpPr>
        <xdr:cNvPr id="950327" name="AutoShape 1087">
          <a:extLst>
            <a:ext uri="{FF2B5EF4-FFF2-40B4-BE49-F238E27FC236}">
              <a16:creationId xmlns:a16="http://schemas.microsoft.com/office/drawing/2014/main" id="{75907351-16C6-17BE-0365-08AFCAB9AAA1}"/>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28" name="AutoShape 1058">
          <a:extLst>
            <a:ext uri="{FF2B5EF4-FFF2-40B4-BE49-F238E27FC236}">
              <a16:creationId xmlns:a16="http://schemas.microsoft.com/office/drawing/2014/main" id="{36BB7ECE-EF89-1A32-5808-EF139163628F}"/>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29" name="AutoShape 1060">
          <a:extLst>
            <a:ext uri="{FF2B5EF4-FFF2-40B4-BE49-F238E27FC236}">
              <a16:creationId xmlns:a16="http://schemas.microsoft.com/office/drawing/2014/main" id="{68EC2A5B-6484-7E6A-8B4B-2ACAC26A4571}"/>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30" name="AutoShape 1061">
          <a:extLst>
            <a:ext uri="{FF2B5EF4-FFF2-40B4-BE49-F238E27FC236}">
              <a16:creationId xmlns:a16="http://schemas.microsoft.com/office/drawing/2014/main" id="{D4A20F74-1D66-0E75-1B48-A5CD63A663AA}"/>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31" name="AutoShape 1062">
          <a:extLst>
            <a:ext uri="{FF2B5EF4-FFF2-40B4-BE49-F238E27FC236}">
              <a16:creationId xmlns:a16="http://schemas.microsoft.com/office/drawing/2014/main" id="{B6940262-B7D0-276E-4351-BD98FD03621D}"/>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32" name="AutoShape 1064">
          <a:extLst>
            <a:ext uri="{FF2B5EF4-FFF2-40B4-BE49-F238E27FC236}">
              <a16:creationId xmlns:a16="http://schemas.microsoft.com/office/drawing/2014/main" id="{5B365F96-61AA-C6FC-60C2-036618409721}"/>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33" name="AutoShape 1065">
          <a:extLst>
            <a:ext uri="{FF2B5EF4-FFF2-40B4-BE49-F238E27FC236}">
              <a16:creationId xmlns:a16="http://schemas.microsoft.com/office/drawing/2014/main" id="{22CE67B4-FC94-3D60-7DCC-7B7DF5AF9691}"/>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334" name="AutoShape 1072">
          <a:extLst>
            <a:ext uri="{FF2B5EF4-FFF2-40B4-BE49-F238E27FC236}">
              <a16:creationId xmlns:a16="http://schemas.microsoft.com/office/drawing/2014/main" id="{DE99D937-FFEE-721E-9830-DF193DA6279C}"/>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35" name="AutoShape 1058">
          <a:extLst>
            <a:ext uri="{FF2B5EF4-FFF2-40B4-BE49-F238E27FC236}">
              <a16:creationId xmlns:a16="http://schemas.microsoft.com/office/drawing/2014/main" id="{79EF33D1-75D6-2C23-C1AB-CDFFA685826D}"/>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36" name="AutoShape 1060">
          <a:extLst>
            <a:ext uri="{FF2B5EF4-FFF2-40B4-BE49-F238E27FC236}">
              <a16:creationId xmlns:a16="http://schemas.microsoft.com/office/drawing/2014/main" id="{4CCCC247-E190-C133-B57F-F6DF5EBEE217}"/>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37" name="AutoShape 1061">
          <a:extLst>
            <a:ext uri="{FF2B5EF4-FFF2-40B4-BE49-F238E27FC236}">
              <a16:creationId xmlns:a16="http://schemas.microsoft.com/office/drawing/2014/main" id="{5FB4FCF2-5DE9-63BB-0180-69E6C8A96430}"/>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38" name="AutoShape 1062">
          <a:extLst>
            <a:ext uri="{FF2B5EF4-FFF2-40B4-BE49-F238E27FC236}">
              <a16:creationId xmlns:a16="http://schemas.microsoft.com/office/drawing/2014/main" id="{26F20DD7-402B-9E96-30AD-2AB4F61B0353}"/>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39" name="AutoShape 1064">
          <a:extLst>
            <a:ext uri="{FF2B5EF4-FFF2-40B4-BE49-F238E27FC236}">
              <a16:creationId xmlns:a16="http://schemas.microsoft.com/office/drawing/2014/main" id="{FE1FBA94-30BA-9281-8415-77880D44CD98}"/>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40" name="AutoShape 1065">
          <a:extLst>
            <a:ext uri="{FF2B5EF4-FFF2-40B4-BE49-F238E27FC236}">
              <a16:creationId xmlns:a16="http://schemas.microsoft.com/office/drawing/2014/main" id="{0946D82C-4CD9-09A0-B830-38812EC904D8}"/>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341" name="AutoShape 1072">
          <a:extLst>
            <a:ext uri="{FF2B5EF4-FFF2-40B4-BE49-F238E27FC236}">
              <a16:creationId xmlns:a16="http://schemas.microsoft.com/office/drawing/2014/main" id="{62032860-EB43-8DCD-E698-2BEC08B3A009}"/>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42" name="AutoShape 1058">
          <a:extLst>
            <a:ext uri="{FF2B5EF4-FFF2-40B4-BE49-F238E27FC236}">
              <a16:creationId xmlns:a16="http://schemas.microsoft.com/office/drawing/2014/main" id="{06582FDE-EEDC-8C8F-94FB-D1D531DCB21C}"/>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43" name="AutoShape 1060">
          <a:extLst>
            <a:ext uri="{FF2B5EF4-FFF2-40B4-BE49-F238E27FC236}">
              <a16:creationId xmlns:a16="http://schemas.microsoft.com/office/drawing/2014/main" id="{8E1D40A7-D93E-3F88-0681-4ABD1EC3B928}"/>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44" name="AutoShape 1061">
          <a:extLst>
            <a:ext uri="{FF2B5EF4-FFF2-40B4-BE49-F238E27FC236}">
              <a16:creationId xmlns:a16="http://schemas.microsoft.com/office/drawing/2014/main" id="{A58BBEB8-B871-7016-8BAD-3A9F2E36957C}"/>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45" name="AutoShape 1062">
          <a:extLst>
            <a:ext uri="{FF2B5EF4-FFF2-40B4-BE49-F238E27FC236}">
              <a16:creationId xmlns:a16="http://schemas.microsoft.com/office/drawing/2014/main" id="{1D46C75E-F32B-AF1B-B587-C4FFC8350492}"/>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46" name="AutoShape 1064">
          <a:extLst>
            <a:ext uri="{FF2B5EF4-FFF2-40B4-BE49-F238E27FC236}">
              <a16:creationId xmlns:a16="http://schemas.microsoft.com/office/drawing/2014/main" id="{3D091371-2444-B00A-22C4-2BFDB0167160}"/>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47" name="AutoShape 1065">
          <a:extLst>
            <a:ext uri="{FF2B5EF4-FFF2-40B4-BE49-F238E27FC236}">
              <a16:creationId xmlns:a16="http://schemas.microsoft.com/office/drawing/2014/main" id="{215FD722-2C4A-B531-5632-88F984A051F9}"/>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348" name="AutoShape 1072">
          <a:extLst>
            <a:ext uri="{FF2B5EF4-FFF2-40B4-BE49-F238E27FC236}">
              <a16:creationId xmlns:a16="http://schemas.microsoft.com/office/drawing/2014/main" id="{7A75573B-055E-5B31-3E1C-A1EC7E452D7F}"/>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49" name="AutoShape 1058">
          <a:extLst>
            <a:ext uri="{FF2B5EF4-FFF2-40B4-BE49-F238E27FC236}">
              <a16:creationId xmlns:a16="http://schemas.microsoft.com/office/drawing/2014/main" id="{882A4671-F545-DBBD-8C24-B3490C57A53B}"/>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50" name="AutoShape 1060">
          <a:extLst>
            <a:ext uri="{FF2B5EF4-FFF2-40B4-BE49-F238E27FC236}">
              <a16:creationId xmlns:a16="http://schemas.microsoft.com/office/drawing/2014/main" id="{52A49458-F166-3CA4-52B6-FF95A98D4D18}"/>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51" name="AutoShape 1061">
          <a:extLst>
            <a:ext uri="{FF2B5EF4-FFF2-40B4-BE49-F238E27FC236}">
              <a16:creationId xmlns:a16="http://schemas.microsoft.com/office/drawing/2014/main" id="{F41C2B7F-7656-3CAF-F99F-DD1F520B611B}"/>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52" name="AutoShape 1062">
          <a:extLst>
            <a:ext uri="{FF2B5EF4-FFF2-40B4-BE49-F238E27FC236}">
              <a16:creationId xmlns:a16="http://schemas.microsoft.com/office/drawing/2014/main" id="{D2E13F62-CB78-B388-63B4-56357B0F9E78}"/>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353" name="AutoShape 1072">
          <a:extLst>
            <a:ext uri="{FF2B5EF4-FFF2-40B4-BE49-F238E27FC236}">
              <a16:creationId xmlns:a16="http://schemas.microsoft.com/office/drawing/2014/main" id="{05F48714-5FDD-091A-2242-9C5BE3FDA4A0}"/>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15</xdr:row>
      <xdr:rowOff>19050</xdr:rowOff>
    </xdr:from>
    <xdr:to>
      <xdr:col>17</xdr:col>
      <xdr:colOff>0</xdr:colOff>
      <xdr:row>17</xdr:row>
      <xdr:rowOff>0</xdr:rowOff>
    </xdr:to>
    <xdr:sp macro="" textlink="">
      <xdr:nvSpPr>
        <xdr:cNvPr id="950354" name="AutoShape 1049">
          <a:extLst>
            <a:ext uri="{FF2B5EF4-FFF2-40B4-BE49-F238E27FC236}">
              <a16:creationId xmlns:a16="http://schemas.microsoft.com/office/drawing/2014/main" id="{46183F6F-3F40-C7AA-F7E9-232D33AF88DF}"/>
            </a:ext>
          </a:extLst>
        </xdr:cNvPr>
        <xdr:cNvSpPr>
          <a:spLocks noChangeArrowheads="1"/>
        </xdr:cNvSpPr>
      </xdr:nvSpPr>
      <xdr:spPr bwMode="auto">
        <a:xfrm>
          <a:off x="8128000" y="3638550"/>
          <a:ext cx="1822450" cy="4381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55" name="AutoShape 1058">
          <a:extLst>
            <a:ext uri="{FF2B5EF4-FFF2-40B4-BE49-F238E27FC236}">
              <a16:creationId xmlns:a16="http://schemas.microsoft.com/office/drawing/2014/main" id="{6E590DBC-20B8-1E73-9B17-AF7CD4581602}"/>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56" name="AutoShape 1060">
          <a:extLst>
            <a:ext uri="{FF2B5EF4-FFF2-40B4-BE49-F238E27FC236}">
              <a16:creationId xmlns:a16="http://schemas.microsoft.com/office/drawing/2014/main" id="{CF21927B-930B-4AAD-6B78-476866C7186E}"/>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57" name="AutoShape 1061">
          <a:extLst>
            <a:ext uri="{FF2B5EF4-FFF2-40B4-BE49-F238E27FC236}">
              <a16:creationId xmlns:a16="http://schemas.microsoft.com/office/drawing/2014/main" id="{492F1DA7-5C3A-31F1-E1B4-9197B93521D2}"/>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58" name="AutoShape 1062">
          <a:extLst>
            <a:ext uri="{FF2B5EF4-FFF2-40B4-BE49-F238E27FC236}">
              <a16:creationId xmlns:a16="http://schemas.microsoft.com/office/drawing/2014/main" id="{0939845F-6190-8037-EC70-91E61FA19BE1}"/>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59" name="AutoShape 1064">
          <a:extLst>
            <a:ext uri="{FF2B5EF4-FFF2-40B4-BE49-F238E27FC236}">
              <a16:creationId xmlns:a16="http://schemas.microsoft.com/office/drawing/2014/main" id="{9FE5D706-3FC2-9BBC-E06D-57159F1F2BFD}"/>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60" name="AutoShape 1065">
          <a:extLst>
            <a:ext uri="{FF2B5EF4-FFF2-40B4-BE49-F238E27FC236}">
              <a16:creationId xmlns:a16="http://schemas.microsoft.com/office/drawing/2014/main" id="{066CFE45-A640-DAD5-1C8F-7CF8628A4A0F}"/>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361" name="AutoShape 1072">
          <a:extLst>
            <a:ext uri="{FF2B5EF4-FFF2-40B4-BE49-F238E27FC236}">
              <a16:creationId xmlns:a16="http://schemas.microsoft.com/office/drawing/2014/main" id="{5AAD44D8-FFC2-998E-6720-077273D0435C}"/>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62" name="AutoShape 1058">
          <a:extLst>
            <a:ext uri="{FF2B5EF4-FFF2-40B4-BE49-F238E27FC236}">
              <a16:creationId xmlns:a16="http://schemas.microsoft.com/office/drawing/2014/main" id="{FBE09DC7-0DC6-D176-623C-A4A430CEDBEB}"/>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63" name="AutoShape 1060">
          <a:extLst>
            <a:ext uri="{FF2B5EF4-FFF2-40B4-BE49-F238E27FC236}">
              <a16:creationId xmlns:a16="http://schemas.microsoft.com/office/drawing/2014/main" id="{B9BBDA67-9E35-2E1A-B985-43F04ACBFD76}"/>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64" name="AutoShape 1061">
          <a:extLst>
            <a:ext uri="{FF2B5EF4-FFF2-40B4-BE49-F238E27FC236}">
              <a16:creationId xmlns:a16="http://schemas.microsoft.com/office/drawing/2014/main" id="{3D665134-ABCC-F04F-6EC8-02D43A4F2329}"/>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65" name="AutoShape 1062">
          <a:extLst>
            <a:ext uri="{FF2B5EF4-FFF2-40B4-BE49-F238E27FC236}">
              <a16:creationId xmlns:a16="http://schemas.microsoft.com/office/drawing/2014/main" id="{20DD1A75-1E8A-0286-DD29-92B0572A5CD0}"/>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66" name="AutoShape 1064">
          <a:extLst>
            <a:ext uri="{FF2B5EF4-FFF2-40B4-BE49-F238E27FC236}">
              <a16:creationId xmlns:a16="http://schemas.microsoft.com/office/drawing/2014/main" id="{78627606-40D4-6B4F-0EFB-E9C7A5814F41}"/>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67" name="AutoShape 1065">
          <a:extLst>
            <a:ext uri="{FF2B5EF4-FFF2-40B4-BE49-F238E27FC236}">
              <a16:creationId xmlns:a16="http://schemas.microsoft.com/office/drawing/2014/main" id="{14BC2C42-99BA-7CD6-C1AC-48401112FFC5}"/>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368" name="AutoShape 1072">
          <a:extLst>
            <a:ext uri="{FF2B5EF4-FFF2-40B4-BE49-F238E27FC236}">
              <a16:creationId xmlns:a16="http://schemas.microsoft.com/office/drawing/2014/main" id="{FD26F669-31E2-030F-0D24-1A1C83ED8087}"/>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69" name="AutoShape 1058">
          <a:extLst>
            <a:ext uri="{FF2B5EF4-FFF2-40B4-BE49-F238E27FC236}">
              <a16:creationId xmlns:a16="http://schemas.microsoft.com/office/drawing/2014/main" id="{E999446E-5813-3CC5-4610-D2F8DA741AD1}"/>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70" name="AutoShape 1060">
          <a:extLst>
            <a:ext uri="{FF2B5EF4-FFF2-40B4-BE49-F238E27FC236}">
              <a16:creationId xmlns:a16="http://schemas.microsoft.com/office/drawing/2014/main" id="{96F21826-CB82-7FC4-D061-7F735D260B89}"/>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71" name="AutoShape 1061">
          <a:extLst>
            <a:ext uri="{FF2B5EF4-FFF2-40B4-BE49-F238E27FC236}">
              <a16:creationId xmlns:a16="http://schemas.microsoft.com/office/drawing/2014/main" id="{F2AC141D-119F-7758-0261-DF6808DCAF67}"/>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72" name="AutoShape 1062">
          <a:extLst>
            <a:ext uri="{FF2B5EF4-FFF2-40B4-BE49-F238E27FC236}">
              <a16:creationId xmlns:a16="http://schemas.microsoft.com/office/drawing/2014/main" id="{17CBC57A-B434-1004-A1DD-6F7AD4E24197}"/>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73" name="AutoShape 1064">
          <a:extLst>
            <a:ext uri="{FF2B5EF4-FFF2-40B4-BE49-F238E27FC236}">
              <a16:creationId xmlns:a16="http://schemas.microsoft.com/office/drawing/2014/main" id="{B6FD8B08-F2E0-F5D6-686D-0B481BEFA3F1}"/>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18</xdr:col>
      <xdr:colOff>0</xdr:colOff>
      <xdr:row>17</xdr:row>
      <xdr:rowOff>0</xdr:rowOff>
    </xdr:from>
    <xdr:to>
      <xdr:col>20</xdr:col>
      <xdr:colOff>393700</xdr:colOff>
      <xdr:row>19</xdr:row>
      <xdr:rowOff>0</xdr:rowOff>
    </xdr:to>
    <xdr:sp macro="" textlink="">
      <xdr:nvSpPr>
        <xdr:cNvPr id="950374" name="AutoShape 1060">
          <a:extLst>
            <a:ext uri="{FF2B5EF4-FFF2-40B4-BE49-F238E27FC236}">
              <a16:creationId xmlns:a16="http://schemas.microsoft.com/office/drawing/2014/main" id="{50FD7197-E674-0032-1888-AE81415812DD}"/>
            </a:ext>
          </a:extLst>
        </xdr:cNvPr>
        <xdr:cNvSpPr>
          <a:spLocks noChangeArrowheads="1"/>
        </xdr:cNvSpPr>
      </xdr:nvSpPr>
      <xdr:spPr bwMode="auto">
        <a:xfrm>
          <a:off x="10166350" y="4076700"/>
          <a:ext cx="1651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375" name="AutoShape 1063">
          <a:extLst>
            <a:ext uri="{FF2B5EF4-FFF2-40B4-BE49-F238E27FC236}">
              <a16:creationId xmlns:a16="http://schemas.microsoft.com/office/drawing/2014/main" id="{66DD6953-E761-C399-336D-409EB10D9644}"/>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76" name="AutoShape 1058">
          <a:extLst>
            <a:ext uri="{FF2B5EF4-FFF2-40B4-BE49-F238E27FC236}">
              <a16:creationId xmlns:a16="http://schemas.microsoft.com/office/drawing/2014/main" id="{2128E29F-5957-8042-E600-145AAA5D5F95}"/>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77" name="AutoShape 1060">
          <a:extLst>
            <a:ext uri="{FF2B5EF4-FFF2-40B4-BE49-F238E27FC236}">
              <a16:creationId xmlns:a16="http://schemas.microsoft.com/office/drawing/2014/main" id="{55ED570E-D2C8-C62C-6492-F7E635041AB8}"/>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78" name="AutoShape 1061">
          <a:extLst>
            <a:ext uri="{FF2B5EF4-FFF2-40B4-BE49-F238E27FC236}">
              <a16:creationId xmlns:a16="http://schemas.microsoft.com/office/drawing/2014/main" id="{7D2AAEB8-80E1-265C-3095-B91F511EFA1F}"/>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79" name="AutoShape 1062">
          <a:extLst>
            <a:ext uri="{FF2B5EF4-FFF2-40B4-BE49-F238E27FC236}">
              <a16:creationId xmlns:a16="http://schemas.microsoft.com/office/drawing/2014/main" id="{FA90039F-DF6B-2743-6E4D-2A8C44DBFECE}"/>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80" name="AutoShape 1064">
          <a:extLst>
            <a:ext uri="{FF2B5EF4-FFF2-40B4-BE49-F238E27FC236}">
              <a16:creationId xmlns:a16="http://schemas.microsoft.com/office/drawing/2014/main" id="{EA9906DC-A4DA-A5EC-FA6F-129BFA623E3F}"/>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81" name="AutoShape 1065">
          <a:extLst>
            <a:ext uri="{FF2B5EF4-FFF2-40B4-BE49-F238E27FC236}">
              <a16:creationId xmlns:a16="http://schemas.microsoft.com/office/drawing/2014/main" id="{1511855D-E4A0-FF49-C98E-A96DE2CC240C}"/>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382" name="AutoShape 1072">
          <a:extLst>
            <a:ext uri="{FF2B5EF4-FFF2-40B4-BE49-F238E27FC236}">
              <a16:creationId xmlns:a16="http://schemas.microsoft.com/office/drawing/2014/main" id="{F5A1B536-44D5-E2E9-CBE3-08205CBE0190}"/>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83" name="AutoShape 1058">
          <a:extLst>
            <a:ext uri="{FF2B5EF4-FFF2-40B4-BE49-F238E27FC236}">
              <a16:creationId xmlns:a16="http://schemas.microsoft.com/office/drawing/2014/main" id="{635FF75E-1FA0-0D2F-4507-DD4DE8C742E5}"/>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84" name="AutoShape 1060">
          <a:extLst>
            <a:ext uri="{FF2B5EF4-FFF2-40B4-BE49-F238E27FC236}">
              <a16:creationId xmlns:a16="http://schemas.microsoft.com/office/drawing/2014/main" id="{ED912AE4-AAFD-1502-DFEA-DA85FD3F8223}"/>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85" name="AutoShape 1061">
          <a:extLst>
            <a:ext uri="{FF2B5EF4-FFF2-40B4-BE49-F238E27FC236}">
              <a16:creationId xmlns:a16="http://schemas.microsoft.com/office/drawing/2014/main" id="{A6040B61-2D05-8F6E-4B2A-E3E494CD1EAE}"/>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86" name="AutoShape 1062">
          <a:extLst>
            <a:ext uri="{FF2B5EF4-FFF2-40B4-BE49-F238E27FC236}">
              <a16:creationId xmlns:a16="http://schemas.microsoft.com/office/drawing/2014/main" id="{ADA96F1E-ECE8-3BF5-9ED6-0B1FE425DE5C}"/>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87" name="AutoShape 1064">
          <a:extLst>
            <a:ext uri="{FF2B5EF4-FFF2-40B4-BE49-F238E27FC236}">
              <a16:creationId xmlns:a16="http://schemas.microsoft.com/office/drawing/2014/main" id="{EB8ADF43-CE33-9F6F-A901-018D6CF9A781}"/>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88" name="AutoShape 1065">
          <a:extLst>
            <a:ext uri="{FF2B5EF4-FFF2-40B4-BE49-F238E27FC236}">
              <a16:creationId xmlns:a16="http://schemas.microsoft.com/office/drawing/2014/main" id="{2ABE5975-811B-DC58-AA47-62E21068AE10}"/>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389" name="AutoShape 1072">
          <a:extLst>
            <a:ext uri="{FF2B5EF4-FFF2-40B4-BE49-F238E27FC236}">
              <a16:creationId xmlns:a16="http://schemas.microsoft.com/office/drawing/2014/main" id="{C95F5600-B22B-13E0-0E66-81D019F8F0BC}"/>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90" name="AutoShape 1058">
          <a:extLst>
            <a:ext uri="{FF2B5EF4-FFF2-40B4-BE49-F238E27FC236}">
              <a16:creationId xmlns:a16="http://schemas.microsoft.com/office/drawing/2014/main" id="{CD83B725-5EAD-1A88-E9A0-5470C7591A02}"/>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91" name="AutoShape 1060">
          <a:extLst>
            <a:ext uri="{FF2B5EF4-FFF2-40B4-BE49-F238E27FC236}">
              <a16:creationId xmlns:a16="http://schemas.microsoft.com/office/drawing/2014/main" id="{85C347F2-6011-2CDD-E879-A348409394C1}"/>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92" name="AutoShape 1061">
          <a:extLst>
            <a:ext uri="{FF2B5EF4-FFF2-40B4-BE49-F238E27FC236}">
              <a16:creationId xmlns:a16="http://schemas.microsoft.com/office/drawing/2014/main" id="{4C8EF9A7-1A68-F4C5-5BDB-5FD391B9BB35}"/>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93" name="AutoShape 1062">
          <a:extLst>
            <a:ext uri="{FF2B5EF4-FFF2-40B4-BE49-F238E27FC236}">
              <a16:creationId xmlns:a16="http://schemas.microsoft.com/office/drawing/2014/main" id="{1B363D37-44B5-D476-723C-F8F49FEC5061}"/>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94" name="AutoShape 1064">
          <a:extLst>
            <a:ext uri="{FF2B5EF4-FFF2-40B4-BE49-F238E27FC236}">
              <a16:creationId xmlns:a16="http://schemas.microsoft.com/office/drawing/2014/main" id="{596E5D3B-0F44-3193-1195-51ACD9DDA725}"/>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2000250</xdr:colOff>
      <xdr:row>17</xdr:row>
      <xdr:rowOff>0</xdr:rowOff>
    </xdr:from>
    <xdr:to>
      <xdr:col>16</xdr:col>
      <xdr:colOff>908050</xdr:colOff>
      <xdr:row>19</xdr:row>
      <xdr:rowOff>44450</xdr:rowOff>
    </xdr:to>
    <xdr:sp macro="" textlink="">
      <xdr:nvSpPr>
        <xdr:cNvPr id="950395" name="AutoShape 1049">
          <a:extLst>
            <a:ext uri="{FF2B5EF4-FFF2-40B4-BE49-F238E27FC236}">
              <a16:creationId xmlns:a16="http://schemas.microsoft.com/office/drawing/2014/main" id="{0E7E10EC-36A1-D4FA-C4DB-56FD0F32AA1D}"/>
            </a:ext>
          </a:extLst>
        </xdr:cNvPr>
        <xdr:cNvSpPr>
          <a:spLocks noChangeArrowheads="1"/>
        </xdr:cNvSpPr>
      </xdr:nvSpPr>
      <xdr:spPr bwMode="auto">
        <a:xfrm>
          <a:off x="8128000" y="4076700"/>
          <a:ext cx="1822450" cy="5016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396" name="AutoShape 1063">
          <a:extLst>
            <a:ext uri="{FF2B5EF4-FFF2-40B4-BE49-F238E27FC236}">
              <a16:creationId xmlns:a16="http://schemas.microsoft.com/office/drawing/2014/main" id="{CD5530C3-C9E8-EFEC-D3C8-E5CBBAC95AD9}"/>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18</xdr:col>
      <xdr:colOff>0</xdr:colOff>
      <xdr:row>16</xdr:row>
      <xdr:rowOff>0</xdr:rowOff>
    </xdr:from>
    <xdr:to>
      <xdr:col>20</xdr:col>
      <xdr:colOff>393700</xdr:colOff>
      <xdr:row>18</xdr:row>
      <xdr:rowOff>0</xdr:rowOff>
    </xdr:to>
    <xdr:sp macro="" textlink="">
      <xdr:nvSpPr>
        <xdr:cNvPr id="950397" name="AutoShape 1060">
          <a:extLst>
            <a:ext uri="{FF2B5EF4-FFF2-40B4-BE49-F238E27FC236}">
              <a16:creationId xmlns:a16="http://schemas.microsoft.com/office/drawing/2014/main" id="{32592A9F-2FE8-A1CE-98C4-9A132FC84A1A}"/>
            </a:ext>
          </a:extLst>
        </xdr:cNvPr>
        <xdr:cNvSpPr>
          <a:spLocks noChangeArrowheads="1"/>
        </xdr:cNvSpPr>
      </xdr:nvSpPr>
      <xdr:spPr bwMode="auto">
        <a:xfrm>
          <a:off x="10166350" y="3848100"/>
          <a:ext cx="1651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398" name="AutoShape 1063">
          <a:extLst>
            <a:ext uri="{FF2B5EF4-FFF2-40B4-BE49-F238E27FC236}">
              <a16:creationId xmlns:a16="http://schemas.microsoft.com/office/drawing/2014/main" id="{511B5BB0-C981-7435-ABE8-8C9C2BD1F55C}"/>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399" name="AutoShape 1063">
          <a:extLst>
            <a:ext uri="{FF2B5EF4-FFF2-40B4-BE49-F238E27FC236}">
              <a16:creationId xmlns:a16="http://schemas.microsoft.com/office/drawing/2014/main" id="{CEFAACAB-8118-9D6B-26E9-87858ACFCB4B}"/>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400" name="AutoShape 1063">
          <a:extLst>
            <a:ext uri="{FF2B5EF4-FFF2-40B4-BE49-F238E27FC236}">
              <a16:creationId xmlns:a16="http://schemas.microsoft.com/office/drawing/2014/main" id="{81694E70-4086-0895-67A6-7E0FD79A2820}"/>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401" name="AutoShape 1063">
          <a:extLst>
            <a:ext uri="{FF2B5EF4-FFF2-40B4-BE49-F238E27FC236}">
              <a16:creationId xmlns:a16="http://schemas.microsoft.com/office/drawing/2014/main" id="{B131234B-6F6C-460D-7632-01899C621804}"/>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402" name="AutoShape 1063">
          <a:extLst>
            <a:ext uri="{FF2B5EF4-FFF2-40B4-BE49-F238E27FC236}">
              <a16:creationId xmlns:a16="http://schemas.microsoft.com/office/drawing/2014/main" id="{7C09EA57-3D11-78A7-B5AA-6EBB0AD27842}"/>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403" name="AutoShape 1063">
          <a:extLst>
            <a:ext uri="{FF2B5EF4-FFF2-40B4-BE49-F238E27FC236}">
              <a16:creationId xmlns:a16="http://schemas.microsoft.com/office/drawing/2014/main" id="{A32E3EC8-8B3B-6916-B9AE-67D700EBDA50}"/>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16</xdr:row>
      <xdr:rowOff>101600</xdr:rowOff>
    </xdr:from>
    <xdr:to>
      <xdr:col>16</xdr:col>
      <xdr:colOff>1193800</xdr:colOff>
      <xdr:row>17</xdr:row>
      <xdr:rowOff>0</xdr:rowOff>
    </xdr:to>
    <xdr:sp macro="" textlink="">
      <xdr:nvSpPr>
        <xdr:cNvPr id="950404" name="AutoShape 1058">
          <a:extLst>
            <a:ext uri="{FF2B5EF4-FFF2-40B4-BE49-F238E27FC236}">
              <a16:creationId xmlns:a16="http://schemas.microsoft.com/office/drawing/2014/main" id="{FBFF6A6F-9737-546E-A79A-0B1676B2F840}"/>
            </a:ext>
          </a:extLst>
        </xdr:cNvPr>
        <xdr:cNvSpPr>
          <a:spLocks noChangeArrowheads="1"/>
        </xdr:cNvSpPr>
      </xdr:nvSpPr>
      <xdr:spPr bwMode="auto">
        <a:xfrm>
          <a:off x="8382000" y="3949700"/>
          <a:ext cx="1568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44450</xdr:rowOff>
    </xdr:from>
    <xdr:to>
      <xdr:col>16</xdr:col>
      <xdr:colOff>1143000</xdr:colOff>
      <xdr:row>17</xdr:row>
      <xdr:rowOff>0</xdr:rowOff>
    </xdr:to>
    <xdr:sp macro="" textlink="">
      <xdr:nvSpPr>
        <xdr:cNvPr id="950405" name="AutoShape 1060">
          <a:extLst>
            <a:ext uri="{FF2B5EF4-FFF2-40B4-BE49-F238E27FC236}">
              <a16:creationId xmlns:a16="http://schemas.microsoft.com/office/drawing/2014/main" id="{8C43DF44-0EFA-73C2-A62F-616818A6F664}"/>
            </a:ext>
          </a:extLst>
        </xdr:cNvPr>
        <xdr:cNvSpPr>
          <a:spLocks noChangeArrowheads="1"/>
        </xdr:cNvSpPr>
      </xdr:nvSpPr>
      <xdr:spPr bwMode="auto">
        <a:xfrm>
          <a:off x="8470900" y="3892550"/>
          <a:ext cx="1479550" cy="184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16</xdr:row>
      <xdr:rowOff>0</xdr:rowOff>
    </xdr:from>
    <xdr:to>
      <xdr:col>16</xdr:col>
      <xdr:colOff>1028700</xdr:colOff>
      <xdr:row>17</xdr:row>
      <xdr:rowOff>0</xdr:rowOff>
    </xdr:to>
    <xdr:sp macro="" textlink="">
      <xdr:nvSpPr>
        <xdr:cNvPr id="950406" name="AutoShape 1061">
          <a:extLst>
            <a:ext uri="{FF2B5EF4-FFF2-40B4-BE49-F238E27FC236}">
              <a16:creationId xmlns:a16="http://schemas.microsoft.com/office/drawing/2014/main" id="{6B4CC388-7D02-88BF-ECEC-062A16EB5392}"/>
            </a:ext>
          </a:extLst>
        </xdr:cNvPr>
        <xdr:cNvSpPr>
          <a:spLocks noChangeArrowheads="1"/>
        </xdr:cNvSpPr>
      </xdr:nvSpPr>
      <xdr:spPr bwMode="auto">
        <a:xfrm>
          <a:off x="8439150" y="38481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0</xdr:rowOff>
    </xdr:from>
    <xdr:to>
      <xdr:col>16</xdr:col>
      <xdr:colOff>1143000</xdr:colOff>
      <xdr:row>17</xdr:row>
      <xdr:rowOff>0</xdr:rowOff>
    </xdr:to>
    <xdr:sp macro="" textlink="">
      <xdr:nvSpPr>
        <xdr:cNvPr id="950407" name="AutoShape 1062">
          <a:extLst>
            <a:ext uri="{FF2B5EF4-FFF2-40B4-BE49-F238E27FC236}">
              <a16:creationId xmlns:a16="http://schemas.microsoft.com/office/drawing/2014/main" id="{4F08BE33-33CF-5288-4268-6E233923143A}"/>
            </a:ext>
          </a:extLst>
        </xdr:cNvPr>
        <xdr:cNvSpPr>
          <a:spLocks noChangeArrowheads="1"/>
        </xdr:cNvSpPr>
      </xdr:nvSpPr>
      <xdr:spPr bwMode="auto">
        <a:xfrm>
          <a:off x="8470900" y="38481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15</xdr:row>
      <xdr:rowOff>730250</xdr:rowOff>
    </xdr:from>
    <xdr:to>
      <xdr:col>16</xdr:col>
      <xdr:colOff>1028700</xdr:colOff>
      <xdr:row>17</xdr:row>
      <xdr:rowOff>0</xdr:rowOff>
    </xdr:to>
    <xdr:sp macro="" textlink="">
      <xdr:nvSpPr>
        <xdr:cNvPr id="950408" name="AutoShape 1063">
          <a:extLst>
            <a:ext uri="{FF2B5EF4-FFF2-40B4-BE49-F238E27FC236}">
              <a16:creationId xmlns:a16="http://schemas.microsoft.com/office/drawing/2014/main" id="{B2AE33AB-B41A-D238-5CAB-33185197F9A4}"/>
            </a:ext>
          </a:extLst>
        </xdr:cNvPr>
        <xdr:cNvSpPr>
          <a:spLocks noChangeArrowheads="1"/>
        </xdr:cNvSpPr>
      </xdr:nvSpPr>
      <xdr:spPr bwMode="auto">
        <a:xfrm>
          <a:off x="8566150" y="38481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69850</xdr:rowOff>
    </xdr:from>
    <xdr:to>
      <xdr:col>16</xdr:col>
      <xdr:colOff>1257300</xdr:colOff>
      <xdr:row>17</xdr:row>
      <xdr:rowOff>0</xdr:rowOff>
    </xdr:to>
    <xdr:sp macro="" textlink="">
      <xdr:nvSpPr>
        <xdr:cNvPr id="950409" name="AutoShape 1064">
          <a:extLst>
            <a:ext uri="{FF2B5EF4-FFF2-40B4-BE49-F238E27FC236}">
              <a16:creationId xmlns:a16="http://schemas.microsoft.com/office/drawing/2014/main" id="{1EB01C5B-663A-0D3A-73FE-71E3269A29E0}"/>
            </a:ext>
          </a:extLst>
        </xdr:cNvPr>
        <xdr:cNvSpPr>
          <a:spLocks noChangeArrowheads="1"/>
        </xdr:cNvSpPr>
      </xdr:nvSpPr>
      <xdr:spPr bwMode="auto">
        <a:xfrm>
          <a:off x="8509000" y="3917950"/>
          <a:ext cx="1441450" cy="158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101600</xdr:rowOff>
    </xdr:from>
    <xdr:to>
      <xdr:col>16</xdr:col>
      <xdr:colOff>1257300</xdr:colOff>
      <xdr:row>17</xdr:row>
      <xdr:rowOff>0</xdr:rowOff>
    </xdr:to>
    <xdr:sp macro="" textlink="">
      <xdr:nvSpPr>
        <xdr:cNvPr id="950410" name="AutoShape 1065">
          <a:extLst>
            <a:ext uri="{FF2B5EF4-FFF2-40B4-BE49-F238E27FC236}">
              <a16:creationId xmlns:a16="http://schemas.microsoft.com/office/drawing/2014/main" id="{2036534F-03D1-7A28-DD9F-43AAD2CBD257}"/>
            </a:ext>
          </a:extLst>
        </xdr:cNvPr>
        <xdr:cNvSpPr>
          <a:spLocks noChangeArrowheads="1"/>
        </xdr:cNvSpPr>
      </xdr:nvSpPr>
      <xdr:spPr bwMode="auto">
        <a:xfrm>
          <a:off x="8509000" y="3949700"/>
          <a:ext cx="1441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16</xdr:row>
      <xdr:rowOff>101600</xdr:rowOff>
    </xdr:from>
    <xdr:to>
      <xdr:col>16</xdr:col>
      <xdr:colOff>1200150</xdr:colOff>
      <xdr:row>17</xdr:row>
      <xdr:rowOff>0</xdr:rowOff>
    </xdr:to>
    <xdr:sp macro="" textlink="">
      <xdr:nvSpPr>
        <xdr:cNvPr id="950411" name="AutoShape 1072">
          <a:extLst>
            <a:ext uri="{FF2B5EF4-FFF2-40B4-BE49-F238E27FC236}">
              <a16:creationId xmlns:a16="http://schemas.microsoft.com/office/drawing/2014/main" id="{D679EC40-D405-BE29-A804-B49B7A5837BC}"/>
            </a:ext>
          </a:extLst>
        </xdr:cNvPr>
        <xdr:cNvSpPr>
          <a:spLocks noChangeArrowheads="1"/>
        </xdr:cNvSpPr>
      </xdr:nvSpPr>
      <xdr:spPr bwMode="auto">
        <a:xfrm>
          <a:off x="8420100" y="3949700"/>
          <a:ext cx="15303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16</xdr:row>
      <xdr:rowOff>101600</xdr:rowOff>
    </xdr:from>
    <xdr:to>
      <xdr:col>17</xdr:col>
      <xdr:colOff>0</xdr:colOff>
      <xdr:row>18</xdr:row>
      <xdr:rowOff>0</xdr:rowOff>
    </xdr:to>
    <xdr:sp macro="" textlink="">
      <xdr:nvSpPr>
        <xdr:cNvPr id="950412" name="AutoShape 1058">
          <a:extLst>
            <a:ext uri="{FF2B5EF4-FFF2-40B4-BE49-F238E27FC236}">
              <a16:creationId xmlns:a16="http://schemas.microsoft.com/office/drawing/2014/main" id="{EB9FED47-6B1A-E19E-2B4C-AC4CAE311DF8}"/>
            </a:ext>
          </a:extLst>
        </xdr:cNvPr>
        <xdr:cNvSpPr>
          <a:spLocks noChangeArrowheads="1"/>
        </xdr:cNvSpPr>
      </xdr:nvSpPr>
      <xdr:spPr bwMode="auto">
        <a:xfrm>
          <a:off x="8382000" y="39497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44450</xdr:rowOff>
    </xdr:from>
    <xdr:to>
      <xdr:col>17</xdr:col>
      <xdr:colOff>0</xdr:colOff>
      <xdr:row>18</xdr:row>
      <xdr:rowOff>0</xdr:rowOff>
    </xdr:to>
    <xdr:sp macro="" textlink="">
      <xdr:nvSpPr>
        <xdr:cNvPr id="950413" name="AutoShape 1060">
          <a:extLst>
            <a:ext uri="{FF2B5EF4-FFF2-40B4-BE49-F238E27FC236}">
              <a16:creationId xmlns:a16="http://schemas.microsoft.com/office/drawing/2014/main" id="{66A166B4-639E-F5AF-9C8B-9F6DF53A6737}"/>
            </a:ext>
          </a:extLst>
        </xdr:cNvPr>
        <xdr:cNvSpPr>
          <a:spLocks noChangeArrowheads="1"/>
        </xdr:cNvSpPr>
      </xdr:nvSpPr>
      <xdr:spPr bwMode="auto">
        <a:xfrm>
          <a:off x="8470900" y="38925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16</xdr:row>
      <xdr:rowOff>0</xdr:rowOff>
    </xdr:from>
    <xdr:to>
      <xdr:col>17</xdr:col>
      <xdr:colOff>0</xdr:colOff>
      <xdr:row>18</xdr:row>
      <xdr:rowOff>0</xdr:rowOff>
    </xdr:to>
    <xdr:sp macro="" textlink="">
      <xdr:nvSpPr>
        <xdr:cNvPr id="950414" name="AutoShape 1061">
          <a:extLst>
            <a:ext uri="{FF2B5EF4-FFF2-40B4-BE49-F238E27FC236}">
              <a16:creationId xmlns:a16="http://schemas.microsoft.com/office/drawing/2014/main" id="{9793A52D-2F91-CB37-724F-C21A904FD438}"/>
            </a:ext>
          </a:extLst>
        </xdr:cNvPr>
        <xdr:cNvSpPr>
          <a:spLocks noChangeArrowheads="1"/>
        </xdr:cNvSpPr>
      </xdr:nvSpPr>
      <xdr:spPr bwMode="auto">
        <a:xfrm>
          <a:off x="8439150" y="38481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0</xdr:rowOff>
    </xdr:from>
    <xdr:to>
      <xdr:col>17</xdr:col>
      <xdr:colOff>0</xdr:colOff>
      <xdr:row>18</xdr:row>
      <xdr:rowOff>0</xdr:rowOff>
    </xdr:to>
    <xdr:sp macro="" textlink="">
      <xdr:nvSpPr>
        <xdr:cNvPr id="950415" name="AutoShape 1062">
          <a:extLst>
            <a:ext uri="{FF2B5EF4-FFF2-40B4-BE49-F238E27FC236}">
              <a16:creationId xmlns:a16="http://schemas.microsoft.com/office/drawing/2014/main" id="{DE1462A3-06CE-4A02-7E6B-D2891A36542F}"/>
            </a:ext>
          </a:extLst>
        </xdr:cNvPr>
        <xdr:cNvSpPr>
          <a:spLocks noChangeArrowheads="1"/>
        </xdr:cNvSpPr>
      </xdr:nvSpPr>
      <xdr:spPr bwMode="auto">
        <a:xfrm>
          <a:off x="8470900" y="38481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16</xdr:row>
      <xdr:rowOff>69850</xdr:rowOff>
    </xdr:from>
    <xdr:to>
      <xdr:col>17</xdr:col>
      <xdr:colOff>0</xdr:colOff>
      <xdr:row>18</xdr:row>
      <xdr:rowOff>0</xdr:rowOff>
    </xdr:to>
    <xdr:sp macro="" textlink="">
      <xdr:nvSpPr>
        <xdr:cNvPr id="950416" name="AutoShape 1064">
          <a:extLst>
            <a:ext uri="{FF2B5EF4-FFF2-40B4-BE49-F238E27FC236}">
              <a16:creationId xmlns:a16="http://schemas.microsoft.com/office/drawing/2014/main" id="{CC9E4C11-76B2-14F7-9FC9-99506944EF43}"/>
            </a:ext>
          </a:extLst>
        </xdr:cNvPr>
        <xdr:cNvSpPr>
          <a:spLocks noChangeArrowheads="1"/>
        </xdr:cNvSpPr>
      </xdr:nvSpPr>
      <xdr:spPr bwMode="auto">
        <a:xfrm>
          <a:off x="8509000" y="39179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16</xdr:row>
      <xdr:rowOff>101600</xdr:rowOff>
    </xdr:from>
    <xdr:to>
      <xdr:col>17</xdr:col>
      <xdr:colOff>0</xdr:colOff>
      <xdr:row>18</xdr:row>
      <xdr:rowOff>0</xdr:rowOff>
    </xdr:to>
    <xdr:sp macro="" textlink="">
      <xdr:nvSpPr>
        <xdr:cNvPr id="950417" name="AutoShape 1065">
          <a:extLst>
            <a:ext uri="{FF2B5EF4-FFF2-40B4-BE49-F238E27FC236}">
              <a16:creationId xmlns:a16="http://schemas.microsoft.com/office/drawing/2014/main" id="{C94C2F1D-DC37-6F3A-1F84-94A528DDC3F8}"/>
            </a:ext>
          </a:extLst>
        </xdr:cNvPr>
        <xdr:cNvSpPr>
          <a:spLocks noChangeArrowheads="1"/>
        </xdr:cNvSpPr>
      </xdr:nvSpPr>
      <xdr:spPr bwMode="auto">
        <a:xfrm>
          <a:off x="8509000" y="39497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16</xdr:row>
      <xdr:rowOff>101600</xdr:rowOff>
    </xdr:from>
    <xdr:to>
      <xdr:col>17</xdr:col>
      <xdr:colOff>0</xdr:colOff>
      <xdr:row>18</xdr:row>
      <xdr:rowOff>0</xdr:rowOff>
    </xdr:to>
    <xdr:sp macro="" textlink="">
      <xdr:nvSpPr>
        <xdr:cNvPr id="950418" name="AutoShape 1072">
          <a:extLst>
            <a:ext uri="{FF2B5EF4-FFF2-40B4-BE49-F238E27FC236}">
              <a16:creationId xmlns:a16="http://schemas.microsoft.com/office/drawing/2014/main" id="{B0558686-BFE2-61B7-9071-92174B0E620A}"/>
            </a:ext>
          </a:extLst>
        </xdr:cNvPr>
        <xdr:cNvSpPr>
          <a:spLocks noChangeArrowheads="1"/>
        </xdr:cNvSpPr>
      </xdr:nvSpPr>
      <xdr:spPr bwMode="auto">
        <a:xfrm>
          <a:off x="8420100" y="39497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16</xdr:row>
      <xdr:rowOff>101600</xdr:rowOff>
    </xdr:from>
    <xdr:to>
      <xdr:col>16</xdr:col>
      <xdr:colOff>1193800</xdr:colOff>
      <xdr:row>17</xdr:row>
      <xdr:rowOff>0</xdr:rowOff>
    </xdr:to>
    <xdr:sp macro="" textlink="">
      <xdr:nvSpPr>
        <xdr:cNvPr id="950419" name="AutoShape 1058">
          <a:extLst>
            <a:ext uri="{FF2B5EF4-FFF2-40B4-BE49-F238E27FC236}">
              <a16:creationId xmlns:a16="http://schemas.microsoft.com/office/drawing/2014/main" id="{BA347DE7-F3CA-622D-1E14-FE47BB88BDC3}"/>
            </a:ext>
          </a:extLst>
        </xdr:cNvPr>
        <xdr:cNvSpPr>
          <a:spLocks noChangeArrowheads="1"/>
        </xdr:cNvSpPr>
      </xdr:nvSpPr>
      <xdr:spPr bwMode="auto">
        <a:xfrm>
          <a:off x="8382000" y="3949700"/>
          <a:ext cx="1568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44450</xdr:rowOff>
    </xdr:from>
    <xdr:to>
      <xdr:col>16</xdr:col>
      <xdr:colOff>1143000</xdr:colOff>
      <xdr:row>17</xdr:row>
      <xdr:rowOff>0</xdr:rowOff>
    </xdr:to>
    <xdr:sp macro="" textlink="">
      <xdr:nvSpPr>
        <xdr:cNvPr id="950420" name="AutoShape 1060">
          <a:extLst>
            <a:ext uri="{FF2B5EF4-FFF2-40B4-BE49-F238E27FC236}">
              <a16:creationId xmlns:a16="http://schemas.microsoft.com/office/drawing/2014/main" id="{414BFBE5-21AE-A2A1-1E0C-21FBD90D58AD}"/>
            </a:ext>
          </a:extLst>
        </xdr:cNvPr>
        <xdr:cNvSpPr>
          <a:spLocks noChangeArrowheads="1"/>
        </xdr:cNvSpPr>
      </xdr:nvSpPr>
      <xdr:spPr bwMode="auto">
        <a:xfrm>
          <a:off x="8470900" y="3892550"/>
          <a:ext cx="1479550" cy="184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16</xdr:row>
      <xdr:rowOff>0</xdr:rowOff>
    </xdr:from>
    <xdr:to>
      <xdr:col>16</xdr:col>
      <xdr:colOff>1028700</xdr:colOff>
      <xdr:row>17</xdr:row>
      <xdr:rowOff>0</xdr:rowOff>
    </xdr:to>
    <xdr:sp macro="" textlink="">
      <xdr:nvSpPr>
        <xdr:cNvPr id="950421" name="AutoShape 1061">
          <a:extLst>
            <a:ext uri="{FF2B5EF4-FFF2-40B4-BE49-F238E27FC236}">
              <a16:creationId xmlns:a16="http://schemas.microsoft.com/office/drawing/2014/main" id="{E2C681EA-E04D-FCBF-40CA-05A8638562D8}"/>
            </a:ext>
          </a:extLst>
        </xdr:cNvPr>
        <xdr:cNvSpPr>
          <a:spLocks noChangeArrowheads="1"/>
        </xdr:cNvSpPr>
      </xdr:nvSpPr>
      <xdr:spPr bwMode="auto">
        <a:xfrm>
          <a:off x="8439150" y="38481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0</xdr:rowOff>
    </xdr:from>
    <xdr:to>
      <xdr:col>16</xdr:col>
      <xdr:colOff>1143000</xdr:colOff>
      <xdr:row>17</xdr:row>
      <xdr:rowOff>0</xdr:rowOff>
    </xdr:to>
    <xdr:sp macro="" textlink="">
      <xdr:nvSpPr>
        <xdr:cNvPr id="950422" name="AutoShape 1062">
          <a:extLst>
            <a:ext uri="{FF2B5EF4-FFF2-40B4-BE49-F238E27FC236}">
              <a16:creationId xmlns:a16="http://schemas.microsoft.com/office/drawing/2014/main" id="{5D14FF22-6275-B37A-CEB2-22653EC66BAC}"/>
            </a:ext>
          </a:extLst>
        </xdr:cNvPr>
        <xdr:cNvSpPr>
          <a:spLocks noChangeArrowheads="1"/>
        </xdr:cNvSpPr>
      </xdr:nvSpPr>
      <xdr:spPr bwMode="auto">
        <a:xfrm>
          <a:off x="8470900" y="38481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69850</xdr:rowOff>
    </xdr:from>
    <xdr:to>
      <xdr:col>16</xdr:col>
      <xdr:colOff>1257300</xdr:colOff>
      <xdr:row>17</xdr:row>
      <xdr:rowOff>0</xdr:rowOff>
    </xdr:to>
    <xdr:sp macro="" textlink="">
      <xdr:nvSpPr>
        <xdr:cNvPr id="950423" name="AutoShape 1064">
          <a:extLst>
            <a:ext uri="{FF2B5EF4-FFF2-40B4-BE49-F238E27FC236}">
              <a16:creationId xmlns:a16="http://schemas.microsoft.com/office/drawing/2014/main" id="{5E44E8CD-4E01-ACF6-AB9D-32CD8AB20260}"/>
            </a:ext>
          </a:extLst>
        </xdr:cNvPr>
        <xdr:cNvSpPr>
          <a:spLocks noChangeArrowheads="1"/>
        </xdr:cNvSpPr>
      </xdr:nvSpPr>
      <xdr:spPr bwMode="auto">
        <a:xfrm>
          <a:off x="8509000" y="3917950"/>
          <a:ext cx="1441450" cy="158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101600</xdr:rowOff>
    </xdr:from>
    <xdr:to>
      <xdr:col>16</xdr:col>
      <xdr:colOff>1257300</xdr:colOff>
      <xdr:row>17</xdr:row>
      <xdr:rowOff>0</xdr:rowOff>
    </xdr:to>
    <xdr:sp macro="" textlink="">
      <xdr:nvSpPr>
        <xdr:cNvPr id="950424" name="AutoShape 1065">
          <a:extLst>
            <a:ext uri="{FF2B5EF4-FFF2-40B4-BE49-F238E27FC236}">
              <a16:creationId xmlns:a16="http://schemas.microsoft.com/office/drawing/2014/main" id="{95668C53-938C-5B56-52C4-8DD776361A36}"/>
            </a:ext>
          </a:extLst>
        </xdr:cNvPr>
        <xdr:cNvSpPr>
          <a:spLocks noChangeArrowheads="1"/>
        </xdr:cNvSpPr>
      </xdr:nvSpPr>
      <xdr:spPr bwMode="auto">
        <a:xfrm>
          <a:off x="8509000" y="3949700"/>
          <a:ext cx="1441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16</xdr:row>
      <xdr:rowOff>101600</xdr:rowOff>
    </xdr:from>
    <xdr:to>
      <xdr:col>16</xdr:col>
      <xdr:colOff>1200150</xdr:colOff>
      <xdr:row>17</xdr:row>
      <xdr:rowOff>0</xdr:rowOff>
    </xdr:to>
    <xdr:sp macro="" textlink="">
      <xdr:nvSpPr>
        <xdr:cNvPr id="950425" name="AutoShape 1072">
          <a:extLst>
            <a:ext uri="{FF2B5EF4-FFF2-40B4-BE49-F238E27FC236}">
              <a16:creationId xmlns:a16="http://schemas.microsoft.com/office/drawing/2014/main" id="{705F7849-5FF5-E653-61E1-0F6C1178B65F}"/>
            </a:ext>
          </a:extLst>
        </xdr:cNvPr>
        <xdr:cNvSpPr>
          <a:spLocks noChangeArrowheads="1"/>
        </xdr:cNvSpPr>
      </xdr:nvSpPr>
      <xdr:spPr bwMode="auto">
        <a:xfrm>
          <a:off x="8420100" y="3949700"/>
          <a:ext cx="15303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16</xdr:row>
      <xdr:rowOff>101600</xdr:rowOff>
    </xdr:from>
    <xdr:to>
      <xdr:col>17</xdr:col>
      <xdr:colOff>0</xdr:colOff>
      <xdr:row>18</xdr:row>
      <xdr:rowOff>0</xdr:rowOff>
    </xdr:to>
    <xdr:sp macro="" textlink="">
      <xdr:nvSpPr>
        <xdr:cNvPr id="950426" name="AutoShape 1058">
          <a:extLst>
            <a:ext uri="{FF2B5EF4-FFF2-40B4-BE49-F238E27FC236}">
              <a16:creationId xmlns:a16="http://schemas.microsoft.com/office/drawing/2014/main" id="{134B3967-102B-30E2-91AF-58D4DDC29C89}"/>
            </a:ext>
          </a:extLst>
        </xdr:cNvPr>
        <xdr:cNvSpPr>
          <a:spLocks noChangeArrowheads="1"/>
        </xdr:cNvSpPr>
      </xdr:nvSpPr>
      <xdr:spPr bwMode="auto">
        <a:xfrm>
          <a:off x="8382000" y="39497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44450</xdr:rowOff>
    </xdr:from>
    <xdr:to>
      <xdr:col>17</xdr:col>
      <xdr:colOff>0</xdr:colOff>
      <xdr:row>18</xdr:row>
      <xdr:rowOff>0</xdr:rowOff>
    </xdr:to>
    <xdr:sp macro="" textlink="">
      <xdr:nvSpPr>
        <xdr:cNvPr id="950427" name="AutoShape 1060">
          <a:extLst>
            <a:ext uri="{FF2B5EF4-FFF2-40B4-BE49-F238E27FC236}">
              <a16:creationId xmlns:a16="http://schemas.microsoft.com/office/drawing/2014/main" id="{972DBCE0-4AB7-1202-7394-F5CFCA919308}"/>
            </a:ext>
          </a:extLst>
        </xdr:cNvPr>
        <xdr:cNvSpPr>
          <a:spLocks noChangeArrowheads="1"/>
        </xdr:cNvSpPr>
      </xdr:nvSpPr>
      <xdr:spPr bwMode="auto">
        <a:xfrm>
          <a:off x="8470900" y="38925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16</xdr:row>
      <xdr:rowOff>0</xdr:rowOff>
    </xdr:from>
    <xdr:to>
      <xdr:col>17</xdr:col>
      <xdr:colOff>0</xdr:colOff>
      <xdr:row>18</xdr:row>
      <xdr:rowOff>0</xdr:rowOff>
    </xdr:to>
    <xdr:sp macro="" textlink="">
      <xdr:nvSpPr>
        <xdr:cNvPr id="950428" name="AutoShape 1061">
          <a:extLst>
            <a:ext uri="{FF2B5EF4-FFF2-40B4-BE49-F238E27FC236}">
              <a16:creationId xmlns:a16="http://schemas.microsoft.com/office/drawing/2014/main" id="{8B162069-1345-2CF0-13C1-4FCB64C4746A}"/>
            </a:ext>
          </a:extLst>
        </xdr:cNvPr>
        <xdr:cNvSpPr>
          <a:spLocks noChangeArrowheads="1"/>
        </xdr:cNvSpPr>
      </xdr:nvSpPr>
      <xdr:spPr bwMode="auto">
        <a:xfrm>
          <a:off x="8439150" y="38481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0</xdr:rowOff>
    </xdr:from>
    <xdr:to>
      <xdr:col>17</xdr:col>
      <xdr:colOff>0</xdr:colOff>
      <xdr:row>18</xdr:row>
      <xdr:rowOff>0</xdr:rowOff>
    </xdr:to>
    <xdr:sp macro="" textlink="">
      <xdr:nvSpPr>
        <xdr:cNvPr id="950429" name="AutoShape 1062">
          <a:extLst>
            <a:ext uri="{FF2B5EF4-FFF2-40B4-BE49-F238E27FC236}">
              <a16:creationId xmlns:a16="http://schemas.microsoft.com/office/drawing/2014/main" id="{4646BCE8-2BEF-D0D5-BBE9-0B59381DCC68}"/>
            </a:ext>
          </a:extLst>
        </xdr:cNvPr>
        <xdr:cNvSpPr>
          <a:spLocks noChangeArrowheads="1"/>
        </xdr:cNvSpPr>
      </xdr:nvSpPr>
      <xdr:spPr bwMode="auto">
        <a:xfrm>
          <a:off x="8470900" y="38481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16</xdr:row>
      <xdr:rowOff>69850</xdr:rowOff>
    </xdr:from>
    <xdr:to>
      <xdr:col>17</xdr:col>
      <xdr:colOff>0</xdr:colOff>
      <xdr:row>18</xdr:row>
      <xdr:rowOff>0</xdr:rowOff>
    </xdr:to>
    <xdr:sp macro="" textlink="">
      <xdr:nvSpPr>
        <xdr:cNvPr id="950430" name="AutoShape 1064">
          <a:extLst>
            <a:ext uri="{FF2B5EF4-FFF2-40B4-BE49-F238E27FC236}">
              <a16:creationId xmlns:a16="http://schemas.microsoft.com/office/drawing/2014/main" id="{8846BFAF-C6A6-01BF-D340-42E638B298F3}"/>
            </a:ext>
          </a:extLst>
        </xdr:cNvPr>
        <xdr:cNvSpPr>
          <a:spLocks noChangeArrowheads="1"/>
        </xdr:cNvSpPr>
      </xdr:nvSpPr>
      <xdr:spPr bwMode="auto">
        <a:xfrm>
          <a:off x="8509000" y="39179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16</xdr:row>
      <xdr:rowOff>101600</xdr:rowOff>
    </xdr:from>
    <xdr:to>
      <xdr:col>17</xdr:col>
      <xdr:colOff>0</xdr:colOff>
      <xdr:row>18</xdr:row>
      <xdr:rowOff>0</xdr:rowOff>
    </xdr:to>
    <xdr:sp macro="" textlink="">
      <xdr:nvSpPr>
        <xdr:cNvPr id="950431" name="AutoShape 1065">
          <a:extLst>
            <a:ext uri="{FF2B5EF4-FFF2-40B4-BE49-F238E27FC236}">
              <a16:creationId xmlns:a16="http://schemas.microsoft.com/office/drawing/2014/main" id="{F441B9C9-E39A-0825-0679-9E9839C2F1EF}"/>
            </a:ext>
          </a:extLst>
        </xdr:cNvPr>
        <xdr:cNvSpPr>
          <a:spLocks noChangeArrowheads="1"/>
        </xdr:cNvSpPr>
      </xdr:nvSpPr>
      <xdr:spPr bwMode="auto">
        <a:xfrm>
          <a:off x="8509000" y="39497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16</xdr:row>
      <xdr:rowOff>101600</xdr:rowOff>
    </xdr:from>
    <xdr:to>
      <xdr:col>17</xdr:col>
      <xdr:colOff>0</xdr:colOff>
      <xdr:row>18</xdr:row>
      <xdr:rowOff>0</xdr:rowOff>
    </xdr:to>
    <xdr:sp macro="" textlink="">
      <xdr:nvSpPr>
        <xdr:cNvPr id="950432" name="AutoShape 1072">
          <a:extLst>
            <a:ext uri="{FF2B5EF4-FFF2-40B4-BE49-F238E27FC236}">
              <a16:creationId xmlns:a16="http://schemas.microsoft.com/office/drawing/2014/main" id="{BBC9ACF6-7D27-9009-22FE-77C43069B48A}"/>
            </a:ext>
          </a:extLst>
        </xdr:cNvPr>
        <xdr:cNvSpPr>
          <a:spLocks noChangeArrowheads="1"/>
        </xdr:cNvSpPr>
      </xdr:nvSpPr>
      <xdr:spPr bwMode="auto">
        <a:xfrm>
          <a:off x="8420100" y="39497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16</xdr:row>
      <xdr:rowOff>101600</xdr:rowOff>
    </xdr:from>
    <xdr:to>
      <xdr:col>16</xdr:col>
      <xdr:colOff>1193800</xdr:colOff>
      <xdr:row>17</xdr:row>
      <xdr:rowOff>0</xdr:rowOff>
    </xdr:to>
    <xdr:sp macro="" textlink="">
      <xdr:nvSpPr>
        <xdr:cNvPr id="950433" name="AutoShape 1058">
          <a:extLst>
            <a:ext uri="{FF2B5EF4-FFF2-40B4-BE49-F238E27FC236}">
              <a16:creationId xmlns:a16="http://schemas.microsoft.com/office/drawing/2014/main" id="{74A94FE2-974E-12A2-4415-2D78670ABF99}"/>
            </a:ext>
          </a:extLst>
        </xdr:cNvPr>
        <xdr:cNvSpPr>
          <a:spLocks noChangeArrowheads="1"/>
        </xdr:cNvSpPr>
      </xdr:nvSpPr>
      <xdr:spPr bwMode="auto">
        <a:xfrm>
          <a:off x="8382000" y="3949700"/>
          <a:ext cx="1568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44450</xdr:rowOff>
    </xdr:from>
    <xdr:to>
      <xdr:col>16</xdr:col>
      <xdr:colOff>1143000</xdr:colOff>
      <xdr:row>17</xdr:row>
      <xdr:rowOff>0</xdr:rowOff>
    </xdr:to>
    <xdr:sp macro="" textlink="">
      <xdr:nvSpPr>
        <xdr:cNvPr id="950434" name="AutoShape 1060">
          <a:extLst>
            <a:ext uri="{FF2B5EF4-FFF2-40B4-BE49-F238E27FC236}">
              <a16:creationId xmlns:a16="http://schemas.microsoft.com/office/drawing/2014/main" id="{CDAAEFAF-ECC3-AD39-2B8F-AC9FA4FCAFC4}"/>
            </a:ext>
          </a:extLst>
        </xdr:cNvPr>
        <xdr:cNvSpPr>
          <a:spLocks noChangeArrowheads="1"/>
        </xdr:cNvSpPr>
      </xdr:nvSpPr>
      <xdr:spPr bwMode="auto">
        <a:xfrm>
          <a:off x="8470900" y="3892550"/>
          <a:ext cx="1479550" cy="184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16</xdr:row>
      <xdr:rowOff>0</xdr:rowOff>
    </xdr:from>
    <xdr:to>
      <xdr:col>16</xdr:col>
      <xdr:colOff>1028700</xdr:colOff>
      <xdr:row>17</xdr:row>
      <xdr:rowOff>0</xdr:rowOff>
    </xdr:to>
    <xdr:sp macro="" textlink="">
      <xdr:nvSpPr>
        <xdr:cNvPr id="950435" name="AutoShape 1061">
          <a:extLst>
            <a:ext uri="{FF2B5EF4-FFF2-40B4-BE49-F238E27FC236}">
              <a16:creationId xmlns:a16="http://schemas.microsoft.com/office/drawing/2014/main" id="{C5FC3A46-7C71-272C-FAF4-A5D444AAD3F0}"/>
            </a:ext>
          </a:extLst>
        </xdr:cNvPr>
        <xdr:cNvSpPr>
          <a:spLocks noChangeArrowheads="1"/>
        </xdr:cNvSpPr>
      </xdr:nvSpPr>
      <xdr:spPr bwMode="auto">
        <a:xfrm>
          <a:off x="8439150" y="38481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0</xdr:rowOff>
    </xdr:from>
    <xdr:to>
      <xdr:col>16</xdr:col>
      <xdr:colOff>1143000</xdr:colOff>
      <xdr:row>17</xdr:row>
      <xdr:rowOff>0</xdr:rowOff>
    </xdr:to>
    <xdr:sp macro="" textlink="">
      <xdr:nvSpPr>
        <xdr:cNvPr id="950436" name="AutoShape 1062">
          <a:extLst>
            <a:ext uri="{FF2B5EF4-FFF2-40B4-BE49-F238E27FC236}">
              <a16:creationId xmlns:a16="http://schemas.microsoft.com/office/drawing/2014/main" id="{04A71C8E-FED4-0756-F6E2-D0E2C73B8BAB}"/>
            </a:ext>
          </a:extLst>
        </xdr:cNvPr>
        <xdr:cNvSpPr>
          <a:spLocks noChangeArrowheads="1"/>
        </xdr:cNvSpPr>
      </xdr:nvSpPr>
      <xdr:spPr bwMode="auto">
        <a:xfrm>
          <a:off x="8470900" y="38481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69850</xdr:rowOff>
    </xdr:from>
    <xdr:to>
      <xdr:col>16</xdr:col>
      <xdr:colOff>1257300</xdr:colOff>
      <xdr:row>17</xdr:row>
      <xdr:rowOff>0</xdr:rowOff>
    </xdr:to>
    <xdr:sp macro="" textlink="">
      <xdr:nvSpPr>
        <xdr:cNvPr id="950437" name="AutoShape 1064">
          <a:extLst>
            <a:ext uri="{FF2B5EF4-FFF2-40B4-BE49-F238E27FC236}">
              <a16:creationId xmlns:a16="http://schemas.microsoft.com/office/drawing/2014/main" id="{6E33D451-D3FA-8D49-7F04-A1D0A424AEAE}"/>
            </a:ext>
          </a:extLst>
        </xdr:cNvPr>
        <xdr:cNvSpPr>
          <a:spLocks noChangeArrowheads="1"/>
        </xdr:cNvSpPr>
      </xdr:nvSpPr>
      <xdr:spPr bwMode="auto">
        <a:xfrm>
          <a:off x="8509000" y="3917950"/>
          <a:ext cx="1441450" cy="158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101600</xdr:rowOff>
    </xdr:from>
    <xdr:to>
      <xdr:col>16</xdr:col>
      <xdr:colOff>1257300</xdr:colOff>
      <xdr:row>17</xdr:row>
      <xdr:rowOff>0</xdr:rowOff>
    </xdr:to>
    <xdr:sp macro="" textlink="">
      <xdr:nvSpPr>
        <xdr:cNvPr id="950438" name="AutoShape 1065">
          <a:extLst>
            <a:ext uri="{FF2B5EF4-FFF2-40B4-BE49-F238E27FC236}">
              <a16:creationId xmlns:a16="http://schemas.microsoft.com/office/drawing/2014/main" id="{019B90C5-540B-C3A3-B963-53EA213B7EF6}"/>
            </a:ext>
          </a:extLst>
        </xdr:cNvPr>
        <xdr:cNvSpPr>
          <a:spLocks noChangeArrowheads="1"/>
        </xdr:cNvSpPr>
      </xdr:nvSpPr>
      <xdr:spPr bwMode="auto">
        <a:xfrm>
          <a:off x="8509000" y="3949700"/>
          <a:ext cx="1441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16</xdr:row>
      <xdr:rowOff>101600</xdr:rowOff>
    </xdr:from>
    <xdr:to>
      <xdr:col>16</xdr:col>
      <xdr:colOff>1200150</xdr:colOff>
      <xdr:row>17</xdr:row>
      <xdr:rowOff>0</xdr:rowOff>
    </xdr:to>
    <xdr:sp macro="" textlink="">
      <xdr:nvSpPr>
        <xdr:cNvPr id="950439" name="AutoShape 1072">
          <a:extLst>
            <a:ext uri="{FF2B5EF4-FFF2-40B4-BE49-F238E27FC236}">
              <a16:creationId xmlns:a16="http://schemas.microsoft.com/office/drawing/2014/main" id="{975D91C5-DEDC-4526-8296-34DAA4BFBC64}"/>
            </a:ext>
          </a:extLst>
        </xdr:cNvPr>
        <xdr:cNvSpPr>
          <a:spLocks noChangeArrowheads="1"/>
        </xdr:cNvSpPr>
      </xdr:nvSpPr>
      <xdr:spPr bwMode="auto">
        <a:xfrm>
          <a:off x="8420100" y="3949700"/>
          <a:ext cx="15303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16</xdr:row>
      <xdr:rowOff>101600</xdr:rowOff>
    </xdr:from>
    <xdr:to>
      <xdr:col>17</xdr:col>
      <xdr:colOff>0</xdr:colOff>
      <xdr:row>18</xdr:row>
      <xdr:rowOff>0</xdr:rowOff>
    </xdr:to>
    <xdr:sp macro="" textlink="">
      <xdr:nvSpPr>
        <xdr:cNvPr id="950440" name="AutoShape 1058">
          <a:extLst>
            <a:ext uri="{FF2B5EF4-FFF2-40B4-BE49-F238E27FC236}">
              <a16:creationId xmlns:a16="http://schemas.microsoft.com/office/drawing/2014/main" id="{B69C61B7-89E5-75B7-4EB5-ED4EB51AE3F5}"/>
            </a:ext>
          </a:extLst>
        </xdr:cNvPr>
        <xdr:cNvSpPr>
          <a:spLocks noChangeArrowheads="1"/>
        </xdr:cNvSpPr>
      </xdr:nvSpPr>
      <xdr:spPr bwMode="auto">
        <a:xfrm>
          <a:off x="8382000" y="39497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44450</xdr:rowOff>
    </xdr:from>
    <xdr:to>
      <xdr:col>17</xdr:col>
      <xdr:colOff>0</xdr:colOff>
      <xdr:row>18</xdr:row>
      <xdr:rowOff>0</xdr:rowOff>
    </xdr:to>
    <xdr:sp macro="" textlink="">
      <xdr:nvSpPr>
        <xdr:cNvPr id="950441" name="AutoShape 1060">
          <a:extLst>
            <a:ext uri="{FF2B5EF4-FFF2-40B4-BE49-F238E27FC236}">
              <a16:creationId xmlns:a16="http://schemas.microsoft.com/office/drawing/2014/main" id="{1C0A3680-4DCC-E120-7EC0-BA44FAA4E674}"/>
            </a:ext>
          </a:extLst>
        </xdr:cNvPr>
        <xdr:cNvSpPr>
          <a:spLocks noChangeArrowheads="1"/>
        </xdr:cNvSpPr>
      </xdr:nvSpPr>
      <xdr:spPr bwMode="auto">
        <a:xfrm>
          <a:off x="8470900" y="38925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16</xdr:row>
      <xdr:rowOff>101600</xdr:rowOff>
    </xdr:from>
    <xdr:to>
      <xdr:col>16</xdr:col>
      <xdr:colOff>1193800</xdr:colOff>
      <xdr:row>17</xdr:row>
      <xdr:rowOff>0</xdr:rowOff>
    </xdr:to>
    <xdr:sp macro="" textlink="">
      <xdr:nvSpPr>
        <xdr:cNvPr id="950442" name="AutoShape 1058">
          <a:extLst>
            <a:ext uri="{FF2B5EF4-FFF2-40B4-BE49-F238E27FC236}">
              <a16:creationId xmlns:a16="http://schemas.microsoft.com/office/drawing/2014/main" id="{F38CBB9E-7E96-81C6-64E0-948718EB8A4E}"/>
            </a:ext>
          </a:extLst>
        </xdr:cNvPr>
        <xdr:cNvSpPr>
          <a:spLocks noChangeArrowheads="1"/>
        </xdr:cNvSpPr>
      </xdr:nvSpPr>
      <xdr:spPr bwMode="auto">
        <a:xfrm>
          <a:off x="8382000" y="3949700"/>
          <a:ext cx="1568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44450</xdr:rowOff>
    </xdr:from>
    <xdr:to>
      <xdr:col>16</xdr:col>
      <xdr:colOff>1143000</xdr:colOff>
      <xdr:row>17</xdr:row>
      <xdr:rowOff>0</xdr:rowOff>
    </xdr:to>
    <xdr:sp macro="" textlink="">
      <xdr:nvSpPr>
        <xdr:cNvPr id="950443" name="AutoShape 1060">
          <a:extLst>
            <a:ext uri="{FF2B5EF4-FFF2-40B4-BE49-F238E27FC236}">
              <a16:creationId xmlns:a16="http://schemas.microsoft.com/office/drawing/2014/main" id="{62EABD05-EC68-6EB0-85AA-4D0496685A4F}"/>
            </a:ext>
          </a:extLst>
        </xdr:cNvPr>
        <xdr:cNvSpPr>
          <a:spLocks noChangeArrowheads="1"/>
        </xdr:cNvSpPr>
      </xdr:nvSpPr>
      <xdr:spPr bwMode="auto">
        <a:xfrm>
          <a:off x="8470900" y="3892550"/>
          <a:ext cx="1479550" cy="184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16</xdr:row>
      <xdr:rowOff>0</xdr:rowOff>
    </xdr:from>
    <xdr:to>
      <xdr:col>16</xdr:col>
      <xdr:colOff>1028700</xdr:colOff>
      <xdr:row>17</xdr:row>
      <xdr:rowOff>0</xdr:rowOff>
    </xdr:to>
    <xdr:sp macro="" textlink="">
      <xdr:nvSpPr>
        <xdr:cNvPr id="950444" name="AutoShape 1061">
          <a:extLst>
            <a:ext uri="{FF2B5EF4-FFF2-40B4-BE49-F238E27FC236}">
              <a16:creationId xmlns:a16="http://schemas.microsoft.com/office/drawing/2014/main" id="{65E17ABB-36A8-E50D-4A59-109CCE1D9659}"/>
            </a:ext>
          </a:extLst>
        </xdr:cNvPr>
        <xdr:cNvSpPr>
          <a:spLocks noChangeArrowheads="1"/>
        </xdr:cNvSpPr>
      </xdr:nvSpPr>
      <xdr:spPr bwMode="auto">
        <a:xfrm>
          <a:off x="8439150" y="38481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0</xdr:rowOff>
    </xdr:from>
    <xdr:to>
      <xdr:col>16</xdr:col>
      <xdr:colOff>1143000</xdr:colOff>
      <xdr:row>17</xdr:row>
      <xdr:rowOff>0</xdr:rowOff>
    </xdr:to>
    <xdr:sp macro="" textlink="">
      <xdr:nvSpPr>
        <xdr:cNvPr id="950445" name="AutoShape 1062">
          <a:extLst>
            <a:ext uri="{FF2B5EF4-FFF2-40B4-BE49-F238E27FC236}">
              <a16:creationId xmlns:a16="http://schemas.microsoft.com/office/drawing/2014/main" id="{F882D86C-B8FC-F72E-7355-6D6FBDD0EC74}"/>
            </a:ext>
          </a:extLst>
        </xdr:cNvPr>
        <xdr:cNvSpPr>
          <a:spLocks noChangeArrowheads="1"/>
        </xdr:cNvSpPr>
      </xdr:nvSpPr>
      <xdr:spPr bwMode="auto">
        <a:xfrm>
          <a:off x="8470900" y="38481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446" name="AutoShape 1058">
          <a:extLst>
            <a:ext uri="{FF2B5EF4-FFF2-40B4-BE49-F238E27FC236}">
              <a16:creationId xmlns:a16="http://schemas.microsoft.com/office/drawing/2014/main" id="{054F3B5D-B6DD-6329-DC61-68A299D61EE0}"/>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47" name="AutoShape 1060">
          <a:extLst>
            <a:ext uri="{FF2B5EF4-FFF2-40B4-BE49-F238E27FC236}">
              <a16:creationId xmlns:a16="http://schemas.microsoft.com/office/drawing/2014/main" id="{1C9A7C15-88AF-1330-525D-C5842BC0E92F}"/>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448" name="AutoShape 1061">
          <a:extLst>
            <a:ext uri="{FF2B5EF4-FFF2-40B4-BE49-F238E27FC236}">
              <a16:creationId xmlns:a16="http://schemas.microsoft.com/office/drawing/2014/main" id="{BF06C11E-14B7-E05C-7EB8-4044EB7B2186}"/>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49" name="AutoShape 1062">
          <a:extLst>
            <a:ext uri="{FF2B5EF4-FFF2-40B4-BE49-F238E27FC236}">
              <a16:creationId xmlns:a16="http://schemas.microsoft.com/office/drawing/2014/main" id="{129692B2-A739-38C8-7BDB-E745E0A14389}"/>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450" name="AutoShape 1063">
          <a:extLst>
            <a:ext uri="{FF2B5EF4-FFF2-40B4-BE49-F238E27FC236}">
              <a16:creationId xmlns:a16="http://schemas.microsoft.com/office/drawing/2014/main" id="{99F091CC-D16D-68F9-9386-1EB81274E86E}"/>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451" name="AutoShape 1064">
          <a:extLst>
            <a:ext uri="{FF2B5EF4-FFF2-40B4-BE49-F238E27FC236}">
              <a16:creationId xmlns:a16="http://schemas.microsoft.com/office/drawing/2014/main" id="{77962D40-168E-8BA5-9451-4ED351D49FF4}"/>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452" name="AutoShape 1065">
          <a:extLst>
            <a:ext uri="{FF2B5EF4-FFF2-40B4-BE49-F238E27FC236}">
              <a16:creationId xmlns:a16="http://schemas.microsoft.com/office/drawing/2014/main" id="{DC0CEEB0-B6B1-D897-5831-971E999AAD73}"/>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453" name="AutoShape 1072">
          <a:extLst>
            <a:ext uri="{FF2B5EF4-FFF2-40B4-BE49-F238E27FC236}">
              <a16:creationId xmlns:a16="http://schemas.microsoft.com/office/drawing/2014/main" id="{78419179-B5E8-17B4-8582-6F27B3CAE5CC}"/>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454" name="AutoShape 1058">
          <a:extLst>
            <a:ext uri="{FF2B5EF4-FFF2-40B4-BE49-F238E27FC236}">
              <a16:creationId xmlns:a16="http://schemas.microsoft.com/office/drawing/2014/main" id="{4AD24996-43ED-B509-7079-04A35DBE57DA}"/>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55" name="AutoShape 1060">
          <a:extLst>
            <a:ext uri="{FF2B5EF4-FFF2-40B4-BE49-F238E27FC236}">
              <a16:creationId xmlns:a16="http://schemas.microsoft.com/office/drawing/2014/main" id="{1B0F8781-E322-AB70-E942-DD30C1D837B1}"/>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456" name="AutoShape 1061">
          <a:extLst>
            <a:ext uri="{FF2B5EF4-FFF2-40B4-BE49-F238E27FC236}">
              <a16:creationId xmlns:a16="http://schemas.microsoft.com/office/drawing/2014/main" id="{E73095E6-1F17-5437-2D74-ABD9A20DAC15}"/>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57" name="AutoShape 1062">
          <a:extLst>
            <a:ext uri="{FF2B5EF4-FFF2-40B4-BE49-F238E27FC236}">
              <a16:creationId xmlns:a16="http://schemas.microsoft.com/office/drawing/2014/main" id="{E182982E-6D87-3A04-7C89-9FEADCE416C0}"/>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458" name="AutoShape 1063">
          <a:extLst>
            <a:ext uri="{FF2B5EF4-FFF2-40B4-BE49-F238E27FC236}">
              <a16:creationId xmlns:a16="http://schemas.microsoft.com/office/drawing/2014/main" id="{10C352B8-8BCB-A5B1-0DB1-DB6EA4B0C7FC}"/>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459" name="AutoShape 1064">
          <a:extLst>
            <a:ext uri="{FF2B5EF4-FFF2-40B4-BE49-F238E27FC236}">
              <a16:creationId xmlns:a16="http://schemas.microsoft.com/office/drawing/2014/main" id="{7E1E2654-F6C4-8069-B108-8F75DAECF80A}"/>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460" name="AutoShape 1065">
          <a:extLst>
            <a:ext uri="{FF2B5EF4-FFF2-40B4-BE49-F238E27FC236}">
              <a16:creationId xmlns:a16="http://schemas.microsoft.com/office/drawing/2014/main" id="{82BE2AA1-BC1C-8093-7084-657C04078F0E}"/>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461" name="AutoShape 1072">
          <a:extLst>
            <a:ext uri="{FF2B5EF4-FFF2-40B4-BE49-F238E27FC236}">
              <a16:creationId xmlns:a16="http://schemas.microsoft.com/office/drawing/2014/main" id="{5ECAEA3E-741D-DB15-6F61-8FDA1D0CCF6B}"/>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462" name="AutoShape 1058">
          <a:extLst>
            <a:ext uri="{FF2B5EF4-FFF2-40B4-BE49-F238E27FC236}">
              <a16:creationId xmlns:a16="http://schemas.microsoft.com/office/drawing/2014/main" id="{502DE917-B519-DCBD-294D-3B0F365572CE}"/>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63" name="AutoShape 1060">
          <a:extLst>
            <a:ext uri="{FF2B5EF4-FFF2-40B4-BE49-F238E27FC236}">
              <a16:creationId xmlns:a16="http://schemas.microsoft.com/office/drawing/2014/main" id="{D21AE1A1-6DFD-4013-5213-D6534E94005E}"/>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464" name="AutoShape 1061">
          <a:extLst>
            <a:ext uri="{FF2B5EF4-FFF2-40B4-BE49-F238E27FC236}">
              <a16:creationId xmlns:a16="http://schemas.microsoft.com/office/drawing/2014/main" id="{8F15EDA0-E387-5AF3-5486-75A56865A3B1}"/>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65" name="AutoShape 1062">
          <a:extLst>
            <a:ext uri="{FF2B5EF4-FFF2-40B4-BE49-F238E27FC236}">
              <a16:creationId xmlns:a16="http://schemas.microsoft.com/office/drawing/2014/main" id="{C3B25C16-5AED-75D5-092A-A704A20EEDD5}"/>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466" name="AutoShape 1063">
          <a:extLst>
            <a:ext uri="{FF2B5EF4-FFF2-40B4-BE49-F238E27FC236}">
              <a16:creationId xmlns:a16="http://schemas.microsoft.com/office/drawing/2014/main" id="{F229D55B-42E4-5492-89F0-25C12B53AA85}"/>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467" name="AutoShape 1064">
          <a:extLst>
            <a:ext uri="{FF2B5EF4-FFF2-40B4-BE49-F238E27FC236}">
              <a16:creationId xmlns:a16="http://schemas.microsoft.com/office/drawing/2014/main" id="{7F6E65D7-4D3D-4B9A-54B2-7266EB8801D9}"/>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468" name="AutoShape 1065">
          <a:extLst>
            <a:ext uri="{FF2B5EF4-FFF2-40B4-BE49-F238E27FC236}">
              <a16:creationId xmlns:a16="http://schemas.microsoft.com/office/drawing/2014/main" id="{EC1BF44B-0496-4260-A252-6A2CDB5C67DF}"/>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469" name="AutoShape 1072">
          <a:extLst>
            <a:ext uri="{FF2B5EF4-FFF2-40B4-BE49-F238E27FC236}">
              <a16:creationId xmlns:a16="http://schemas.microsoft.com/office/drawing/2014/main" id="{B355B74D-DCBE-7B7C-8D1E-F24C754A7674}"/>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470" name="AutoShape 1058">
          <a:extLst>
            <a:ext uri="{FF2B5EF4-FFF2-40B4-BE49-F238E27FC236}">
              <a16:creationId xmlns:a16="http://schemas.microsoft.com/office/drawing/2014/main" id="{283C3D46-3B1D-6955-948A-C7EB3B8ABF37}"/>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71" name="AutoShape 1060">
          <a:extLst>
            <a:ext uri="{FF2B5EF4-FFF2-40B4-BE49-F238E27FC236}">
              <a16:creationId xmlns:a16="http://schemas.microsoft.com/office/drawing/2014/main" id="{F3BEA2AE-7686-F5EB-8E32-54B8FAC9202C}"/>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472" name="AutoShape 1061">
          <a:extLst>
            <a:ext uri="{FF2B5EF4-FFF2-40B4-BE49-F238E27FC236}">
              <a16:creationId xmlns:a16="http://schemas.microsoft.com/office/drawing/2014/main" id="{CA576A76-E509-6060-ED04-55A6AAD73C36}"/>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73" name="AutoShape 1062">
          <a:extLst>
            <a:ext uri="{FF2B5EF4-FFF2-40B4-BE49-F238E27FC236}">
              <a16:creationId xmlns:a16="http://schemas.microsoft.com/office/drawing/2014/main" id="{4C6D0ED4-561E-1A96-FBD7-8DF63DF71B01}"/>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474" name="AutoShape 1063">
          <a:extLst>
            <a:ext uri="{FF2B5EF4-FFF2-40B4-BE49-F238E27FC236}">
              <a16:creationId xmlns:a16="http://schemas.microsoft.com/office/drawing/2014/main" id="{C14B72D8-24B5-D8DD-BA8C-00083E728C90}"/>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475" name="AutoShape 1064">
          <a:extLst>
            <a:ext uri="{FF2B5EF4-FFF2-40B4-BE49-F238E27FC236}">
              <a16:creationId xmlns:a16="http://schemas.microsoft.com/office/drawing/2014/main" id="{846DCCDA-75CB-739C-D851-C791C492B3E6}"/>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476" name="AutoShape 1065">
          <a:extLst>
            <a:ext uri="{FF2B5EF4-FFF2-40B4-BE49-F238E27FC236}">
              <a16:creationId xmlns:a16="http://schemas.microsoft.com/office/drawing/2014/main" id="{9243E8DD-02E5-6AB1-70F5-DD2EDDB91F63}"/>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477" name="AutoShape 1072">
          <a:extLst>
            <a:ext uri="{FF2B5EF4-FFF2-40B4-BE49-F238E27FC236}">
              <a16:creationId xmlns:a16="http://schemas.microsoft.com/office/drawing/2014/main" id="{BCB27063-DA04-CDDA-BE6B-AC9BBE4863DC}"/>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478" name="AutoShape 1058">
          <a:extLst>
            <a:ext uri="{FF2B5EF4-FFF2-40B4-BE49-F238E27FC236}">
              <a16:creationId xmlns:a16="http://schemas.microsoft.com/office/drawing/2014/main" id="{58C300AE-D1C3-0870-8B5D-A3B6AA7FC68F}"/>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79" name="AutoShape 1060">
          <a:extLst>
            <a:ext uri="{FF2B5EF4-FFF2-40B4-BE49-F238E27FC236}">
              <a16:creationId xmlns:a16="http://schemas.microsoft.com/office/drawing/2014/main" id="{4A7C6568-1577-24B8-1A6E-0791246F99B0}"/>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480" name="AutoShape 1061">
          <a:extLst>
            <a:ext uri="{FF2B5EF4-FFF2-40B4-BE49-F238E27FC236}">
              <a16:creationId xmlns:a16="http://schemas.microsoft.com/office/drawing/2014/main" id="{6389DE3A-3CC5-0D1D-AF78-48B698A317A2}"/>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81" name="AutoShape 1062">
          <a:extLst>
            <a:ext uri="{FF2B5EF4-FFF2-40B4-BE49-F238E27FC236}">
              <a16:creationId xmlns:a16="http://schemas.microsoft.com/office/drawing/2014/main" id="{276AE252-BD66-D9B7-AA9B-BFCE2BFBACAF}"/>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482" name="AutoShape 1063">
          <a:extLst>
            <a:ext uri="{FF2B5EF4-FFF2-40B4-BE49-F238E27FC236}">
              <a16:creationId xmlns:a16="http://schemas.microsoft.com/office/drawing/2014/main" id="{E3D0802B-9125-D975-974E-20AC813D9642}"/>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483" name="AutoShape 1064">
          <a:extLst>
            <a:ext uri="{FF2B5EF4-FFF2-40B4-BE49-F238E27FC236}">
              <a16:creationId xmlns:a16="http://schemas.microsoft.com/office/drawing/2014/main" id="{6372E8CE-1B8E-8717-5036-D4C43A060EAE}"/>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484" name="AutoShape 1065">
          <a:extLst>
            <a:ext uri="{FF2B5EF4-FFF2-40B4-BE49-F238E27FC236}">
              <a16:creationId xmlns:a16="http://schemas.microsoft.com/office/drawing/2014/main" id="{5DDA56B2-4CFA-1CF3-7AAA-EF3CE7355D44}"/>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485" name="AutoShape 1072">
          <a:extLst>
            <a:ext uri="{FF2B5EF4-FFF2-40B4-BE49-F238E27FC236}">
              <a16:creationId xmlns:a16="http://schemas.microsoft.com/office/drawing/2014/main" id="{66CF16CF-A4BA-0BA9-C1D7-41ADBCFDD246}"/>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101600</xdr:rowOff>
    </xdr:from>
    <xdr:to>
      <xdr:col>17</xdr:col>
      <xdr:colOff>0</xdr:colOff>
      <xdr:row>19</xdr:row>
      <xdr:rowOff>0</xdr:rowOff>
    </xdr:to>
    <xdr:sp macro="" textlink="">
      <xdr:nvSpPr>
        <xdr:cNvPr id="950486" name="AutoShape 1058">
          <a:extLst>
            <a:ext uri="{FF2B5EF4-FFF2-40B4-BE49-F238E27FC236}">
              <a16:creationId xmlns:a16="http://schemas.microsoft.com/office/drawing/2014/main" id="{AD601976-E666-7229-4D4F-C87058B9F53A}"/>
            </a:ext>
          </a:extLst>
        </xdr:cNvPr>
        <xdr:cNvSpPr>
          <a:spLocks noChangeArrowheads="1"/>
        </xdr:cNvSpPr>
      </xdr:nvSpPr>
      <xdr:spPr bwMode="auto">
        <a:xfrm>
          <a:off x="8382000" y="41783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44450</xdr:rowOff>
    </xdr:from>
    <xdr:to>
      <xdr:col>17</xdr:col>
      <xdr:colOff>0</xdr:colOff>
      <xdr:row>19</xdr:row>
      <xdr:rowOff>0</xdr:rowOff>
    </xdr:to>
    <xdr:sp macro="" textlink="">
      <xdr:nvSpPr>
        <xdr:cNvPr id="950487" name="AutoShape 1060">
          <a:extLst>
            <a:ext uri="{FF2B5EF4-FFF2-40B4-BE49-F238E27FC236}">
              <a16:creationId xmlns:a16="http://schemas.microsoft.com/office/drawing/2014/main" id="{6BA1C0E9-27FF-76E8-F2FF-227A3DB2B396}"/>
            </a:ext>
          </a:extLst>
        </xdr:cNvPr>
        <xdr:cNvSpPr>
          <a:spLocks noChangeArrowheads="1"/>
        </xdr:cNvSpPr>
      </xdr:nvSpPr>
      <xdr:spPr bwMode="auto">
        <a:xfrm>
          <a:off x="8470900" y="41211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488" name="AutoShape 1061">
          <a:extLst>
            <a:ext uri="{FF2B5EF4-FFF2-40B4-BE49-F238E27FC236}">
              <a16:creationId xmlns:a16="http://schemas.microsoft.com/office/drawing/2014/main" id="{B1681F89-9C1D-E706-67DE-AA3340DDCEDD}"/>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489" name="AutoShape 1062">
          <a:extLst>
            <a:ext uri="{FF2B5EF4-FFF2-40B4-BE49-F238E27FC236}">
              <a16:creationId xmlns:a16="http://schemas.microsoft.com/office/drawing/2014/main" id="{7375C45A-6ED3-823E-5656-F9DE23A03908}"/>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69850</xdr:rowOff>
    </xdr:from>
    <xdr:to>
      <xdr:col>17</xdr:col>
      <xdr:colOff>0</xdr:colOff>
      <xdr:row>19</xdr:row>
      <xdr:rowOff>0</xdr:rowOff>
    </xdr:to>
    <xdr:sp macro="" textlink="">
      <xdr:nvSpPr>
        <xdr:cNvPr id="950490" name="AutoShape 1064">
          <a:extLst>
            <a:ext uri="{FF2B5EF4-FFF2-40B4-BE49-F238E27FC236}">
              <a16:creationId xmlns:a16="http://schemas.microsoft.com/office/drawing/2014/main" id="{8060F223-CE8C-8805-6B26-3A8BCBEEF201}"/>
            </a:ext>
          </a:extLst>
        </xdr:cNvPr>
        <xdr:cNvSpPr>
          <a:spLocks noChangeArrowheads="1"/>
        </xdr:cNvSpPr>
      </xdr:nvSpPr>
      <xdr:spPr bwMode="auto">
        <a:xfrm>
          <a:off x="8509000" y="41465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101600</xdr:rowOff>
    </xdr:from>
    <xdr:to>
      <xdr:col>17</xdr:col>
      <xdr:colOff>0</xdr:colOff>
      <xdr:row>19</xdr:row>
      <xdr:rowOff>0</xdr:rowOff>
    </xdr:to>
    <xdr:sp macro="" textlink="">
      <xdr:nvSpPr>
        <xdr:cNvPr id="950491" name="AutoShape 1065">
          <a:extLst>
            <a:ext uri="{FF2B5EF4-FFF2-40B4-BE49-F238E27FC236}">
              <a16:creationId xmlns:a16="http://schemas.microsoft.com/office/drawing/2014/main" id="{4026A45E-699E-6CB8-1B99-5A91C60C15D7}"/>
            </a:ext>
          </a:extLst>
        </xdr:cNvPr>
        <xdr:cNvSpPr>
          <a:spLocks noChangeArrowheads="1"/>
        </xdr:cNvSpPr>
      </xdr:nvSpPr>
      <xdr:spPr bwMode="auto">
        <a:xfrm>
          <a:off x="8509000" y="41783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101600</xdr:rowOff>
    </xdr:from>
    <xdr:to>
      <xdr:col>17</xdr:col>
      <xdr:colOff>0</xdr:colOff>
      <xdr:row>19</xdr:row>
      <xdr:rowOff>0</xdr:rowOff>
    </xdr:to>
    <xdr:sp macro="" textlink="">
      <xdr:nvSpPr>
        <xdr:cNvPr id="950492" name="AutoShape 1072">
          <a:extLst>
            <a:ext uri="{FF2B5EF4-FFF2-40B4-BE49-F238E27FC236}">
              <a16:creationId xmlns:a16="http://schemas.microsoft.com/office/drawing/2014/main" id="{694D161D-657C-FABD-9120-E337EE53630D}"/>
            </a:ext>
          </a:extLst>
        </xdr:cNvPr>
        <xdr:cNvSpPr>
          <a:spLocks noChangeArrowheads="1"/>
        </xdr:cNvSpPr>
      </xdr:nvSpPr>
      <xdr:spPr bwMode="auto">
        <a:xfrm>
          <a:off x="8420100" y="41783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101600</xdr:rowOff>
    </xdr:from>
    <xdr:to>
      <xdr:col>17</xdr:col>
      <xdr:colOff>0</xdr:colOff>
      <xdr:row>19</xdr:row>
      <xdr:rowOff>0</xdr:rowOff>
    </xdr:to>
    <xdr:sp macro="" textlink="">
      <xdr:nvSpPr>
        <xdr:cNvPr id="950493" name="AutoShape 1058">
          <a:extLst>
            <a:ext uri="{FF2B5EF4-FFF2-40B4-BE49-F238E27FC236}">
              <a16:creationId xmlns:a16="http://schemas.microsoft.com/office/drawing/2014/main" id="{CFCE51C3-4FB4-2E40-0C26-50872FF115DC}"/>
            </a:ext>
          </a:extLst>
        </xdr:cNvPr>
        <xdr:cNvSpPr>
          <a:spLocks noChangeArrowheads="1"/>
        </xdr:cNvSpPr>
      </xdr:nvSpPr>
      <xdr:spPr bwMode="auto">
        <a:xfrm>
          <a:off x="8382000" y="41783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44450</xdr:rowOff>
    </xdr:from>
    <xdr:to>
      <xdr:col>17</xdr:col>
      <xdr:colOff>0</xdr:colOff>
      <xdr:row>19</xdr:row>
      <xdr:rowOff>0</xdr:rowOff>
    </xdr:to>
    <xdr:sp macro="" textlink="">
      <xdr:nvSpPr>
        <xdr:cNvPr id="950494" name="AutoShape 1060">
          <a:extLst>
            <a:ext uri="{FF2B5EF4-FFF2-40B4-BE49-F238E27FC236}">
              <a16:creationId xmlns:a16="http://schemas.microsoft.com/office/drawing/2014/main" id="{3A63CFF0-5F00-5994-CA67-A3C459DCA3F5}"/>
            </a:ext>
          </a:extLst>
        </xdr:cNvPr>
        <xdr:cNvSpPr>
          <a:spLocks noChangeArrowheads="1"/>
        </xdr:cNvSpPr>
      </xdr:nvSpPr>
      <xdr:spPr bwMode="auto">
        <a:xfrm>
          <a:off x="8470900" y="41211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495" name="AutoShape 1061">
          <a:extLst>
            <a:ext uri="{FF2B5EF4-FFF2-40B4-BE49-F238E27FC236}">
              <a16:creationId xmlns:a16="http://schemas.microsoft.com/office/drawing/2014/main" id="{A2CB1ABB-5502-C6F4-9F55-16EA0E66ECDA}"/>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496" name="AutoShape 1062">
          <a:extLst>
            <a:ext uri="{FF2B5EF4-FFF2-40B4-BE49-F238E27FC236}">
              <a16:creationId xmlns:a16="http://schemas.microsoft.com/office/drawing/2014/main" id="{31C63821-353E-A255-F6E0-ECB3504D265F}"/>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69850</xdr:rowOff>
    </xdr:from>
    <xdr:to>
      <xdr:col>17</xdr:col>
      <xdr:colOff>0</xdr:colOff>
      <xdr:row>19</xdr:row>
      <xdr:rowOff>0</xdr:rowOff>
    </xdr:to>
    <xdr:sp macro="" textlink="">
      <xdr:nvSpPr>
        <xdr:cNvPr id="950497" name="AutoShape 1064">
          <a:extLst>
            <a:ext uri="{FF2B5EF4-FFF2-40B4-BE49-F238E27FC236}">
              <a16:creationId xmlns:a16="http://schemas.microsoft.com/office/drawing/2014/main" id="{7E664AA2-AB47-A851-1E80-8B42EE723379}"/>
            </a:ext>
          </a:extLst>
        </xdr:cNvPr>
        <xdr:cNvSpPr>
          <a:spLocks noChangeArrowheads="1"/>
        </xdr:cNvSpPr>
      </xdr:nvSpPr>
      <xdr:spPr bwMode="auto">
        <a:xfrm>
          <a:off x="8509000" y="41465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101600</xdr:rowOff>
    </xdr:from>
    <xdr:to>
      <xdr:col>17</xdr:col>
      <xdr:colOff>0</xdr:colOff>
      <xdr:row>19</xdr:row>
      <xdr:rowOff>0</xdr:rowOff>
    </xdr:to>
    <xdr:sp macro="" textlink="">
      <xdr:nvSpPr>
        <xdr:cNvPr id="950498" name="AutoShape 1065">
          <a:extLst>
            <a:ext uri="{FF2B5EF4-FFF2-40B4-BE49-F238E27FC236}">
              <a16:creationId xmlns:a16="http://schemas.microsoft.com/office/drawing/2014/main" id="{DC126990-E1C7-1902-1420-F4BE30B9E5CC}"/>
            </a:ext>
          </a:extLst>
        </xdr:cNvPr>
        <xdr:cNvSpPr>
          <a:spLocks noChangeArrowheads="1"/>
        </xdr:cNvSpPr>
      </xdr:nvSpPr>
      <xdr:spPr bwMode="auto">
        <a:xfrm>
          <a:off x="8509000" y="41783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101600</xdr:rowOff>
    </xdr:from>
    <xdr:to>
      <xdr:col>17</xdr:col>
      <xdr:colOff>0</xdr:colOff>
      <xdr:row>19</xdr:row>
      <xdr:rowOff>0</xdr:rowOff>
    </xdr:to>
    <xdr:sp macro="" textlink="">
      <xdr:nvSpPr>
        <xdr:cNvPr id="950499" name="AutoShape 1072">
          <a:extLst>
            <a:ext uri="{FF2B5EF4-FFF2-40B4-BE49-F238E27FC236}">
              <a16:creationId xmlns:a16="http://schemas.microsoft.com/office/drawing/2014/main" id="{43F961CF-2995-812D-FA91-EE3CEB35B433}"/>
            </a:ext>
          </a:extLst>
        </xdr:cNvPr>
        <xdr:cNvSpPr>
          <a:spLocks noChangeArrowheads="1"/>
        </xdr:cNvSpPr>
      </xdr:nvSpPr>
      <xdr:spPr bwMode="auto">
        <a:xfrm>
          <a:off x="8420100" y="41783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101600</xdr:rowOff>
    </xdr:from>
    <xdr:to>
      <xdr:col>17</xdr:col>
      <xdr:colOff>0</xdr:colOff>
      <xdr:row>19</xdr:row>
      <xdr:rowOff>0</xdr:rowOff>
    </xdr:to>
    <xdr:sp macro="" textlink="">
      <xdr:nvSpPr>
        <xdr:cNvPr id="950500" name="AutoShape 1058">
          <a:extLst>
            <a:ext uri="{FF2B5EF4-FFF2-40B4-BE49-F238E27FC236}">
              <a16:creationId xmlns:a16="http://schemas.microsoft.com/office/drawing/2014/main" id="{3BAA2030-6780-F058-90A4-2AFC9767B0E1}"/>
            </a:ext>
          </a:extLst>
        </xdr:cNvPr>
        <xdr:cNvSpPr>
          <a:spLocks noChangeArrowheads="1"/>
        </xdr:cNvSpPr>
      </xdr:nvSpPr>
      <xdr:spPr bwMode="auto">
        <a:xfrm>
          <a:off x="8382000" y="41783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16</xdr:row>
      <xdr:rowOff>730250</xdr:rowOff>
    </xdr:from>
    <xdr:to>
      <xdr:col>17</xdr:col>
      <xdr:colOff>0</xdr:colOff>
      <xdr:row>19</xdr:row>
      <xdr:rowOff>0</xdr:rowOff>
    </xdr:to>
    <xdr:sp macro="" textlink="">
      <xdr:nvSpPr>
        <xdr:cNvPr id="950501" name="AutoShape 1060">
          <a:extLst>
            <a:ext uri="{FF2B5EF4-FFF2-40B4-BE49-F238E27FC236}">
              <a16:creationId xmlns:a16="http://schemas.microsoft.com/office/drawing/2014/main" id="{7998AD1E-3907-24DF-E283-BF15F9BF106B}"/>
            </a:ext>
          </a:extLst>
        </xdr:cNvPr>
        <xdr:cNvSpPr>
          <a:spLocks noChangeArrowheads="1"/>
        </xdr:cNvSpPr>
      </xdr:nvSpPr>
      <xdr:spPr bwMode="auto">
        <a:xfrm>
          <a:off x="8356600" y="40767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18</xdr:row>
      <xdr:rowOff>101600</xdr:rowOff>
    </xdr:to>
    <xdr:sp macro="" textlink="">
      <xdr:nvSpPr>
        <xdr:cNvPr id="950502" name="AutoShape 1059">
          <a:extLst>
            <a:ext uri="{FF2B5EF4-FFF2-40B4-BE49-F238E27FC236}">
              <a16:creationId xmlns:a16="http://schemas.microsoft.com/office/drawing/2014/main" id="{13434FE9-E344-EA6D-1BFC-61081FFB3679}"/>
            </a:ext>
          </a:extLst>
        </xdr:cNvPr>
        <xdr:cNvSpPr>
          <a:spLocks noChangeArrowheads="1"/>
        </xdr:cNvSpPr>
      </xdr:nvSpPr>
      <xdr:spPr bwMode="auto">
        <a:xfrm>
          <a:off x="8382000" y="40767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17</xdr:row>
      <xdr:rowOff>0</xdr:rowOff>
    </xdr:from>
    <xdr:to>
      <xdr:col>16</xdr:col>
      <xdr:colOff>1257300</xdr:colOff>
      <xdr:row>18</xdr:row>
      <xdr:rowOff>44450</xdr:rowOff>
    </xdr:to>
    <xdr:sp macro="" textlink="">
      <xdr:nvSpPr>
        <xdr:cNvPr id="950503" name="AutoShape 1068">
          <a:extLst>
            <a:ext uri="{FF2B5EF4-FFF2-40B4-BE49-F238E27FC236}">
              <a16:creationId xmlns:a16="http://schemas.microsoft.com/office/drawing/2014/main" id="{836ABCB6-A6B7-96D4-E043-1889659861C3}"/>
            </a:ext>
          </a:extLst>
        </xdr:cNvPr>
        <xdr:cNvSpPr>
          <a:spLocks noChangeArrowheads="1"/>
        </xdr:cNvSpPr>
      </xdr:nvSpPr>
      <xdr:spPr bwMode="auto">
        <a:xfrm>
          <a:off x="8356600" y="40767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04" name="AutoShape 1058">
          <a:extLst>
            <a:ext uri="{FF2B5EF4-FFF2-40B4-BE49-F238E27FC236}">
              <a16:creationId xmlns:a16="http://schemas.microsoft.com/office/drawing/2014/main" id="{86202DF6-5488-9A03-E65C-000B22FF3AEE}"/>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57150</xdr:rowOff>
    </xdr:to>
    <xdr:sp macro="" textlink="">
      <xdr:nvSpPr>
        <xdr:cNvPr id="950505" name="AutoShape 1059">
          <a:extLst>
            <a:ext uri="{FF2B5EF4-FFF2-40B4-BE49-F238E27FC236}">
              <a16:creationId xmlns:a16="http://schemas.microsoft.com/office/drawing/2014/main" id="{57F6DA3A-75D4-4989-8563-914AEA4933FD}"/>
            </a:ext>
          </a:extLst>
        </xdr:cNvPr>
        <xdr:cNvSpPr>
          <a:spLocks noChangeArrowheads="1"/>
        </xdr:cNvSpPr>
      </xdr:nvSpPr>
      <xdr:spPr bwMode="auto">
        <a:xfrm>
          <a:off x="8382000" y="40767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06" name="AutoShape 1060">
          <a:extLst>
            <a:ext uri="{FF2B5EF4-FFF2-40B4-BE49-F238E27FC236}">
              <a16:creationId xmlns:a16="http://schemas.microsoft.com/office/drawing/2014/main" id="{49E51283-BCB1-BA49-882D-C0E937261F9E}"/>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07" name="AutoShape 1061">
          <a:extLst>
            <a:ext uri="{FF2B5EF4-FFF2-40B4-BE49-F238E27FC236}">
              <a16:creationId xmlns:a16="http://schemas.microsoft.com/office/drawing/2014/main" id="{E57E1BD4-1D02-2F3F-BE3A-A002AB3FF8B0}"/>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08" name="AutoShape 1062">
          <a:extLst>
            <a:ext uri="{FF2B5EF4-FFF2-40B4-BE49-F238E27FC236}">
              <a16:creationId xmlns:a16="http://schemas.microsoft.com/office/drawing/2014/main" id="{FC2D59E3-36E9-FC31-B2BF-F881AE566AC5}"/>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17</xdr:row>
      <xdr:rowOff>0</xdr:rowOff>
    </xdr:from>
    <xdr:to>
      <xdr:col>17</xdr:col>
      <xdr:colOff>0</xdr:colOff>
      <xdr:row>19</xdr:row>
      <xdr:rowOff>44450</xdr:rowOff>
    </xdr:to>
    <xdr:sp macro="" textlink="">
      <xdr:nvSpPr>
        <xdr:cNvPr id="950509" name="AutoShape 1063">
          <a:extLst>
            <a:ext uri="{FF2B5EF4-FFF2-40B4-BE49-F238E27FC236}">
              <a16:creationId xmlns:a16="http://schemas.microsoft.com/office/drawing/2014/main" id="{C25CF9F8-C851-03F8-3AAE-B561745BB79E}"/>
            </a:ext>
          </a:extLst>
        </xdr:cNvPr>
        <xdr:cNvSpPr>
          <a:spLocks noChangeArrowheads="1"/>
        </xdr:cNvSpPr>
      </xdr:nvSpPr>
      <xdr:spPr bwMode="auto">
        <a:xfrm>
          <a:off x="8566150" y="40767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10" name="AutoShape 1064">
          <a:extLst>
            <a:ext uri="{FF2B5EF4-FFF2-40B4-BE49-F238E27FC236}">
              <a16:creationId xmlns:a16="http://schemas.microsoft.com/office/drawing/2014/main" id="{47FA42FC-D043-0817-3366-FA35E52267E5}"/>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11" name="AutoShape 1065">
          <a:extLst>
            <a:ext uri="{FF2B5EF4-FFF2-40B4-BE49-F238E27FC236}">
              <a16:creationId xmlns:a16="http://schemas.microsoft.com/office/drawing/2014/main" id="{29C8F195-D11D-35BE-F018-E8A4ACEB80D5}"/>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17</xdr:row>
      <xdr:rowOff>0</xdr:rowOff>
    </xdr:from>
    <xdr:to>
      <xdr:col>17</xdr:col>
      <xdr:colOff>0</xdr:colOff>
      <xdr:row>19</xdr:row>
      <xdr:rowOff>0</xdr:rowOff>
    </xdr:to>
    <xdr:sp macro="" textlink="">
      <xdr:nvSpPr>
        <xdr:cNvPr id="950512" name="AutoShape 1068">
          <a:extLst>
            <a:ext uri="{FF2B5EF4-FFF2-40B4-BE49-F238E27FC236}">
              <a16:creationId xmlns:a16="http://schemas.microsoft.com/office/drawing/2014/main" id="{C539F3FD-1378-9F15-F9AC-B53E26078BD3}"/>
            </a:ext>
          </a:extLst>
        </xdr:cNvPr>
        <xdr:cNvSpPr>
          <a:spLocks noChangeArrowheads="1"/>
        </xdr:cNvSpPr>
      </xdr:nvSpPr>
      <xdr:spPr bwMode="auto">
        <a:xfrm>
          <a:off x="8356600" y="40767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13" name="AutoShape 1072">
          <a:extLst>
            <a:ext uri="{FF2B5EF4-FFF2-40B4-BE49-F238E27FC236}">
              <a16:creationId xmlns:a16="http://schemas.microsoft.com/office/drawing/2014/main" id="{28447276-2BA1-3A7A-EB94-496E013E684A}"/>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18</xdr:row>
      <xdr:rowOff>101600</xdr:rowOff>
    </xdr:to>
    <xdr:sp macro="" textlink="">
      <xdr:nvSpPr>
        <xdr:cNvPr id="950514" name="AutoShape 1059">
          <a:extLst>
            <a:ext uri="{FF2B5EF4-FFF2-40B4-BE49-F238E27FC236}">
              <a16:creationId xmlns:a16="http://schemas.microsoft.com/office/drawing/2014/main" id="{567FBC46-9C23-E2E4-7A4A-14F8B88A754F}"/>
            </a:ext>
          </a:extLst>
        </xdr:cNvPr>
        <xdr:cNvSpPr>
          <a:spLocks noChangeArrowheads="1"/>
        </xdr:cNvSpPr>
      </xdr:nvSpPr>
      <xdr:spPr bwMode="auto">
        <a:xfrm>
          <a:off x="8382000" y="40767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17</xdr:row>
      <xdr:rowOff>0</xdr:rowOff>
    </xdr:from>
    <xdr:to>
      <xdr:col>16</xdr:col>
      <xdr:colOff>1257300</xdr:colOff>
      <xdr:row>18</xdr:row>
      <xdr:rowOff>44450</xdr:rowOff>
    </xdr:to>
    <xdr:sp macro="" textlink="">
      <xdr:nvSpPr>
        <xdr:cNvPr id="950515" name="AutoShape 1068">
          <a:extLst>
            <a:ext uri="{FF2B5EF4-FFF2-40B4-BE49-F238E27FC236}">
              <a16:creationId xmlns:a16="http://schemas.microsoft.com/office/drawing/2014/main" id="{487548FA-66CE-65CB-A0E9-E56A8827E15D}"/>
            </a:ext>
          </a:extLst>
        </xdr:cNvPr>
        <xdr:cNvSpPr>
          <a:spLocks noChangeArrowheads="1"/>
        </xdr:cNvSpPr>
      </xdr:nvSpPr>
      <xdr:spPr bwMode="auto">
        <a:xfrm>
          <a:off x="8356600" y="40767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16" name="AutoShape 1058">
          <a:extLst>
            <a:ext uri="{FF2B5EF4-FFF2-40B4-BE49-F238E27FC236}">
              <a16:creationId xmlns:a16="http://schemas.microsoft.com/office/drawing/2014/main" id="{D7A1D2EF-BC5A-8F82-8DAE-73767522BAC8}"/>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57150</xdr:rowOff>
    </xdr:to>
    <xdr:sp macro="" textlink="">
      <xdr:nvSpPr>
        <xdr:cNvPr id="950517" name="AutoShape 1059">
          <a:extLst>
            <a:ext uri="{FF2B5EF4-FFF2-40B4-BE49-F238E27FC236}">
              <a16:creationId xmlns:a16="http://schemas.microsoft.com/office/drawing/2014/main" id="{7C9A1AF0-A747-E2D7-22F5-FBC09875F5AC}"/>
            </a:ext>
          </a:extLst>
        </xdr:cNvPr>
        <xdr:cNvSpPr>
          <a:spLocks noChangeArrowheads="1"/>
        </xdr:cNvSpPr>
      </xdr:nvSpPr>
      <xdr:spPr bwMode="auto">
        <a:xfrm>
          <a:off x="8382000" y="40767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18" name="AutoShape 1060">
          <a:extLst>
            <a:ext uri="{FF2B5EF4-FFF2-40B4-BE49-F238E27FC236}">
              <a16:creationId xmlns:a16="http://schemas.microsoft.com/office/drawing/2014/main" id="{CBB7F982-001F-BA40-1606-810EC419149C}"/>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19" name="AutoShape 1061">
          <a:extLst>
            <a:ext uri="{FF2B5EF4-FFF2-40B4-BE49-F238E27FC236}">
              <a16:creationId xmlns:a16="http://schemas.microsoft.com/office/drawing/2014/main" id="{6603CDE7-8A91-B97C-3F7B-3074A8541008}"/>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20" name="AutoShape 1062">
          <a:extLst>
            <a:ext uri="{FF2B5EF4-FFF2-40B4-BE49-F238E27FC236}">
              <a16:creationId xmlns:a16="http://schemas.microsoft.com/office/drawing/2014/main" id="{8A833423-9AF9-E2A5-2EF3-307CBB1133F4}"/>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17</xdr:row>
      <xdr:rowOff>0</xdr:rowOff>
    </xdr:from>
    <xdr:to>
      <xdr:col>17</xdr:col>
      <xdr:colOff>0</xdr:colOff>
      <xdr:row>19</xdr:row>
      <xdr:rowOff>44450</xdr:rowOff>
    </xdr:to>
    <xdr:sp macro="" textlink="">
      <xdr:nvSpPr>
        <xdr:cNvPr id="950521" name="AutoShape 1063">
          <a:extLst>
            <a:ext uri="{FF2B5EF4-FFF2-40B4-BE49-F238E27FC236}">
              <a16:creationId xmlns:a16="http://schemas.microsoft.com/office/drawing/2014/main" id="{24530EF6-8874-FE93-7F7F-ADDD73C96F2C}"/>
            </a:ext>
          </a:extLst>
        </xdr:cNvPr>
        <xdr:cNvSpPr>
          <a:spLocks noChangeArrowheads="1"/>
        </xdr:cNvSpPr>
      </xdr:nvSpPr>
      <xdr:spPr bwMode="auto">
        <a:xfrm>
          <a:off x="8566150" y="40767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22" name="AutoShape 1064">
          <a:extLst>
            <a:ext uri="{FF2B5EF4-FFF2-40B4-BE49-F238E27FC236}">
              <a16:creationId xmlns:a16="http://schemas.microsoft.com/office/drawing/2014/main" id="{56CD9296-7B94-3095-37D9-07DC92BDA135}"/>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23" name="AutoShape 1065">
          <a:extLst>
            <a:ext uri="{FF2B5EF4-FFF2-40B4-BE49-F238E27FC236}">
              <a16:creationId xmlns:a16="http://schemas.microsoft.com/office/drawing/2014/main" id="{80207DE1-68A8-3F1B-A465-64AA89974CDD}"/>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17</xdr:row>
      <xdr:rowOff>0</xdr:rowOff>
    </xdr:from>
    <xdr:to>
      <xdr:col>17</xdr:col>
      <xdr:colOff>0</xdr:colOff>
      <xdr:row>19</xdr:row>
      <xdr:rowOff>0</xdr:rowOff>
    </xdr:to>
    <xdr:sp macro="" textlink="">
      <xdr:nvSpPr>
        <xdr:cNvPr id="950524" name="AutoShape 1068">
          <a:extLst>
            <a:ext uri="{FF2B5EF4-FFF2-40B4-BE49-F238E27FC236}">
              <a16:creationId xmlns:a16="http://schemas.microsoft.com/office/drawing/2014/main" id="{CD20CB95-5451-157B-21DF-9B16E0A67975}"/>
            </a:ext>
          </a:extLst>
        </xdr:cNvPr>
        <xdr:cNvSpPr>
          <a:spLocks noChangeArrowheads="1"/>
        </xdr:cNvSpPr>
      </xdr:nvSpPr>
      <xdr:spPr bwMode="auto">
        <a:xfrm>
          <a:off x="8356600" y="40767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25" name="AutoShape 1072">
          <a:extLst>
            <a:ext uri="{FF2B5EF4-FFF2-40B4-BE49-F238E27FC236}">
              <a16:creationId xmlns:a16="http://schemas.microsoft.com/office/drawing/2014/main" id="{30FA661D-4583-27AA-9644-636B6ABB24FC}"/>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18</xdr:row>
      <xdr:rowOff>101600</xdr:rowOff>
    </xdr:to>
    <xdr:sp macro="" textlink="">
      <xdr:nvSpPr>
        <xdr:cNvPr id="950526" name="AutoShape 1059">
          <a:extLst>
            <a:ext uri="{FF2B5EF4-FFF2-40B4-BE49-F238E27FC236}">
              <a16:creationId xmlns:a16="http://schemas.microsoft.com/office/drawing/2014/main" id="{6CDDE29B-0600-0D20-9407-6B02F358012D}"/>
            </a:ext>
          </a:extLst>
        </xdr:cNvPr>
        <xdr:cNvSpPr>
          <a:spLocks noChangeArrowheads="1"/>
        </xdr:cNvSpPr>
      </xdr:nvSpPr>
      <xdr:spPr bwMode="auto">
        <a:xfrm>
          <a:off x="8382000" y="40767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17</xdr:row>
      <xdr:rowOff>0</xdr:rowOff>
    </xdr:from>
    <xdr:to>
      <xdr:col>16</xdr:col>
      <xdr:colOff>1257300</xdr:colOff>
      <xdr:row>18</xdr:row>
      <xdr:rowOff>44450</xdr:rowOff>
    </xdr:to>
    <xdr:sp macro="" textlink="">
      <xdr:nvSpPr>
        <xdr:cNvPr id="950527" name="AutoShape 1068">
          <a:extLst>
            <a:ext uri="{FF2B5EF4-FFF2-40B4-BE49-F238E27FC236}">
              <a16:creationId xmlns:a16="http://schemas.microsoft.com/office/drawing/2014/main" id="{A97B3BD3-FFA5-AC51-C7CB-BD891E136FEB}"/>
            </a:ext>
          </a:extLst>
        </xdr:cNvPr>
        <xdr:cNvSpPr>
          <a:spLocks noChangeArrowheads="1"/>
        </xdr:cNvSpPr>
      </xdr:nvSpPr>
      <xdr:spPr bwMode="auto">
        <a:xfrm>
          <a:off x="8356600" y="40767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28" name="AutoShape 1058">
          <a:extLst>
            <a:ext uri="{FF2B5EF4-FFF2-40B4-BE49-F238E27FC236}">
              <a16:creationId xmlns:a16="http://schemas.microsoft.com/office/drawing/2014/main" id="{4F932E61-2611-C8F2-66B1-FAB454430A25}"/>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57150</xdr:rowOff>
    </xdr:to>
    <xdr:sp macro="" textlink="">
      <xdr:nvSpPr>
        <xdr:cNvPr id="950529" name="AutoShape 1059">
          <a:extLst>
            <a:ext uri="{FF2B5EF4-FFF2-40B4-BE49-F238E27FC236}">
              <a16:creationId xmlns:a16="http://schemas.microsoft.com/office/drawing/2014/main" id="{C2ABE093-EB72-6421-BC12-997730632EA2}"/>
            </a:ext>
          </a:extLst>
        </xdr:cNvPr>
        <xdr:cNvSpPr>
          <a:spLocks noChangeArrowheads="1"/>
        </xdr:cNvSpPr>
      </xdr:nvSpPr>
      <xdr:spPr bwMode="auto">
        <a:xfrm>
          <a:off x="8382000" y="40767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30" name="AutoShape 1060">
          <a:extLst>
            <a:ext uri="{FF2B5EF4-FFF2-40B4-BE49-F238E27FC236}">
              <a16:creationId xmlns:a16="http://schemas.microsoft.com/office/drawing/2014/main" id="{74B0EE8E-F8D5-5DD4-02C4-70509EF57193}"/>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31" name="AutoShape 1061">
          <a:extLst>
            <a:ext uri="{FF2B5EF4-FFF2-40B4-BE49-F238E27FC236}">
              <a16:creationId xmlns:a16="http://schemas.microsoft.com/office/drawing/2014/main" id="{EC81724A-E693-01A0-83FE-3F31F6EAB7D8}"/>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32" name="AutoShape 1062">
          <a:extLst>
            <a:ext uri="{FF2B5EF4-FFF2-40B4-BE49-F238E27FC236}">
              <a16:creationId xmlns:a16="http://schemas.microsoft.com/office/drawing/2014/main" id="{AEFC09AF-E78B-0C9D-7E35-DF8B98EA7177}"/>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17</xdr:row>
      <xdr:rowOff>0</xdr:rowOff>
    </xdr:from>
    <xdr:to>
      <xdr:col>17</xdr:col>
      <xdr:colOff>0</xdr:colOff>
      <xdr:row>19</xdr:row>
      <xdr:rowOff>44450</xdr:rowOff>
    </xdr:to>
    <xdr:sp macro="" textlink="">
      <xdr:nvSpPr>
        <xdr:cNvPr id="950533" name="AutoShape 1063">
          <a:extLst>
            <a:ext uri="{FF2B5EF4-FFF2-40B4-BE49-F238E27FC236}">
              <a16:creationId xmlns:a16="http://schemas.microsoft.com/office/drawing/2014/main" id="{14B1D62C-573A-3B9F-2F81-2C674B16455B}"/>
            </a:ext>
          </a:extLst>
        </xdr:cNvPr>
        <xdr:cNvSpPr>
          <a:spLocks noChangeArrowheads="1"/>
        </xdr:cNvSpPr>
      </xdr:nvSpPr>
      <xdr:spPr bwMode="auto">
        <a:xfrm>
          <a:off x="8566150" y="40767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34" name="AutoShape 1064">
          <a:extLst>
            <a:ext uri="{FF2B5EF4-FFF2-40B4-BE49-F238E27FC236}">
              <a16:creationId xmlns:a16="http://schemas.microsoft.com/office/drawing/2014/main" id="{BA76F562-D548-6030-F66D-08FF66F088AD}"/>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35" name="AutoShape 1065">
          <a:extLst>
            <a:ext uri="{FF2B5EF4-FFF2-40B4-BE49-F238E27FC236}">
              <a16:creationId xmlns:a16="http://schemas.microsoft.com/office/drawing/2014/main" id="{1B8A293B-E767-291A-76BC-7552A8A88883}"/>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17</xdr:row>
      <xdr:rowOff>0</xdr:rowOff>
    </xdr:from>
    <xdr:to>
      <xdr:col>17</xdr:col>
      <xdr:colOff>0</xdr:colOff>
      <xdr:row>19</xdr:row>
      <xdr:rowOff>0</xdr:rowOff>
    </xdr:to>
    <xdr:sp macro="" textlink="">
      <xdr:nvSpPr>
        <xdr:cNvPr id="950536" name="AutoShape 1068">
          <a:extLst>
            <a:ext uri="{FF2B5EF4-FFF2-40B4-BE49-F238E27FC236}">
              <a16:creationId xmlns:a16="http://schemas.microsoft.com/office/drawing/2014/main" id="{CB35DFF5-5DEF-8F01-91C0-C27B74CE4A9F}"/>
            </a:ext>
          </a:extLst>
        </xdr:cNvPr>
        <xdr:cNvSpPr>
          <a:spLocks noChangeArrowheads="1"/>
        </xdr:cNvSpPr>
      </xdr:nvSpPr>
      <xdr:spPr bwMode="auto">
        <a:xfrm>
          <a:off x="8356600" y="40767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37" name="AutoShape 1072">
          <a:extLst>
            <a:ext uri="{FF2B5EF4-FFF2-40B4-BE49-F238E27FC236}">
              <a16:creationId xmlns:a16="http://schemas.microsoft.com/office/drawing/2014/main" id="{58DCDEF8-D28D-FE28-42FB-A3BD3281EF72}"/>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18</xdr:row>
      <xdr:rowOff>101600</xdr:rowOff>
    </xdr:to>
    <xdr:sp macro="" textlink="">
      <xdr:nvSpPr>
        <xdr:cNvPr id="950538" name="AutoShape 1059">
          <a:extLst>
            <a:ext uri="{FF2B5EF4-FFF2-40B4-BE49-F238E27FC236}">
              <a16:creationId xmlns:a16="http://schemas.microsoft.com/office/drawing/2014/main" id="{EAC26990-2DA3-B3F4-979F-8CA3DA99D35D}"/>
            </a:ext>
          </a:extLst>
        </xdr:cNvPr>
        <xdr:cNvSpPr>
          <a:spLocks noChangeArrowheads="1"/>
        </xdr:cNvSpPr>
      </xdr:nvSpPr>
      <xdr:spPr bwMode="auto">
        <a:xfrm>
          <a:off x="8382000" y="40767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17</xdr:row>
      <xdr:rowOff>0</xdr:rowOff>
    </xdr:from>
    <xdr:to>
      <xdr:col>16</xdr:col>
      <xdr:colOff>1257300</xdr:colOff>
      <xdr:row>18</xdr:row>
      <xdr:rowOff>44450</xdr:rowOff>
    </xdr:to>
    <xdr:sp macro="" textlink="">
      <xdr:nvSpPr>
        <xdr:cNvPr id="950539" name="AutoShape 1068">
          <a:extLst>
            <a:ext uri="{FF2B5EF4-FFF2-40B4-BE49-F238E27FC236}">
              <a16:creationId xmlns:a16="http://schemas.microsoft.com/office/drawing/2014/main" id="{6C37810C-A0B8-E752-3DF2-536B955B6E55}"/>
            </a:ext>
          </a:extLst>
        </xdr:cNvPr>
        <xdr:cNvSpPr>
          <a:spLocks noChangeArrowheads="1"/>
        </xdr:cNvSpPr>
      </xdr:nvSpPr>
      <xdr:spPr bwMode="auto">
        <a:xfrm>
          <a:off x="8356600" y="40767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40" name="AutoShape 1058">
          <a:extLst>
            <a:ext uri="{FF2B5EF4-FFF2-40B4-BE49-F238E27FC236}">
              <a16:creationId xmlns:a16="http://schemas.microsoft.com/office/drawing/2014/main" id="{B6813FF8-3511-C2D2-ED83-73590A8F14C7}"/>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57150</xdr:rowOff>
    </xdr:to>
    <xdr:sp macro="" textlink="">
      <xdr:nvSpPr>
        <xdr:cNvPr id="950541" name="AutoShape 1059">
          <a:extLst>
            <a:ext uri="{FF2B5EF4-FFF2-40B4-BE49-F238E27FC236}">
              <a16:creationId xmlns:a16="http://schemas.microsoft.com/office/drawing/2014/main" id="{19AF83BC-44A3-4A53-0CD6-C4C297A58D9A}"/>
            </a:ext>
          </a:extLst>
        </xdr:cNvPr>
        <xdr:cNvSpPr>
          <a:spLocks noChangeArrowheads="1"/>
        </xdr:cNvSpPr>
      </xdr:nvSpPr>
      <xdr:spPr bwMode="auto">
        <a:xfrm>
          <a:off x="8382000" y="40767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42" name="AutoShape 1060">
          <a:extLst>
            <a:ext uri="{FF2B5EF4-FFF2-40B4-BE49-F238E27FC236}">
              <a16:creationId xmlns:a16="http://schemas.microsoft.com/office/drawing/2014/main" id="{730AE121-9FF4-98D3-DE42-B32B916BE800}"/>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43" name="AutoShape 1061">
          <a:extLst>
            <a:ext uri="{FF2B5EF4-FFF2-40B4-BE49-F238E27FC236}">
              <a16:creationId xmlns:a16="http://schemas.microsoft.com/office/drawing/2014/main" id="{01C467B7-69B0-13BA-422C-1F0D2E2C587F}"/>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44" name="AutoShape 1062">
          <a:extLst>
            <a:ext uri="{FF2B5EF4-FFF2-40B4-BE49-F238E27FC236}">
              <a16:creationId xmlns:a16="http://schemas.microsoft.com/office/drawing/2014/main" id="{F06B2CF2-799F-809D-A7D2-166A6C8691EF}"/>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17</xdr:row>
      <xdr:rowOff>0</xdr:rowOff>
    </xdr:from>
    <xdr:to>
      <xdr:col>17</xdr:col>
      <xdr:colOff>0</xdr:colOff>
      <xdr:row>19</xdr:row>
      <xdr:rowOff>44450</xdr:rowOff>
    </xdr:to>
    <xdr:sp macro="" textlink="">
      <xdr:nvSpPr>
        <xdr:cNvPr id="950545" name="AutoShape 1063">
          <a:extLst>
            <a:ext uri="{FF2B5EF4-FFF2-40B4-BE49-F238E27FC236}">
              <a16:creationId xmlns:a16="http://schemas.microsoft.com/office/drawing/2014/main" id="{E4A5C19F-73F2-EAF1-9AFF-4C5680B8F9CC}"/>
            </a:ext>
          </a:extLst>
        </xdr:cNvPr>
        <xdr:cNvSpPr>
          <a:spLocks noChangeArrowheads="1"/>
        </xdr:cNvSpPr>
      </xdr:nvSpPr>
      <xdr:spPr bwMode="auto">
        <a:xfrm>
          <a:off x="8566150" y="40767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46" name="AutoShape 1064">
          <a:extLst>
            <a:ext uri="{FF2B5EF4-FFF2-40B4-BE49-F238E27FC236}">
              <a16:creationId xmlns:a16="http://schemas.microsoft.com/office/drawing/2014/main" id="{06D0CB0E-12BA-7AEE-B1A4-9C18E8D6C2C3}"/>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47" name="AutoShape 1065">
          <a:extLst>
            <a:ext uri="{FF2B5EF4-FFF2-40B4-BE49-F238E27FC236}">
              <a16:creationId xmlns:a16="http://schemas.microsoft.com/office/drawing/2014/main" id="{646709C7-D82E-8C12-8C68-0F26089B40DA}"/>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17</xdr:row>
      <xdr:rowOff>0</xdr:rowOff>
    </xdr:from>
    <xdr:to>
      <xdr:col>17</xdr:col>
      <xdr:colOff>0</xdr:colOff>
      <xdr:row>19</xdr:row>
      <xdr:rowOff>0</xdr:rowOff>
    </xdr:to>
    <xdr:sp macro="" textlink="">
      <xdr:nvSpPr>
        <xdr:cNvPr id="950548" name="AutoShape 1068">
          <a:extLst>
            <a:ext uri="{FF2B5EF4-FFF2-40B4-BE49-F238E27FC236}">
              <a16:creationId xmlns:a16="http://schemas.microsoft.com/office/drawing/2014/main" id="{D70897D5-9128-2DEA-8CA4-7EF9180E47C4}"/>
            </a:ext>
          </a:extLst>
        </xdr:cNvPr>
        <xdr:cNvSpPr>
          <a:spLocks noChangeArrowheads="1"/>
        </xdr:cNvSpPr>
      </xdr:nvSpPr>
      <xdr:spPr bwMode="auto">
        <a:xfrm>
          <a:off x="8356600" y="40767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49" name="AutoShape 1072">
          <a:extLst>
            <a:ext uri="{FF2B5EF4-FFF2-40B4-BE49-F238E27FC236}">
              <a16:creationId xmlns:a16="http://schemas.microsoft.com/office/drawing/2014/main" id="{71F24D17-0E82-438D-E8B9-D06DD27D4A0B}"/>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18</xdr:row>
      <xdr:rowOff>101600</xdr:rowOff>
    </xdr:to>
    <xdr:sp macro="" textlink="">
      <xdr:nvSpPr>
        <xdr:cNvPr id="950550" name="AutoShape 1059">
          <a:extLst>
            <a:ext uri="{FF2B5EF4-FFF2-40B4-BE49-F238E27FC236}">
              <a16:creationId xmlns:a16="http://schemas.microsoft.com/office/drawing/2014/main" id="{8E8782BB-6E4F-1395-CA2C-8269661089A8}"/>
            </a:ext>
          </a:extLst>
        </xdr:cNvPr>
        <xdr:cNvSpPr>
          <a:spLocks noChangeArrowheads="1"/>
        </xdr:cNvSpPr>
      </xdr:nvSpPr>
      <xdr:spPr bwMode="auto">
        <a:xfrm>
          <a:off x="8382000" y="40767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17</xdr:row>
      <xdr:rowOff>0</xdr:rowOff>
    </xdr:from>
    <xdr:to>
      <xdr:col>16</xdr:col>
      <xdr:colOff>1257300</xdr:colOff>
      <xdr:row>18</xdr:row>
      <xdr:rowOff>44450</xdr:rowOff>
    </xdr:to>
    <xdr:sp macro="" textlink="">
      <xdr:nvSpPr>
        <xdr:cNvPr id="950551" name="AutoShape 1068">
          <a:extLst>
            <a:ext uri="{FF2B5EF4-FFF2-40B4-BE49-F238E27FC236}">
              <a16:creationId xmlns:a16="http://schemas.microsoft.com/office/drawing/2014/main" id="{BF3456EA-56A7-FE12-7EBA-253C2B52B98D}"/>
            </a:ext>
          </a:extLst>
        </xdr:cNvPr>
        <xdr:cNvSpPr>
          <a:spLocks noChangeArrowheads="1"/>
        </xdr:cNvSpPr>
      </xdr:nvSpPr>
      <xdr:spPr bwMode="auto">
        <a:xfrm>
          <a:off x="8356600" y="40767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52" name="AutoShape 1058">
          <a:extLst>
            <a:ext uri="{FF2B5EF4-FFF2-40B4-BE49-F238E27FC236}">
              <a16:creationId xmlns:a16="http://schemas.microsoft.com/office/drawing/2014/main" id="{B8CA3EF3-8C80-5AE5-9FA3-33A182EF902A}"/>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57150</xdr:rowOff>
    </xdr:to>
    <xdr:sp macro="" textlink="">
      <xdr:nvSpPr>
        <xdr:cNvPr id="950553" name="AutoShape 1059">
          <a:extLst>
            <a:ext uri="{FF2B5EF4-FFF2-40B4-BE49-F238E27FC236}">
              <a16:creationId xmlns:a16="http://schemas.microsoft.com/office/drawing/2014/main" id="{DF0B37AC-5BAA-4A6F-19C3-558AACEBA05F}"/>
            </a:ext>
          </a:extLst>
        </xdr:cNvPr>
        <xdr:cNvSpPr>
          <a:spLocks noChangeArrowheads="1"/>
        </xdr:cNvSpPr>
      </xdr:nvSpPr>
      <xdr:spPr bwMode="auto">
        <a:xfrm>
          <a:off x="8382000" y="40767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54" name="AutoShape 1060">
          <a:extLst>
            <a:ext uri="{FF2B5EF4-FFF2-40B4-BE49-F238E27FC236}">
              <a16:creationId xmlns:a16="http://schemas.microsoft.com/office/drawing/2014/main" id="{BD91F03E-9142-8377-3186-2A840FA443F8}"/>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55" name="AutoShape 1061">
          <a:extLst>
            <a:ext uri="{FF2B5EF4-FFF2-40B4-BE49-F238E27FC236}">
              <a16:creationId xmlns:a16="http://schemas.microsoft.com/office/drawing/2014/main" id="{154FD049-8487-63B9-1DC6-8A4450B077A5}"/>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56" name="AutoShape 1062">
          <a:extLst>
            <a:ext uri="{FF2B5EF4-FFF2-40B4-BE49-F238E27FC236}">
              <a16:creationId xmlns:a16="http://schemas.microsoft.com/office/drawing/2014/main" id="{FDE9C02E-7F60-4660-7C05-CAE90E3A44B1}"/>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615950</xdr:rowOff>
    </xdr:from>
    <xdr:to>
      <xdr:col>17</xdr:col>
      <xdr:colOff>0</xdr:colOff>
      <xdr:row>20</xdr:row>
      <xdr:rowOff>0</xdr:rowOff>
    </xdr:to>
    <xdr:sp macro="" textlink="">
      <xdr:nvSpPr>
        <xdr:cNvPr id="950557" name="AutoShape 1072">
          <a:extLst>
            <a:ext uri="{FF2B5EF4-FFF2-40B4-BE49-F238E27FC236}">
              <a16:creationId xmlns:a16="http://schemas.microsoft.com/office/drawing/2014/main" id="{AF148972-A632-CB64-D935-9C9917EA01DF}"/>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58" name="AutoShape 1058">
          <a:extLst>
            <a:ext uri="{FF2B5EF4-FFF2-40B4-BE49-F238E27FC236}">
              <a16:creationId xmlns:a16="http://schemas.microsoft.com/office/drawing/2014/main" id="{5EB8327A-56E4-D161-715D-DEE405D5DB1E}"/>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59" name="AutoShape 1060">
          <a:extLst>
            <a:ext uri="{FF2B5EF4-FFF2-40B4-BE49-F238E27FC236}">
              <a16:creationId xmlns:a16="http://schemas.microsoft.com/office/drawing/2014/main" id="{F348FE33-2E03-4831-4025-199401C36573}"/>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60" name="AutoShape 1061">
          <a:extLst>
            <a:ext uri="{FF2B5EF4-FFF2-40B4-BE49-F238E27FC236}">
              <a16:creationId xmlns:a16="http://schemas.microsoft.com/office/drawing/2014/main" id="{F367608E-B122-7AF5-203F-C6725A5BFC4E}"/>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61" name="AutoShape 1062">
          <a:extLst>
            <a:ext uri="{FF2B5EF4-FFF2-40B4-BE49-F238E27FC236}">
              <a16:creationId xmlns:a16="http://schemas.microsoft.com/office/drawing/2014/main" id="{9E726352-9E87-CC65-0E9A-13A92A3AC3CE}"/>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62" name="AutoShape 1064">
          <a:extLst>
            <a:ext uri="{FF2B5EF4-FFF2-40B4-BE49-F238E27FC236}">
              <a16:creationId xmlns:a16="http://schemas.microsoft.com/office/drawing/2014/main" id="{AA526161-7D26-45D7-7361-241EF3078F19}"/>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63" name="AutoShape 1065">
          <a:extLst>
            <a:ext uri="{FF2B5EF4-FFF2-40B4-BE49-F238E27FC236}">
              <a16:creationId xmlns:a16="http://schemas.microsoft.com/office/drawing/2014/main" id="{684A2178-A4F4-D801-29C0-C999D8684C16}"/>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64" name="AutoShape 1072">
          <a:extLst>
            <a:ext uri="{FF2B5EF4-FFF2-40B4-BE49-F238E27FC236}">
              <a16:creationId xmlns:a16="http://schemas.microsoft.com/office/drawing/2014/main" id="{D1AF9535-7921-399B-6B44-443DFEED3FE8}"/>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65" name="AutoShape 1058">
          <a:extLst>
            <a:ext uri="{FF2B5EF4-FFF2-40B4-BE49-F238E27FC236}">
              <a16:creationId xmlns:a16="http://schemas.microsoft.com/office/drawing/2014/main" id="{EECB4A2F-D169-E0C8-BB2C-5B6E7CB4C75F}"/>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66" name="AutoShape 1060">
          <a:extLst>
            <a:ext uri="{FF2B5EF4-FFF2-40B4-BE49-F238E27FC236}">
              <a16:creationId xmlns:a16="http://schemas.microsoft.com/office/drawing/2014/main" id="{6ADF6664-4BA9-8998-6A93-C54D0822E7B9}"/>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67" name="AutoShape 1061">
          <a:extLst>
            <a:ext uri="{FF2B5EF4-FFF2-40B4-BE49-F238E27FC236}">
              <a16:creationId xmlns:a16="http://schemas.microsoft.com/office/drawing/2014/main" id="{D58BD437-BF58-BA73-6616-42E7C199837B}"/>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68" name="AutoShape 1062">
          <a:extLst>
            <a:ext uri="{FF2B5EF4-FFF2-40B4-BE49-F238E27FC236}">
              <a16:creationId xmlns:a16="http://schemas.microsoft.com/office/drawing/2014/main" id="{254226EA-B6BD-0BE3-3A92-6F81D1C81D47}"/>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69" name="AutoShape 1064">
          <a:extLst>
            <a:ext uri="{FF2B5EF4-FFF2-40B4-BE49-F238E27FC236}">
              <a16:creationId xmlns:a16="http://schemas.microsoft.com/office/drawing/2014/main" id="{1B848A8A-60E7-21A1-9E23-F9B233E0869C}"/>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70" name="AutoShape 1065">
          <a:extLst>
            <a:ext uri="{FF2B5EF4-FFF2-40B4-BE49-F238E27FC236}">
              <a16:creationId xmlns:a16="http://schemas.microsoft.com/office/drawing/2014/main" id="{18C11ACF-C368-37C2-EF86-7AFF589D048F}"/>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71" name="AutoShape 1072">
          <a:extLst>
            <a:ext uri="{FF2B5EF4-FFF2-40B4-BE49-F238E27FC236}">
              <a16:creationId xmlns:a16="http://schemas.microsoft.com/office/drawing/2014/main" id="{BFFEA0A5-65D9-6E5A-6E3B-A1A2EAF6E93E}"/>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72" name="AutoShape 1058">
          <a:extLst>
            <a:ext uri="{FF2B5EF4-FFF2-40B4-BE49-F238E27FC236}">
              <a16:creationId xmlns:a16="http://schemas.microsoft.com/office/drawing/2014/main" id="{30FD42D1-2C38-9EAA-F098-C55800F3536B}"/>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73" name="AutoShape 1060">
          <a:extLst>
            <a:ext uri="{FF2B5EF4-FFF2-40B4-BE49-F238E27FC236}">
              <a16:creationId xmlns:a16="http://schemas.microsoft.com/office/drawing/2014/main" id="{7BFAB15E-BE05-5C38-BB99-1602D70C1955}"/>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74" name="AutoShape 1061">
          <a:extLst>
            <a:ext uri="{FF2B5EF4-FFF2-40B4-BE49-F238E27FC236}">
              <a16:creationId xmlns:a16="http://schemas.microsoft.com/office/drawing/2014/main" id="{48F7B06B-ACDF-D304-B27D-445B81B7D984}"/>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75" name="AutoShape 1062">
          <a:extLst>
            <a:ext uri="{FF2B5EF4-FFF2-40B4-BE49-F238E27FC236}">
              <a16:creationId xmlns:a16="http://schemas.microsoft.com/office/drawing/2014/main" id="{4ECFD86B-0484-A41E-829B-3820E19A8501}"/>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76" name="AutoShape 1064">
          <a:extLst>
            <a:ext uri="{FF2B5EF4-FFF2-40B4-BE49-F238E27FC236}">
              <a16:creationId xmlns:a16="http://schemas.microsoft.com/office/drawing/2014/main" id="{4A89F3F6-BA0F-0C37-B510-BE279813DD48}"/>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77" name="AutoShape 1065">
          <a:extLst>
            <a:ext uri="{FF2B5EF4-FFF2-40B4-BE49-F238E27FC236}">
              <a16:creationId xmlns:a16="http://schemas.microsoft.com/office/drawing/2014/main" id="{657CCF7A-31B3-FCB5-3CF8-BF674BB391D9}"/>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78" name="AutoShape 1072">
          <a:extLst>
            <a:ext uri="{FF2B5EF4-FFF2-40B4-BE49-F238E27FC236}">
              <a16:creationId xmlns:a16="http://schemas.microsoft.com/office/drawing/2014/main" id="{0C2579E1-A256-6AAB-E50B-078E23301C83}"/>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79" name="AutoShape 1058">
          <a:extLst>
            <a:ext uri="{FF2B5EF4-FFF2-40B4-BE49-F238E27FC236}">
              <a16:creationId xmlns:a16="http://schemas.microsoft.com/office/drawing/2014/main" id="{0FA62ECC-37A9-67F2-4D92-FFD4138AD842}"/>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80" name="AutoShape 1060">
          <a:extLst>
            <a:ext uri="{FF2B5EF4-FFF2-40B4-BE49-F238E27FC236}">
              <a16:creationId xmlns:a16="http://schemas.microsoft.com/office/drawing/2014/main" id="{AD32A51E-C64E-B88C-2DDF-0B86621E98DF}"/>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81" name="AutoShape 1061">
          <a:extLst>
            <a:ext uri="{FF2B5EF4-FFF2-40B4-BE49-F238E27FC236}">
              <a16:creationId xmlns:a16="http://schemas.microsoft.com/office/drawing/2014/main" id="{ED80EEB4-8375-D5E9-4442-647A252DF667}"/>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82" name="AutoShape 1062">
          <a:extLst>
            <a:ext uri="{FF2B5EF4-FFF2-40B4-BE49-F238E27FC236}">
              <a16:creationId xmlns:a16="http://schemas.microsoft.com/office/drawing/2014/main" id="{142C38A8-3CC5-5A3A-7515-82E9D7D3E1DC}"/>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83" name="AutoShape 1072">
          <a:extLst>
            <a:ext uri="{FF2B5EF4-FFF2-40B4-BE49-F238E27FC236}">
              <a16:creationId xmlns:a16="http://schemas.microsoft.com/office/drawing/2014/main" id="{7F322B17-773F-7811-C61F-3800D1DFAB7A}"/>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84" name="AutoShape 1058">
          <a:extLst>
            <a:ext uri="{FF2B5EF4-FFF2-40B4-BE49-F238E27FC236}">
              <a16:creationId xmlns:a16="http://schemas.microsoft.com/office/drawing/2014/main" id="{870B61C9-5801-369C-875E-45FFBEAE20ED}"/>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85" name="AutoShape 1060">
          <a:extLst>
            <a:ext uri="{FF2B5EF4-FFF2-40B4-BE49-F238E27FC236}">
              <a16:creationId xmlns:a16="http://schemas.microsoft.com/office/drawing/2014/main" id="{F75FA893-11BB-756E-B3EE-21063325EB5D}"/>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86" name="AutoShape 1061">
          <a:extLst>
            <a:ext uri="{FF2B5EF4-FFF2-40B4-BE49-F238E27FC236}">
              <a16:creationId xmlns:a16="http://schemas.microsoft.com/office/drawing/2014/main" id="{07F76EFC-5F8A-A515-6544-73C1739F62E3}"/>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87" name="AutoShape 1062">
          <a:extLst>
            <a:ext uri="{FF2B5EF4-FFF2-40B4-BE49-F238E27FC236}">
              <a16:creationId xmlns:a16="http://schemas.microsoft.com/office/drawing/2014/main" id="{BB25F573-E69A-6755-75B7-91A3C2D6A169}"/>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88" name="AutoShape 1064">
          <a:extLst>
            <a:ext uri="{FF2B5EF4-FFF2-40B4-BE49-F238E27FC236}">
              <a16:creationId xmlns:a16="http://schemas.microsoft.com/office/drawing/2014/main" id="{5438504B-FE9D-1BFF-6A49-D47A16FFA023}"/>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89" name="AutoShape 1065">
          <a:extLst>
            <a:ext uri="{FF2B5EF4-FFF2-40B4-BE49-F238E27FC236}">
              <a16:creationId xmlns:a16="http://schemas.microsoft.com/office/drawing/2014/main" id="{E6ACC0BC-E440-7A78-2E39-C4A9477E0A34}"/>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90" name="AutoShape 1072">
          <a:extLst>
            <a:ext uri="{FF2B5EF4-FFF2-40B4-BE49-F238E27FC236}">
              <a16:creationId xmlns:a16="http://schemas.microsoft.com/office/drawing/2014/main" id="{8E69E135-5709-C64A-74AF-A5C72480A917}"/>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91" name="AutoShape 1058">
          <a:extLst>
            <a:ext uri="{FF2B5EF4-FFF2-40B4-BE49-F238E27FC236}">
              <a16:creationId xmlns:a16="http://schemas.microsoft.com/office/drawing/2014/main" id="{A662DA80-BE30-FEC1-1089-1D81EDBD080B}"/>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92" name="AutoShape 1060">
          <a:extLst>
            <a:ext uri="{FF2B5EF4-FFF2-40B4-BE49-F238E27FC236}">
              <a16:creationId xmlns:a16="http://schemas.microsoft.com/office/drawing/2014/main" id="{DC8B6ED0-93CB-9F56-C68F-536FF658B824}"/>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93" name="AutoShape 1061">
          <a:extLst>
            <a:ext uri="{FF2B5EF4-FFF2-40B4-BE49-F238E27FC236}">
              <a16:creationId xmlns:a16="http://schemas.microsoft.com/office/drawing/2014/main" id="{8C4F8E31-F608-AFA2-73B6-084394EA8EEE}"/>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94" name="AutoShape 1062">
          <a:extLst>
            <a:ext uri="{FF2B5EF4-FFF2-40B4-BE49-F238E27FC236}">
              <a16:creationId xmlns:a16="http://schemas.microsoft.com/office/drawing/2014/main" id="{70A9E2F3-1041-BED6-BB95-56C08A0E60A0}"/>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95" name="AutoShape 1064">
          <a:extLst>
            <a:ext uri="{FF2B5EF4-FFF2-40B4-BE49-F238E27FC236}">
              <a16:creationId xmlns:a16="http://schemas.microsoft.com/office/drawing/2014/main" id="{37348FE3-2D2E-D011-7F83-4D1D6BE55530}"/>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96" name="AutoShape 1065">
          <a:extLst>
            <a:ext uri="{FF2B5EF4-FFF2-40B4-BE49-F238E27FC236}">
              <a16:creationId xmlns:a16="http://schemas.microsoft.com/office/drawing/2014/main" id="{DA97EE05-86BC-87AB-65EE-F3FC56D56230}"/>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97" name="AutoShape 1072">
          <a:extLst>
            <a:ext uri="{FF2B5EF4-FFF2-40B4-BE49-F238E27FC236}">
              <a16:creationId xmlns:a16="http://schemas.microsoft.com/office/drawing/2014/main" id="{0C7242D6-70D7-75D3-9634-4F38AA0E64DA}"/>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98" name="AutoShape 1058">
          <a:extLst>
            <a:ext uri="{FF2B5EF4-FFF2-40B4-BE49-F238E27FC236}">
              <a16:creationId xmlns:a16="http://schemas.microsoft.com/office/drawing/2014/main" id="{D31CF918-D87C-27F7-6036-0BF6A8E3A305}"/>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99" name="AutoShape 1060">
          <a:extLst>
            <a:ext uri="{FF2B5EF4-FFF2-40B4-BE49-F238E27FC236}">
              <a16:creationId xmlns:a16="http://schemas.microsoft.com/office/drawing/2014/main" id="{39FE58F2-0C76-07D6-C3AB-D41470C1EBFB}"/>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600" name="AutoShape 1061">
          <a:extLst>
            <a:ext uri="{FF2B5EF4-FFF2-40B4-BE49-F238E27FC236}">
              <a16:creationId xmlns:a16="http://schemas.microsoft.com/office/drawing/2014/main" id="{7D9AA30B-461E-582F-13D8-035AFFA1DF4D}"/>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601" name="AutoShape 1062">
          <a:extLst>
            <a:ext uri="{FF2B5EF4-FFF2-40B4-BE49-F238E27FC236}">
              <a16:creationId xmlns:a16="http://schemas.microsoft.com/office/drawing/2014/main" id="{6C66B9EE-17BA-313F-003A-211A8A1209A9}"/>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602" name="AutoShape 1064">
          <a:extLst>
            <a:ext uri="{FF2B5EF4-FFF2-40B4-BE49-F238E27FC236}">
              <a16:creationId xmlns:a16="http://schemas.microsoft.com/office/drawing/2014/main" id="{1B6D3664-A9F7-7F54-6FC8-5E96AB8E0F22}"/>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603" name="AutoShape 1058">
          <a:extLst>
            <a:ext uri="{FF2B5EF4-FFF2-40B4-BE49-F238E27FC236}">
              <a16:creationId xmlns:a16="http://schemas.microsoft.com/office/drawing/2014/main" id="{6A66C9D9-94C6-11D1-B058-ED06058D7AC0}"/>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604" name="AutoShape 1060">
          <a:extLst>
            <a:ext uri="{FF2B5EF4-FFF2-40B4-BE49-F238E27FC236}">
              <a16:creationId xmlns:a16="http://schemas.microsoft.com/office/drawing/2014/main" id="{89B73CB7-3F8B-8B97-DF2F-02E12CD24D54}"/>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605" name="AutoShape 1061">
          <a:extLst>
            <a:ext uri="{FF2B5EF4-FFF2-40B4-BE49-F238E27FC236}">
              <a16:creationId xmlns:a16="http://schemas.microsoft.com/office/drawing/2014/main" id="{5C6949AF-19B6-20B8-E89D-E3A150C510CB}"/>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606" name="AutoShape 1062">
          <a:extLst>
            <a:ext uri="{FF2B5EF4-FFF2-40B4-BE49-F238E27FC236}">
              <a16:creationId xmlns:a16="http://schemas.microsoft.com/office/drawing/2014/main" id="{4DD3E3F9-B705-1DCF-AE18-C33B1FA65EFB}"/>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607" name="AutoShape 1064">
          <a:extLst>
            <a:ext uri="{FF2B5EF4-FFF2-40B4-BE49-F238E27FC236}">
              <a16:creationId xmlns:a16="http://schemas.microsoft.com/office/drawing/2014/main" id="{F5078344-7EA5-01FD-131A-C04A31D4B94E}"/>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608" name="AutoShape 1065">
          <a:extLst>
            <a:ext uri="{FF2B5EF4-FFF2-40B4-BE49-F238E27FC236}">
              <a16:creationId xmlns:a16="http://schemas.microsoft.com/office/drawing/2014/main" id="{49474000-0D78-0199-D22F-631F8E952C22}"/>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609" name="AutoShape 1072">
          <a:extLst>
            <a:ext uri="{FF2B5EF4-FFF2-40B4-BE49-F238E27FC236}">
              <a16:creationId xmlns:a16="http://schemas.microsoft.com/office/drawing/2014/main" id="{E7D03FBE-12C7-D897-BCBB-121537B80F01}"/>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610" name="AutoShape 1058">
          <a:extLst>
            <a:ext uri="{FF2B5EF4-FFF2-40B4-BE49-F238E27FC236}">
              <a16:creationId xmlns:a16="http://schemas.microsoft.com/office/drawing/2014/main" id="{8E93C05F-AE33-CB7D-BE0B-5ACA7FC157A8}"/>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611" name="AutoShape 1060">
          <a:extLst>
            <a:ext uri="{FF2B5EF4-FFF2-40B4-BE49-F238E27FC236}">
              <a16:creationId xmlns:a16="http://schemas.microsoft.com/office/drawing/2014/main" id="{F338624D-5D3A-9E44-5E55-E36BDDDA46D8}"/>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612" name="AutoShape 1061">
          <a:extLst>
            <a:ext uri="{FF2B5EF4-FFF2-40B4-BE49-F238E27FC236}">
              <a16:creationId xmlns:a16="http://schemas.microsoft.com/office/drawing/2014/main" id="{8DBB0067-2C17-CD03-12AD-3AECFD0850CB}"/>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613" name="AutoShape 1062">
          <a:extLst>
            <a:ext uri="{FF2B5EF4-FFF2-40B4-BE49-F238E27FC236}">
              <a16:creationId xmlns:a16="http://schemas.microsoft.com/office/drawing/2014/main" id="{37F932B9-5E65-F386-2931-FCB221B66BA7}"/>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614" name="AutoShape 1064">
          <a:extLst>
            <a:ext uri="{FF2B5EF4-FFF2-40B4-BE49-F238E27FC236}">
              <a16:creationId xmlns:a16="http://schemas.microsoft.com/office/drawing/2014/main" id="{385D294C-AC0E-6D2B-4D8C-D45D2036AC62}"/>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615" name="AutoShape 1065">
          <a:extLst>
            <a:ext uri="{FF2B5EF4-FFF2-40B4-BE49-F238E27FC236}">
              <a16:creationId xmlns:a16="http://schemas.microsoft.com/office/drawing/2014/main" id="{329AB271-928D-EF1C-118D-2F95246D0890}"/>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616" name="AutoShape 1072">
          <a:extLst>
            <a:ext uri="{FF2B5EF4-FFF2-40B4-BE49-F238E27FC236}">
              <a16:creationId xmlns:a16="http://schemas.microsoft.com/office/drawing/2014/main" id="{5F8AA9A8-960A-D61F-4008-594E42B6726F}"/>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617" name="AutoShape 1058">
          <a:extLst>
            <a:ext uri="{FF2B5EF4-FFF2-40B4-BE49-F238E27FC236}">
              <a16:creationId xmlns:a16="http://schemas.microsoft.com/office/drawing/2014/main" id="{DD79D3D6-ABEE-A1B6-32D5-57FF09A74345}"/>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618" name="AutoShape 1060">
          <a:extLst>
            <a:ext uri="{FF2B5EF4-FFF2-40B4-BE49-F238E27FC236}">
              <a16:creationId xmlns:a16="http://schemas.microsoft.com/office/drawing/2014/main" id="{5834E4C3-AE57-F790-CCC1-5D12948B33FC}"/>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619" name="AutoShape 1061">
          <a:extLst>
            <a:ext uri="{FF2B5EF4-FFF2-40B4-BE49-F238E27FC236}">
              <a16:creationId xmlns:a16="http://schemas.microsoft.com/office/drawing/2014/main" id="{67EB24B7-BB86-B985-94C1-CB60D6D2B728}"/>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620" name="AutoShape 1062">
          <a:extLst>
            <a:ext uri="{FF2B5EF4-FFF2-40B4-BE49-F238E27FC236}">
              <a16:creationId xmlns:a16="http://schemas.microsoft.com/office/drawing/2014/main" id="{A2E9569C-5D08-0D95-F306-EE10E2C38965}"/>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621" name="AutoShape 1064">
          <a:extLst>
            <a:ext uri="{FF2B5EF4-FFF2-40B4-BE49-F238E27FC236}">
              <a16:creationId xmlns:a16="http://schemas.microsoft.com/office/drawing/2014/main" id="{600895D5-B8CD-4141-E372-11E7F18199E2}"/>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622" name="AutoShape 1058">
          <a:extLst>
            <a:ext uri="{FF2B5EF4-FFF2-40B4-BE49-F238E27FC236}">
              <a16:creationId xmlns:a16="http://schemas.microsoft.com/office/drawing/2014/main" id="{DC53F2FD-D298-E8C4-16AE-F157FFC0062B}"/>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623" name="AutoShape 1059">
          <a:extLst>
            <a:ext uri="{FF2B5EF4-FFF2-40B4-BE49-F238E27FC236}">
              <a16:creationId xmlns:a16="http://schemas.microsoft.com/office/drawing/2014/main" id="{1B1B3B6F-5484-0442-992E-3A793F9C7A2C}"/>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624" name="AutoShape 1060">
          <a:extLst>
            <a:ext uri="{FF2B5EF4-FFF2-40B4-BE49-F238E27FC236}">
              <a16:creationId xmlns:a16="http://schemas.microsoft.com/office/drawing/2014/main" id="{41CDAEDC-8F51-362D-2C74-8D219CBD64B3}"/>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625" name="AutoShape 1061">
          <a:extLst>
            <a:ext uri="{FF2B5EF4-FFF2-40B4-BE49-F238E27FC236}">
              <a16:creationId xmlns:a16="http://schemas.microsoft.com/office/drawing/2014/main" id="{7AA5FBE0-C470-7D02-EBFC-47BC12C257F5}"/>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626" name="AutoShape 1062">
          <a:extLst>
            <a:ext uri="{FF2B5EF4-FFF2-40B4-BE49-F238E27FC236}">
              <a16:creationId xmlns:a16="http://schemas.microsoft.com/office/drawing/2014/main" id="{77D738D8-936F-F3FA-6F45-626AB6D24FB7}"/>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627" name="AutoShape 1063">
          <a:extLst>
            <a:ext uri="{FF2B5EF4-FFF2-40B4-BE49-F238E27FC236}">
              <a16:creationId xmlns:a16="http://schemas.microsoft.com/office/drawing/2014/main" id="{5BFD29E4-53ED-B9D1-4243-93C3875647C6}"/>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628" name="AutoShape 1064">
          <a:extLst>
            <a:ext uri="{FF2B5EF4-FFF2-40B4-BE49-F238E27FC236}">
              <a16:creationId xmlns:a16="http://schemas.microsoft.com/office/drawing/2014/main" id="{4C18630F-02D5-2B41-77B2-250784DD8F23}"/>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629" name="AutoShape 1065">
          <a:extLst>
            <a:ext uri="{FF2B5EF4-FFF2-40B4-BE49-F238E27FC236}">
              <a16:creationId xmlns:a16="http://schemas.microsoft.com/office/drawing/2014/main" id="{05CBD83F-E9D7-1364-966A-4BFCD86F671B}"/>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630" name="AutoShape 1068">
          <a:extLst>
            <a:ext uri="{FF2B5EF4-FFF2-40B4-BE49-F238E27FC236}">
              <a16:creationId xmlns:a16="http://schemas.microsoft.com/office/drawing/2014/main" id="{F673099E-2782-7D46-44CB-6BAB040FA723}"/>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631" name="AutoShape 1072">
          <a:extLst>
            <a:ext uri="{FF2B5EF4-FFF2-40B4-BE49-F238E27FC236}">
              <a16:creationId xmlns:a16="http://schemas.microsoft.com/office/drawing/2014/main" id="{72908F01-B360-1B23-DD44-2D7BF9415FEF}"/>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632" name="AutoShape 1076">
          <a:extLst>
            <a:ext uri="{FF2B5EF4-FFF2-40B4-BE49-F238E27FC236}">
              <a16:creationId xmlns:a16="http://schemas.microsoft.com/office/drawing/2014/main" id="{42E6FD14-AE03-CC87-608D-EB86734EF5A9}"/>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633" name="AutoShape 1078">
          <a:extLst>
            <a:ext uri="{FF2B5EF4-FFF2-40B4-BE49-F238E27FC236}">
              <a16:creationId xmlns:a16="http://schemas.microsoft.com/office/drawing/2014/main" id="{E4E22B5F-81C9-3FAB-6690-2978544EF2FD}"/>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634" name="AutoShape 1079">
          <a:extLst>
            <a:ext uri="{FF2B5EF4-FFF2-40B4-BE49-F238E27FC236}">
              <a16:creationId xmlns:a16="http://schemas.microsoft.com/office/drawing/2014/main" id="{6E8B22FC-D31D-DC2E-FD0A-E70615D53967}"/>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635" name="AutoShape 1081">
          <a:extLst>
            <a:ext uri="{FF2B5EF4-FFF2-40B4-BE49-F238E27FC236}">
              <a16:creationId xmlns:a16="http://schemas.microsoft.com/office/drawing/2014/main" id="{C17B278A-C49B-7EC0-BCB2-F9EC07702324}"/>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636" name="AutoShape 1082">
          <a:extLst>
            <a:ext uri="{FF2B5EF4-FFF2-40B4-BE49-F238E27FC236}">
              <a16:creationId xmlns:a16="http://schemas.microsoft.com/office/drawing/2014/main" id="{F99DBC40-FFBE-1957-C213-35FC9E94314F}"/>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101600</xdr:rowOff>
    </xdr:from>
    <xdr:to>
      <xdr:col>16</xdr:col>
      <xdr:colOff>1257300</xdr:colOff>
      <xdr:row>27</xdr:row>
      <xdr:rowOff>0</xdr:rowOff>
    </xdr:to>
    <xdr:sp macro="" textlink="">
      <xdr:nvSpPr>
        <xdr:cNvPr id="950637" name="AutoShape 1083">
          <a:extLst>
            <a:ext uri="{FF2B5EF4-FFF2-40B4-BE49-F238E27FC236}">
              <a16:creationId xmlns:a16="http://schemas.microsoft.com/office/drawing/2014/main" id="{149EA39B-D970-973E-DDB2-7D49287CBD7A}"/>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638" name="AutoShape 1085">
          <a:extLst>
            <a:ext uri="{FF2B5EF4-FFF2-40B4-BE49-F238E27FC236}">
              <a16:creationId xmlns:a16="http://schemas.microsoft.com/office/drawing/2014/main" id="{B3D013CA-592D-B9DD-8689-A44F671684CB}"/>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12</xdr:col>
      <xdr:colOff>2051050</xdr:colOff>
      <xdr:row>25</xdr:row>
      <xdr:rowOff>0</xdr:rowOff>
    </xdr:from>
    <xdr:to>
      <xdr:col>17</xdr:col>
      <xdr:colOff>0</xdr:colOff>
      <xdr:row>27</xdr:row>
      <xdr:rowOff>0</xdr:rowOff>
    </xdr:to>
    <xdr:sp macro="" textlink="">
      <xdr:nvSpPr>
        <xdr:cNvPr id="950639" name="AutoShape 1049">
          <a:extLst>
            <a:ext uri="{FF2B5EF4-FFF2-40B4-BE49-F238E27FC236}">
              <a16:creationId xmlns:a16="http://schemas.microsoft.com/office/drawing/2014/main" id="{6F0C406A-760A-F561-E940-6D974A7A2D3D}"/>
            </a:ext>
          </a:extLst>
        </xdr:cNvPr>
        <xdr:cNvSpPr>
          <a:spLocks noChangeArrowheads="1"/>
        </xdr:cNvSpPr>
      </xdr:nvSpPr>
      <xdr:spPr bwMode="auto">
        <a:xfrm>
          <a:off x="8128000" y="5905500"/>
          <a:ext cx="1822450" cy="4572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640" name="AutoShape 1058">
          <a:extLst>
            <a:ext uri="{FF2B5EF4-FFF2-40B4-BE49-F238E27FC236}">
              <a16:creationId xmlns:a16="http://schemas.microsoft.com/office/drawing/2014/main" id="{80E12074-278B-DE6C-5419-81217B0129AF}"/>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641" name="AutoShape 1059">
          <a:extLst>
            <a:ext uri="{FF2B5EF4-FFF2-40B4-BE49-F238E27FC236}">
              <a16:creationId xmlns:a16="http://schemas.microsoft.com/office/drawing/2014/main" id="{86D44DAB-1254-836D-646E-ABAE1C94422C}"/>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642" name="AutoShape 1060">
          <a:extLst>
            <a:ext uri="{FF2B5EF4-FFF2-40B4-BE49-F238E27FC236}">
              <a16:creationId xmlns:a16="http://schemas.microsoft.com/office/drawing/2014/main" id="{FFA2BF9D-83FC-051D-F836-BF421C77E43B}"/>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643" name="AutoShape 1061">
          <a:extLst>
            <a:ext uri="{FF2B5EF4-FFF2-40B4-BE49-F238E27FC236}">
              <a16:creationId xmlns:a16="http://schemas.microsoft.com/office/drawing/2014/main" id="{6F1ACD3F-B888-B3A9-9552-82FB4A819C13}"/>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644" name="AutoShape 1062">
          <a:extLst>
            <a:ext uri="{FF2B5EF4-FFF2-40B4-BE49-F238E27FC236}">
              <a16:creationId xmlns:a16="http://schemas.microsoft.com/office/drawing/2014/main" id="{95455C66-3657-E0B6-16BF-7A43707D680F}"/>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18</xdr:row>
      <xdr:rowOff>0</xdr:rowOff>
    </xdr:from>
    <xdr:to>
      <xdr:col>17</xdr:col>
      <xdr:colOff>0</xdr:colOff>
      <xdr:row>20</xdr:row>
      <xdr:rowOff>44450</xdr:rowOff>
    </xdr:to>
    <xdr:sp macro="" textlink="">
      <xdr:nvSpPr>
        <xdr:cNvPr id="950645" name="AutoShape 1063">
          <a:extLst>
            <a:ext uri="{FF2B5EF4-FFF2-40B4-BE49-F238E27FC236}">
              <a16:creationId xmlns:a16="http://schemas.microsoft.com/office/drawing/2014/main" id="{6D6B6281-DA20-22EC-4804-9E2699971106}"/>
            </a:ext>
          </a:extLst>
        </xdr:cNvPr>
        <xdr:cNvSpPr>
          <a:spLocks noChangeArrowheads="1"/>
        </xdr:cNvSpPr>
      </xdr:nvSpPr>
      <xdr:spPr bwMode="auto">
        <a:xfrm>
          <a:off x="8566150" y="43053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646" name="AutoShape 1064">
          <a:extLst>
            <a:ext uri="{FF2B5EF4-FFF2-40B4-BE49-F238E27FC236}">
              <a16:creationId xmlns:a16="http://schemas.microsoft.com/office/drawing/2014/main" id="{19049366-B368-6B30-7AF8-1C08B3561B77}"/>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647" name="AutoShape 1065">
          <a:extLst>
            <a:ext uri="{FF2B5EF4-FFF2-40B4-BE49-F238E27FC236}">
              <a16:creationId xmlns:a16="http://schemas.microsoft.com/office/drawing/2014/main" id="{0A765B2A-6CFA-8E98-D72A-BE3568230476}"/>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18</xdr:row>
      <xdr:rowOff>0</xdr:rowOff>
    </xdr:from>
    <xdr:to>
      <xdr:col>17</xdr:col>
      <xdr:colOff>0</xdr:colOff>
      <xdr:row>20</xdr:row>
      <xdr:rowOff>0</xdr:rowOff>
    </xdr:to>
    <xdr:sp macro="" textlink="">
      <xdr:nvSpPr>
        <xdr:cNvPr id="950648" name="AutoShape 1068">
          <a:extLst>
            <a:ext uri="{FF2B5EF4-FFF2-40B4-BE49-F238E27FC236}">
              <a16:creationId xmlns:a16="http://schemas.microsoft.com/office/drawing/2014/main" id="{151003C8-8213-BEE7-B4D8-4403124E4733}"/>
            </a:ext>
          </a:extLst>
        </xdr:cNvPr>
        <xdr:cNvSpPr>
          <a:spLocks noChangeArrowheads="1"/>
        </xdr:cNvSpPr>
      </xdr:nvSpPr>
      <xdr:spPr bwMode="auto">
        <a:xfrm>
          <a:off x="8356600" y="43053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649" name="AutoShape 1072">
          <a:extLst>
            <a:ext uri="{FF2B5EF4-FFF2-40B4-BE49-F238E27FC236}">
              <a16:creationId xmlns:a16="http://schemas.microsoft.com/office/drawing/2014/main" id="{29F06A19-9A6F-2CD1-8CD7-952F9413B62D}"/>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650" name="AutoShape 1076">
          <a:extLst>
            <a:ext uri="{FF2B5EF4-FFF2-40B4-BE49-F238E27FC236}">
              <a16:creationId xmlns:a16="http://schemas.microsoft.com/office/drawing/2014/main" id="{2D23BF6D-9A4C-C05F-E7C0-57540DE35BE0}"/>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44450</xdr:rowOff>
    </xdr:from>
    <xdr:to>
      <xdr:col>17</xdr:col>
      <xdr:colOff>0</xdr:colOff>
      <xdr:row>27</xdr:row>
      <xdr:rowOff>101600</xdr:rowOff>
    </xdr:to>
    <xdr:sp macro="" textlink="">
      <xdr:nvSpPr>
        <xdr:cNvPr id="950651" name="AutoShape 1077">
          <a:extLst>
            <a:ext uri="{FF2B5EF4-FFF2-40B4-BE49-F238E27FC236}">
              <a16:creationId xmlns:a16="http://schemas.microsoft.com/office/drawing/2014/main" id="{72653679-4602-8817-B269-8979A09154E8}"/>
            </a:ext>
          </a:extLst>
        </xdr:cNvPr>
        <xdr:cNvSpPr>
          <a:spLocks noChangeArrowheads="1"/>
        </xdr:cNvSpPr>
      </xdr:nvSpPr>
      <xdr:spPr bwMode="auto">
        <a:xfrm>
          <a:off x="8382000" y="594995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25</xdr:row>
      <xdr:rowOff>44450</xdr:rowOff>
    </xdr:from>
    <xdr:to>
      <xdr:col>17</xdr:col>
      <xdr:colOff>0</xdr:colOff>
      <xdr:row>27</xdr:row>
      <xdr:rowOff>0</xdr:rowOff>
    </xdr:to>
    <xdr:sp macro="" textlink="">
      <xdr:nvSpPr>
        <xdr:cNvPr id="950652" name="AutoShape 1078">
          <a:extLst>
            <a:ext uri="{FF2B5EF4-FFF2-40B4-BE49-F238E27FC236}">
              <a16:creationId xmlns:a16="http://schemas.microsoft.com/office/drawing/2014/main" id="{8423F3C5-CAF4-9B47-BA66-81BAF45D8585}"/>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25</xdr:row>
      <xdr:rowOff>0</xdr:rowOff>
    </xdr:from>
    <xdr:to>
      <xdr:col>17</xdr:col>
      <xdr:colOff>0</xdr:colOff>
      <xdr:row>27</xdr:row>
      <xdr:rowOff>0</xdr:rowOff>
    </xdr:to>
    <xdr:sp macro="" textlink="">
      <xdr:nvSpPr>
        <xdr:cNvPr id="950653" name="AutoShape 1079">
          <a:extLst>
            <a:ext uri="{FF2B5EF4-FFF2-40B4-BE49-F238E27FC236}">
              <a16:creationId xmlns:a16="http://schemas.microsoft.com/office/drawing/2014/main" id="{1CE6A894-39CA-300F-81F6-78C1560C4A00}"/>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24</xdr:row>
      <xdr:rowOff>730250</xdr:rowOff>
    </xdr:from>
    <xdr:to>
      <xdr:col>17</xdr:col>
      <xdr:colOff>0</xdr:colOff>
      <xdr:row>27</xdr:row>
      <xdr:rowOff>0</xdr:rowOff>
    </xdr:to>
    <xdr:sp macro="" textlink="">
      <xdr:nvSpPr>
        <xdr:cNvPr id="950654" name="AutoShape 1081">
          <a:extLst>
            <a:ext uri="{FF2B5EF4-FFF2-40B4-BE49-F238E27FC236}">
              <a16:creationId xmlns:a16="http://schemas.microsoft.com/office/drawing/2014/main" id="{64DBA398-93E3-09C4-0CD3-383C0AAF9885}"/>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69850</xdr:rowOff>
    </xdr:from>
    <xdr:to>
      <xdr:col>17</xdr:col>
      <xdr:colOff>0</xdr:colOff>
      <xdr:row>27</xdr:row>
      <xdr:rowOff>0</xdr:rowOff>
    </xdr:to>
    <xdr:sp macro="" textlink="">
      <xdr:nvSpPr>
        <xdr:cNvPr id="950655" name="AutoShape 1082">
          <a:extLst>
            <a:ext uri="{FF2B5EF4-FFF2-40B4-BE49-F238E27FC236}">
              <a16:creationId xmlns:a16="http://schemas.microsoft.com/office/drawing/2014/main" id="{7C4EE3C2-9D36-D8DC-D00E-2184D4B34666}"/>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101600</xdr:rowOff>
    </xdr:from>
    <xdr:to>
      <xdr:col>17</xdr:col>
      <xdr:colOff>0</xdr:colOff>
      <xdr:row>27</xdr:row>
      <xdr:rowOff>0</xdr:rowOff>
    </xdr:to>
    <xdr:sp macro="" textlink="">
      <xdr:nvSpPr>
        <xdr:cNvPr id="950656" name="AutoShape 1083">
          <a:extLst>
            <a:ext uri="{FF2B5EF4-FFF2-40B4-BE49-F238E27FC236}">
              <a16:creationId xmlns:a16="http://schemas.microsoft.com/office/drawing/2014/main" id="{8DCE2B54-908C-35C6-00E7-4699595ABE54}"/>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25</xdr:row>
      <xdr:rowOff>101600</xdr:rowOff>
    </xdr:from>
    <xdr:to>
      <xdr:col>17</xdr:col>
      <xdr:colOff>0</xdr:colOff>
      <xdr:row>27</xdr:row>
      <xdr:rowOff>44450</xdr:rowOff>
    </xdr:to>
    <xdr:sp macro="" textlink="">
      <xdr:nvSpPr>
        <xdr:cNvPr id="950657" name="AutoShape 1084">
          <a:extLst>
            <a:ext uri="{FF2B5EF4-FFF2-40B4-BE49-F238E27FC236}">
              <a16:creationId xmlns:a16="http://schemas.microsoft.com/office/drawing/2014/main" id="{234B0FEC-7566-5277-9545-C2847DC097BE}"/>
            </a:ext>
          </a:extLst>
        </xdr:cNvPr>
        <xdr:cNvSpPr>
          <a:spLocks noChangeArrowheads="1"/>
        </xdr:cNvSpPr>
      </xdr:nvSpPr>
      <xdr:spPr bwMode="auto">
        <a:xfrm>
          <a:off x="8356600" y="6007100"/>
          <a:ext cx="1593850" cy="400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25</xdr:row>
      <xdr:rowOff>101600</xdr:rowOff>
    </xdr:from>
    <xdr:to>
      <xdr:col>17</xdr:col>
      <xdr:colOff>0</xdr:colOff>
      <xdr:row>27</xdr:row>
      <xdr:rowOff>0</xdr:rowOff>
    </xdr:to>
    <xdr:sp macro="" textlink="">
      <xdr:nvSpPr>
        <xdr:cNvPr id="950658" name="AutoShape 1085">
          <a:extLst>
            <a:ext uri="{FF2B5EF4-FFF2-40B4-BE49-F238E27FC236}">
              <a16:creationId xmlns:a16="http://schemas.microsoft.com/office/drawing/2014/main" id="{0E203071-97EE-C11C-B5E8-4FB7352C9E44}"/>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101600</xdr:colOff>
      <xdr:row>29</xdr:row>
      <xdr:rowOff>0</xdr:rowOff>
    </xdr:to>
    <xdr:sp macro="" textlink="">
      <xdr:nvSpPr>
        <xdr:cNvPr id="950659" name="AutoShape 1087">
          <a:extLst>
            <a:ext uri="{FF2B5EF4-FFF2-40B4-BE49-F238E27FC236}">
              <a16:creationId xmlns:a16="http://schemas.microsoft.com/office/drawing/2014/main" id="{ACA95389-6CFE-B5B2-CE1C-B028D1AA8177}"/>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660" name="AutoShape 1058">
          <a:extLst>
            <a:ext uri="{FF2B5EF4-FFF2-40B4-BE49-F238E27FC236}">
              <a16:creationId xmlns:a16="http://schemas.microsoft.com/office/drawing/2014/main" id="{CE22A39B-8D24-ECA1-8473-1D05818BD60D}"/>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661" name="AutoShape 1059">
          <a:extLst>
            <a:ext uri="{FF2B5EF4-FFF2-40B4-BE49-F238E27FC236}">
              <a16:creationId xmlns:a16="http://schemas.microsoft.com/office/drawing/2014/main" id="{83D0F9A5-8A5D-3FBD-6829-5C89A8E62A15}"/>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662" name="AutoShape 1060">
          <a:extLst>
            <a:ext uri="{FF2B5EF4-FFF2-40B4-BE49-F238E27FC236}">
              <a16:creationId xmlns:a16="http://schemas.microsoft.com/office/drawing/2014/main" id="{3B7D904C-9DB8-12D7-8DA5-683F9C2EA359}"/>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663" name="AutoShape 1061">
          <a:extLst>
            <a:ext uri="{FF2B5EF4-FFF2-40B4-BE49-F238E27FC236}">
              <a16:creationId xmlns:a16="http://schemas.microsoft.com/office/drawing/2014/main" id="{D1DD94DE-91B0-0684-403C-B8BDD6AB8D3A}"/>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664" name="AutoShape 1062">
          <a:extLst>
            <a:ext uri="{FF2B5EF4-FFF2-40B4-BE49-F238E27FC236}">
              <a16:creationId xmlns:a16="http://schemas.microsoft.com/office/drawing/2014/main" id="{481E6FD8-6D04-9F0E-42E1-48CF04A32ABD}"/>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665" name="AutoShape 1063">
          <a:extLst>
            <a:ext uri="{FF2B5EF4-FFF2-40B4-BE49-F238E27FC236}">
              <a16:creationId xmlns:a16="http://schemas.microsoft.com/office/drawing/2014/main" id="{1758C53C-8083-2A43-1919-4A116A790DC0}"/>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666" name="AutoShape 1064">
          <a:extLst>
            <a:ext uri="{FF2B5EF4-FFF2-40B4-BE49-F238E27FC236}">
              <a16:creationId xmlns:a16="http://schemas.microsoft.com/office/drawing/2014/main" id="{D03ADDDE-3AB3-57CA-0E3E-6156D2CEA427}"/>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667" name="AutoShape 1065">
          <a:extLst>
            <a:ext uri="{FF2B5EF4-FFF2-40B4-BE49-F238E27FC236}">
              <a16:creationId xmlns:a16="http://schemas.microsoft.com/office/drawing/2014/main" id="{CA38D907-50BA-0C02-B9AA-B14F0CA4762D}"/>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668" name="AutoShape 1068">
          <a:extLst>
            <a:ext uri="{FF2B5EF4-FFF2-40B4-BE49-F238E27FC236}">
              <a16:creationId xmlns:a16="http://schemas.microsoft.com/office/drawing/2014/main" id="{E0271D98-06C3-76E1-BB15-55A940B007A5}"/>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669" name="AutoShape 1072">
          <a:extLst>
            <a:ext uri="{FF2B5EF4-FFF2-40B4-BE49-F238E27FC236}">
              <a16:creationId xmlns:a16="http://schemas.microsoft.com/office/drawing/2014/main" id="{B766A5F2-7130-BC5E-7B96-C635A1082CBC}"/>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670" name="AutoShape 1076">
          <a:extLst>
            <a:ext uri="{FF2B5EF4-FFF2-40B4-BE49-F238E27FC236}">
              <a16:creationId xmlns:a16="http://schemas.microsoft.com/office/drawing/2014/main" id="{76EC489E-AA11-125C-85DA-8800E7BECA44}"/>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671" name="AutoShape 1078">
          <a:extLst>
            <a:ext uri="{FF2B5EF4-FFF2-40B4-BE49-F238E27FC236}">
              <a16:creationId xmlns:a16="http://schemas.microsoft.com/office/drawing/2014/main" id="{90BE4490-8D60-C629-E5F6-FBE387A4C28B}"/>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672" name="AutoShape 1079">
          <a:extLst>
            <a:ext uri="{FF2B5EF4-FFF2-40B4-BE49-F238E27FC236}">
              <a16:creationId xmlns:a16="http://schemas.microsoft.com/office/drawing/2014/main" id="{797D7279-4407-F516-7080-64973AB885E2}"/>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673" name="AutoShape 1081">
          <a:extLst>
            <a:ext uri="{FF2B5EF4-FFF2-40B4-BE49-F238E27FC236}">
              <a16:creationId xmlns:a16="http://schemas.microsoft.com/office/drawing/2014/main" id="{E53FFC1D-4C99-1B53-1374-35B349435AE0}"/>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674" name="AutoShape 1082">
          <a:extLst>
            <a:ext uri="{FF2B5EF4-FFF2-40B4-BE49-F238E27FC236}">
              <a16:creationId xmlns:a16="http://schemas.microsoft.com/office/drawing/2014/main" id="{54ECAF2C-E6CD-09F0-7F60-E35E2CD8CB56}"/>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101600</xdr:rowOff>
    </xdr:from>
    <xdr:to>
      <xdr:col>16</xdr:col>
      <xdr:colOff>1257300</xdr:colOff>
      <xdr:row>27</xdr:row>
      <xdr:rowOff>0</xdr:rowOff>
    </xdr:to>
    <xdr:sp macro="" textlink="">
      <xdr:nvSpPr>
        <xdr:cNvPr id="950675" name="AutoShape 1083">
          <a:extLst>
            <a:ext uri="{FF2B5EF4-FFF2-40B4-BE49-F238E27FC236}">
              <a16:creationId xmlns:a16="http://schemas.microsoft.com/office/drawing/2014/main" id="{6E63C765-4018-346D-294A-2D0301DE4E92}"/>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676" name="AutoShape 1085">
          <a:extLst>
            <a:ext uri="{FF2B5EF4-FFF2-40B4-BE49-F238E27FC236}">
              <a16:creationId xmlns:a16="http://schemas.microsoft.com/office/drawing/2014/main" id="{D878D1CC-DE31-D39F-88CC-9B77B302E011}"/>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677" name="AutoShape 1058">
          <a:extLst>
            <a:ext uri="{FF2B5EF4-FFF2-40B4-BE49-F238E27FC236}">
              <a16:creationId xmlns:a16="http://schemas.microsoft.com/office/drawing/2014/main" id="{6BC5E68F-C6CC-BEC7-00AA-319A52306282}"/>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678" name="AutoShape 1059">
          <a:extLst>
            <a:ext uri="{FF2B5EF4-FFF2-40B4-BE49-F238E27FC236}">
              <a16:creationId xmlns:a16="http://schemas.microsoft.com/office/drawing/2014/main" id="{D6653CFA-A375-5019-F8C2-76B3A62E9BDD}"/>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679" name="AutoShape 1060">
          <a:extLst>
            <a:ext uri="{FF2B5EF4-FFF2-40B4-BE49-F238E27FC236}">
              <a16:creationId xmlns:a16="http://schemas.microsoft.com/office/drawing/2014/main" id="{3C8DC6A2-3F91-75B3-7EFA-19BDA170BD3A}"/>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680" name="AutoShape 1061">
          <a:extLst>
            <a:ext uri="{FF2B5EF4-FFF2-40B4-BE49-F238E27FC236}">
              <a16:creationId xmlns:a16="http://schemas.microsoft.com/office/drawing/2014/main" id="{25342788-AC27-86D1-42A2-027A79FB15B1}"/>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681" name="AutoShape 1062">
          <a:extLst>
            <a:ext uri="{FF2B5EF4-FFF2-40B4-BE49-F238E27FC236}">
              <a16:creationId xmlns:a16="http://schemas.microsoft.com/office/drawing/2014/main" id="{179CDF7D-9F7C-403F-873A-6ABE409D5C89}"/>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18</xdr:row>
      <xdr:rowOff>0</xdr:rowOff>
    </xdr:from>
    <xdr:to>
      <xdr:col>17</xdr:col>
      <xdr:colOff>0</xdr:colOff>
      <xdr:row>20</xdr:row>
      <xdr:rowOff>44450</xdr:rowOff>
    </xdr:to>
    <xdr:sp macro="" textlink="">
      <xdr:nvSpPr>
        <xdr:cNvPr id="950682" name="AutoShape 1063">
          <a:extLst>
            <a:ext uri="{FF2B5EF4-FFF2-40B4-BE49-F238E27FC236}">
              <a16:creationId xmlns:a16="http://schemas.microsoft.com/office/drawing/2014/main" id="{076C23FB-8774-DC8F-0426-DA34E983BD23}"/>
            </a:ext>
          </a:extLst>
        </xdr:cNvPr>
        <xdr:cNvSpPr>
          <a:spLocks noChangeArrowheads="1"/>
        </xdr:cNvSpPr>
      </xdr:nvSpPr>
      <xdr:spPr bwMode="auto">
        <a:xfrm>
          <a:off x="8566150" y="43053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683" name="AutoShape 1064">
          <a:extLst>
            <a:ext uri="{FF2B5EF4-FFF2-40B4-BE49-F238E27FC236}">
              <a16:creationId xmlns:a16="http://schemas.microsoft.com/office/drawing/2014/main" id="{13F00D80-F1FE-B04A-AC2B-361BFCE7FDB9}"/>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684" name="AutoShape 1065">
          <a:extLst>
            <a:ext uri="{FF2B5EF4-FFF2-40B4-BE49-F238E27FC236}">
              <a16:creationId xmlns:a16="http://schemas.microsoft.com/office/drawing/2014/main" id="{60BC4E8A-1BA3-C104-1630-E64440D17C96}"/>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18</xdr:row>
      <xdr:rowOff>0</xdr:rowOff>
    </xdr:from>
    <xdr:to>
      <xdr:col>17</xdr:col>
      <xdr:colOff>0</xdr:colOff>
      <xdr:row>20</xdr:row>
      <xdr:rowOff>0</xdr:rowOff>
    </xdr:to>
    <xdr:sp macro="" textlink="">
      <xdr:nvSpPr>
        <xdr:cNvPr id="950685" name="AutoShape 1068">
          <a:extLst>
            <a:ext uri="{FF2B5EF4-FFF2-40B4-BE49-F238E27FC236}">
              <a16:creationId xmlns:a16="http://schemas.microsoft.com/office/drawing/2014/main" id="{013CF536-469D-2337-2808-1CEB252F9D75}"/>
            </a:ext>
          </a:extLst>
        </xdr:cNvPr>
        <xdr:cNvSpPr>
          <a:spLocks noChangeArrowheads="1"/>
        </xdr:cNvSpPr>
      </xdr:nvSpPr>
      <xdr:spPr bwMode="auto">
        <a:xfrm>
          <a:off x="8356600" y="43053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686" name="AutoShape 1072">
          <a:extLst>
            <a:ext uri="{FF2B5EF4-FFF2-40B4-BE49-F238E27FC236}">
              <a16:creationId xmlns:a16="http://schemas.microsoft.com/office/drawing/2014/main" id="{E6ABF9E0-4879-9845-0BF1-EB574814063B}"/>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687" name="AutoShape 1076">
          <a:extLst>
            <a:ext uri="{FF2B5EF4-FFF2-40B4-BE49-F238E27FC236}">
              <a16:creationId xmlns:a16="http://schemas.microsoft.com/office/drawing/2014/main" id="{09804A8B-F776-9BAE-AC7F-158EED536590}"/>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44450</xdr:rowOff>
    </xdr:from>
    <xdr:to>
      <xdr:col>17</xdr:col>
      <xdr:colOff>0</xdr:colOff>
      <xdr:row>27</xdr:row>
      <xdr:rowOff>101600</xdr:rowOff>
    </xdr:to>
    <xdr:sp macro="" textlink="">
      <xdr:nvSpPr>
        <xdr:cNvPr id="950688" name="AutoShape 1077">
          <a:extLst>
            <a:ext uri="{FF2B5EF4-FFF2-40B4-BE49-F238E27FC236}">
              <a16:creationId xmlns:a16="http://schemas.microsoft.com/office/drawing/2014/main" id="{50AD82D6-F53F-4B8B-0A90-C9F493F0AA4A}"/>
            </a:ext>
          </a:extLst>
        </xdr:cNvPr>
        <xdr:cNvSpPr>
          <a:spLocks noChangeArrowheads="1"/>
        </xdr:cNvSpPr>
      </xdr:nvSpPr>
      <xdr:spPr bwMode="auto">
        <a:xfrm>
          <a:off x="8382000" y="594995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25</xdr:row>
      <xdr:rowOff>44450</xdr:rowOff>
    </xdr:from>
    <xdr:to>
      <xdr:col>17</xdr:col>
      <xdr:colOff>0</xdr:colOff>
      <xdr:row>27</xdr:row>
      <xdr:rowOff>0</xdr:rowOff>
    </xdr:to>
    <xdr:sp macro="" textlink="">
      <xdr:nvSpPr>
        <xdr:cNvPr id="950689" name="AutoShape 1078">
          <a:extLst>
            <a:ext uri="{FF2B5EF4-FFF2-40B4-BE49-F238E27FC236}">
              <a16:creationId xmlns:a16="http://schemas.microsoft.com/office/drawing/2014/main" id="{EA202499-4336-AAB4-85F4-F561B9C6D9F1}"/>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25</xdr:row>
      <xdr:rowOff>0</xdr:rowOff>
    </xdr:from>
    <xdr:to>
      <xdr:col>17</xdr:col>
      <xdr:colOff>0</xdr:colOff>
      <xdr:row>27</xdr:row>
      <xdr:rowOff>0</xdr:rowOff>
    </xdr:to>
    <xdr:sp macro="" textlink="">
      <xdr:nvSpPr>
        <xdr:cNvPr id="950690" name="AutoShape 1079">
          <a:extLst>
            <a:ext uri="{FF2B5EF4-FFF2-40B4-BE49-F238E27FC236}">
              <a16:creationId xmlns:a16="http://schemas.microsoft.com/office/drawing/2014/main" id="{236FED5C-AE81-C3E6-F337-11951BE46265}"/>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24</xdr:row>
      <xdr:rowOff>730250</xdr:rowOff>
    </xdr:from>
    <xdr:to>
      <xdr:col>17</xdr:col>
      <xdr:colOff>0</xdr:colOff>
      <xdr:row>27</xdr:row>
      <xdr:rowOff>0</xdr:rowOff>
    </xdr:to>
    <xdr:sp macro="" textlink="">
      <xdr:nvSpPr>
        <xdr:cNvPr id="950691" name="AutoShape 1081">
          <a:extLst>
            <a:ext uri="{FF2B5EF4-FFF2-40B4-BE49-F238E27FC236}">
              <a16:creationId xmlns:a16="http://schemas.microsoft.com/office/drawing/2014/main" id="{62C0589E-1188-982C-7A14-742E50BF8F01}"/>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69850</xdr:rowOff>
    </xdr:from>
    <xdr:to>
      <xdr:col>17</xdr:col>
      <xdr:colOff>0</xdr:colOff>
      <xdr:row>27</xdr:row>
      <xdr:rowOff>0</xdr:rowOff>
    </xdr:to>
    <xdr:sp macro="" textlink="">
      <xdr:nvSpPr>
        <xdr:cNvPr id="950692" name="AutoShape 1082">
          <a:extLst>
            <a:ext uri="{FF2B5EF4-FFF2-40B4-BE49-F238E27FC236}">
              <a16:creationId xmlns:a16="http://schemas.microsoft.com/office/drawing/2014/main" id="{8F109D6A-79F0-4EAD-50E4-932A3096C58F}"/>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101600</xdr:rowOff>
    </xdr:from>
    <xdr:to>
      <xdr:col>17</xdr:col>
      <xdr:colOff>0</xdr:colOff>
      <xdr:row>27</xdr:row>
      <xdr:rowOff>0</xdr:rowOff>
    </xdr:to>
    <xdr:sp macro="" textlink="">
      <xdr:nvSpPr>
        <xdr:cNvPr id="950693" name="AutoShape 1083">
          <a:extLst>
            <a:ext uri="{FF2B5EF4-FFF2-40B4-BE49-F238E27FC236}">
              <a16:creationId xmlns:a16="http://schemas.microsoft.com/office/drawing/2014/main" id="{CA29F37E-808C-D0DC-2CF1-0EE8E8EBC299}"/>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25</xdr:row>
      <xdr:rowOff>101600</xdr:rowOff>
    </xdr:from>
    <xdr:to>
      <xdr:col>17</xdr:col>
      <xdr:colOff>0</xdr:colOff>
      <xdr:row>27</xdr:row>
      <xdr:rowOff>44450</xdr:rowOff>
    </xdr:to>
    <xdr:sp macro="" textlink="">
      <xdr:nvSpPr>
        <xdr:cNvPr id="950694" name="AutoShape 1084">
          <a:extLst>
            <a:ext uri="{FF2B5EF4-FFF2-40B4-BE49-F238E27FC236}">
              <a16:creationId xmlns:a16="http://schemas.microsoft.com/office/drawing/2014/main" id="{CB5CBDA5-67DF-14F2-6C06-29A2AFFFA092}"/>
            </a:ext>
          </a:extLst>
        </xdr:cNvPr>
        <xdr:cNvSpPr>
          <a:spLocks noChangeArrowheads="1"/>
        </xdr:cNvSpPr>
      </xdr:nvSpPr>
      <xdr:spPr bwMode="auto">
        <a:xfrm>
          <a:off x="8356600" y="6007100"/>
          <a:ext cx="1593850" cy="400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25</xdr:row>
      <xdr:rowOff>101600</xdr:rowOff>
    </xdr:from>
    <xdr:to>
      <xdr:col>17</xdr:col>
      <xdr:colOff>0</xdr:colOff>
      <xdr:row>27</xdr:row>
      <xdr:rowOff>0</xdr:rowOff>
    </xdr:to>
    <xdr:sp macro="" textlink="">
      <xdr:nvSpPr>
        <xdr:cNvPr id="950695" name="AutoShape 1085">
          <a:extLst>
            <a:ext uri="{FF2B5EF4-FFF2-40B4-BE49-F238E27FC236}">
              <a16:creationId xmlns:a16="http://schemas.microsoft.com/office/drawing/2014/main" id="{725FA0C0-8D84-763F-FCCE-68AB89D52724}"/>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101600</xdr:colOff>
      <xdr:row>29</xdr:row>
      <xdr:rowOff>0</xdr:rowOff>
    </xdr:to>
    <xdr:sp macro="" textlink="">
      <xdr:nvSpPr>
        <xdr:cNvPr id="950696" name="AutoShape 1087">
          <a:extLst>
            <a:ext uri="{FF2B5EF4-FFF2-40B4-BE49-F238E27FC236}">
              <a16:creationId xmlns:a16="http://schemas.microsoft.com/office/drawing/2014/main" id="{8BBA32A7-1992-2F91-77EB-599EB3AAEBDB}"/>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697" name="AutoShape 1058">
          <a:extLst>
            <a:ext uri="{FF2B5EF4-FFF2-40B4-BE49-F238E27FC236}">
              <a16:creationId xmlns:a16="http://schemas.microsoft.com/office/drawing/2014/main" id="{B234286E-E4B6-B5DC-7C3C-D12CB54FBE16}"/>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698" name="AutoShape 1059">
          <a:extLst>
            <a:ext uri="{FF2B5EF4-FFF2-40B4-BE49-F238E27FC236}">
              <a16:creationId xmlns:a16="http://schemas.microsoft.com/office/drawing/2014/main" id="{6DBFCFD2-C109-4D96-8E05-80CC50B05868}"/>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699" name="AutoShape 1060">
          <a:extLst>
            <a:ext uri="{FF2B5EF4-FFF2-40B4-BE49-F238E27FC236}">
              <a16:creationId xmlns:a16="http://schemas.microsoft.com/office/drawing/2014/main" id="{3F0E3A64-EB17-AA10-D702-85C0EF39CDCD}"/>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700" name="AutoShape 1061">
          <a:extLst>
            <a:ext uri="{FF2B5EF4-FFF2-40B4-BE49-F238E27FC236}">
              <a16:creationId xmlns:a16="http://schemas.microsoft.com/office/drawing/2014/main" id="{73F2BF82-2379-F459-5458-A28F166092CE}"/>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701" name="AutoShape 1062">
          <a:extLst>
            <a:ext uri="{FF2B5EF4-FFF2-40B4-BE49-F238E27FC236}">
              <a16:creationId xmlns:a16="http://schemas.microsoft.com/office/drawing/2014/main" id="{7037FC9C-B414-2061-016F-B2B1129F501A}"/>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702" name="AutoShape 1063">
          <a:extLst>
            <a:ext uri="{FF2B5EF4-FFF2-40B4-BE49-F238E27FC236}">
              <a16:creationId xmlns:a16="http://schemas.microsoft.com/office/drawing/2014/main" id="{85DCFAD6-E928-A1C2-1562-AA12B73B51B4}"/>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703" name="AutoShape 1064">
          <a:extLst>
            <a:ext uri="{FF2B5EF4-FFF2-40B4-BE49-F238E27FC236}">
              <a16:creationId xmlns:a16="http://schemas.microsoft.com/office/drawing/2014/main" id="{BA7DEEAC-4519-BDF5-8DD6-D51CF256A253}"/>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704" name="AutoShape 1065">
          <a:extLst>
            <a:ext uri="{FF2B5EF4-FFF2-40B4-BE49-F238E27FC236}">
              <a16:creationId xmlns:a16="http://schemas.microsoft.com/office/drawing/2014/main" id="{3CAB0147-F0AF-28B0-FA74-2F54AC79E629}"/>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705" name="AutoShape 1068">
          <a:extLst>
            <a:ext uri="{FF2B5EF4-FFF2-40B4-BE49-F238E27FC236}">
              <a16:creationId xmlns:a16="http://schemas.microsoft.com/office/drawing/2014/main" id="{0564AD85-20DC-A40D-4A90-1C1EB16879A8}"/>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706" name="AutoShape 1072">
          <a:extLst>
            <a:ext uri="{FF2B5EF4-FFF2-40B4-BE49-F238E27FC236}">
              <a16:creationId xmlns:a16="http://schemas.microsoft.com/office/drawing/2014/main" id="{ACE786C4-5E10-4D71-6CB8-B491CD9C0B7D}"/>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707" name="AutoShape 1076">
          <a:extLst>
            <a:ext uri="{FF2B5EF4-FFF2-40B4-BE49-F238E27FC236}">
              <a16:creationId xmlns:a16="http://schemas.microsoft.com/office/drawing/2014/main" id="{1B9932FD-F1F9-4AA5-A6AF-06E2EC47D420}"/>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708" name="AutoShape 1078">
          <a:extLst>
            <a:ext uri="{FF2B5EF4-FFF2-40B4-BE49-F238E27FC236}">
              <a16:creationId xmlns:a16="http://schemas.microsoft.com/office/drawing/2014/main" id="{48072503-E7BB-ECA6-D834-3F2FD08949B7}"/>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709" name="AutoShape 1079">
          <a:extLst>
            <a:ext uri="{FF2B5EF4-FFF2-40B4-BE49-F238E27FC236}">
              <a16:creationId xmlns:a16="http://schemas.microsoft.com/office/drawing/2014/main" id="{1A75E832-63E7-3816-47E7-C229C464D8A3}"/>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710" name="AutoShape 1081">
          <a:extLst>
            <a:ext uri="{FF2B5EF4-FFF2-40B4-BE49-F238E27FC236}">
              <a16:creationId xmlns:a16="http://schemas.microsoft.com/office/drawing/2014/main" id="{1E358ED7-C63C-D2E2-2FD9-2B61DE5F2ADE}"/>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711" name="AutoShape 1082">
          <a:extLst>
            <a:ext uri="{FF2B5EF4-FFF2-40B4-BE49-F238E27FC236}">
              <a16:creationId xmlns:a16="http://schemas.microsoft.com/office/drawing/2014/main" id="{B1A61B96-D4AF-576A-DA3E-B29E379862EC}"/>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101600</xdr:rowOff>
    </xdr:from>
    <xdr:to>
      <xdr:col>16</xdr:col>
      <xdr:colOff>1257300</xdr:colOff>
      <xdr:row>27</xdr:row>
      <xdr:rowOff>0</xdr:rowOff>
    </xdr:to>
    <xdr:sp macro="" textlink="">
      <xdr:nvSpPr>
        <xdr:cNvPr id="950712" name="AutoShape 1083">
          <a:extLst>
            <a:ext uri="{FF2B5EF4-FFF2-40B4-BE49-F238E27FC236}">
              <a16:creationId xmlns:a16="http://schemas.microsoft.com/office/drawing/2014/main" id="{2F6AF438-6690-DFE6-0F66-1E11ED0EB97D}"/>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713" name="AutoShape 1085">
          <a:extLst>
            <a:ext uri="{FF2B5EF4-FFF2-40B4-BE49-F238E27FC236}">
              <a16:creationId xmlns:a16="http://schemas.microsoft.com/office/drawing/2014/main" id="{7E45DCF2-E2DE-4D90-639F-821D2A538975}"/>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714" name="AutoShape 1058">
          <a:extLst>
            <a:ext uri="{FF2B5EF4-FFF2-40B4-BE49-F238E27FC236}">
              <a16:creationId xmlns:a16="http://schemas.microsoft.com/office/drawing/2014/main" id="{AA23A16F-8C05-4522-FDD2-E8D4138B2202}"/>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715" name="AutoShape 1059">
          <a:extLst>
            <a:ext uri="{FF2B5EF4-FFF2-40B4-BE49-F238E27FC236}">
              <a16:creationId xmlns:a16="http://schemas.microsoft.com/office/drawing/2014/main" id="{5CD0A1E6-42A3-7943-0CED-B30EE45AC992}"/>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716" name="AutoShape 1060">
          <a:extLst>
            <a:ext uri="{FF2B5EF4-FFF2-40B4-BE49-F238E27FC236}">
              <a16:creationId xmlns:a16="http://schemas.microsoft.com/office/drawing/2014/main" id="{25D28D4E-B1AF-6E74-84D0-D65E552EE012}"/>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717" name="AutoShape 1061">
          <a:extLst>
            <a:ext uri="{FF2B5EF4-FFF2-40B4-BE49-F238E27FC236}">
              <a16:creationId xmlns:a16="http://schemas.microsoft.com/office/drawing/2014/main" id="{B5B41055-E619-6FE5-5BD4-ED09A70296CB}"/>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718" name="AutoShape 1062">
          <a:extLst>
            <a:ext uri="{FF2B5EF4-FFF2-40B4-BE49-F238E27FC236}">
              <a16:creationId xmlns:a16="http://schemas.microsoft.com/office/drawing/2014/main" id="{971EA00B-F815-65DC-C9C2-FBDC157EBC8D}"/>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18</xdr:row>
      <xdr:rowOff>0</xdr:rowOff>
    </xdr:from>
    <xdr:to>
      <xdr:col>17</xdr:col>
      <xdr:colOff>0</xdr:colOff>
      <xdr:row>20</xdr:row>
      <xdr:rowOff>44450</xdr:rowOff>
    </xdr:to>
    <xdr:sp macro="" textlink="">
      <xdr:nvSpPr>
        <xdr:cNvPr id="950719" name="AutoShape 1063">
          <a:extLst>
            <a:ext uri="{FF2B5EF4-FFF2-40B4-BE49-F238E27FC236}">
              <a16:creationId xmlns:a16="http://schemas.microsoft.com/office/drawing/2014/main" id="{19B77B51-9A41-EF92-8256-196BBEFA8E4F}"/>
            </a:ext>
          </a:extLst>
        </xdr:cNvPr>
        <xdr:cNvSpPr>
          <a:spLocks noChangeArrowheads="1"/>
        </xdr:cNvSpPr>
      </xdr:nvSpPr>
      <xdr:spPr bwMode="auto">
        <a:xfrm>
          <a:off x="8566150" y="43053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720" name="AutoShape 1064">
          <a:extLst>
            <a:ext uri="{FF2B5EF4-FFF2-40B4-BE49-F238E27FC236}">
              <a16:creationId xmlns:a16="http://schemas.microsoft.com/office/drawing/2014/main" id="{35204BF4-D4CB-E4C2-E5E4-BA58247CC8D6}"/>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721" name="AutoShape 1065">
          <a:extLst>
            <a:ext uri="{FF2B5EF4-FFF2-40B4-BE49-F238E27FC236}">
              <a16:creationId xmlns:a16="http://schemas.microsoft.com/office/drawing/2014/main" id="{8E13C8F5-42E0-78BB-5C1B-3D42AAC8D0E7}"/>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18</xdr:row>
      <xdr:rowOff>0</xdr:rowOff>
    </xdr:from>
    <xdr:to>
      <xdr:col>17</xdr:col>
      <xdr:colOff>0</xdr:colOff>
      <xdr:row>20</xdr:row>
      <xdr:rowOff>0</xdr:rowOff>
    </xdr:to>
    <xdr:sp macro="" textlink="">
      <xdr:nvSpPr>
        <xdr:cNvPr id="950722" name="AutoShape 1068">
          <a:extLst>
            <a:ext uri="{FF2B5EF4-FFF2-40B4-BE49-F238E27FC236}">
              <a16:creationId xmlns:a16="http://schemas.microsoft.com/office/drawing/2014/main" id="{A965FF7B-07A5-885E-E96B-76F6C4AB60B8}"/>
            </a:ext>
          </a:extLst>
        </xdr:cNvPr>
        <xdr:cNvSpPr>
          <a:spLocks noChangeArrowheads="1"/>
        </xdr:cNvSpPr>
      </xdr:nvSpPr>
      <xdr:spPr bwMode="auto">
        <a:xfrm>
          <a:off x="8356600" y="43053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723" name="AutoShape 1072">
          <a:extLst>
            <a:ext uri="{FF2B5EF4-FFF2-40B4-BE49-F238E27FC236}">
              <a16:creationId xmlns:a16="http://schemas.microsoft.com/office/drawing/2014/main" id="{7A4FFC55-EF03-9C8A-D491-98D788BA03A8}"/>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724" name="AutoShape 1076">
          <a:extLst>
            <a:ext uri="{FF2B5EF4-FFF2-40B4-BE49-F238E27FC236}">
              <a16:creationId xmlns:a16="http://schemas.microsoft.com/office/drawing/2014/main" id="{E4A7E7A1-2C01-023A-CB2E-327BBC7216C9}"/>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44450</xdr:rowOff>
    </xdr:from>
    <xdr:to>
      <xdr:col>17</xdr:col>
      <xdr:colOff>0</xdr:colOff>
      <xdr:row>27</xdr:row>
      <xdr:rowOff>101600</xdr:rowOff>
    </xdr:to>
    <xdr:sp macro="" textlink="">
      <xdr:nvSpPr>
        <xdr:cNvPr id="950725" name="AutoShape 1077">
          <a:extLst>
            <a:ext uri="{FF2B5EF4-FFF2-40B4-BE49-F238E27FC236}">
              <a16:creationId xmlns:a16="http://schemas.microsoft.com/office/drawing/2014/main" id="{1C13784E-08B7-22CC-BAD9-7FC18E5A5879}"/>
            </a:ext>
          </a:extLst>
        </xdr:cNvPr>
        <xdr:cNvSpPr>
          <a:spLocks noChangeArrowheads="1"/>
        </xdr:cNvSpPr>
      </xdr:nvSpPr>
      <xdr:spPr bwMode="auto">
        <a:xfrm>
          <a:off x="8382000" y="594995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25</xdr:row>
      <xdr:rowOff>44450</xdr:rowOff>
    </xdr:from>
    <xdr:to>
      <xdr:col>17</xdr:col>
      <xdr:colOff>0</xdr:colOff>
      <xdr:row>27</xdr:row>
      <xdr:rowOff>0</xdr:rowOff>
    </xdr:to>
    <xdr:sp macro="" textlink="">
      <xdr:nvSpPr>
        <xdr:cNvPr id="950726" name="AutoShape 1078">
          <a:extLst>
            <a:ext uri="{FF2B5EF4-FFF2-40B4-BE49-F238E27FC236}">
              <a16:creationId xmlns:a16="http://schemas.microsoft.com/office/drawing/2014/main" id="{ED1A3752-360E-702F-5F72-BD8C3F6F31BC}"/>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25</xdr:row>
      <xdr:rowOff>0</xdr:rowOff>
    </xdr:from>
    <xdr:to>
      <xdr:col>17</xdr:col>
      <xdr:colOff>0</xdr:colOff>
      <xdr:row>27</xdr:row>
      <xdr:rowOff>0</xdr:rowOff>
    </xdr:to>
    <xdr:sp macro="" textlink="">
      <xdr:nvSpPr>
        <xdr:cNvPr id="950727" name="AutoShape 1079">
          <a:extLst>
            <a:ext uri="{FF2B5EF4-FFF2-40B4-BE49-F238E27FC236}">
              <a16:creationId xmlns:a16="http://schemas.microsoft.com/office/drawing/2014/main" id="{6658F009-4310-3E9C-F0B2-8B3368411B93}"/>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24</xdr:row>
      <xdr:rowOff>730250</xdr:rowOff>
    </xdr:from>
    <xdr:to>
      <xdr:col>17</xdr:col>
      <xdr:colOff>0</xdr:colOff>
      <xdr:row>27</xdr:row>
      <xdr:rowOff>0</xdr:rowOff>
    </xdr:to>
    <xdr:sp macro="" textlink="">
      <xdr:nvSpPr>
        <xdr:cNvPr id="950728" name="AutoShape 1081">
          <a:extLst>
            <a:ext uri="{FF2B5EF4-FFF2-40B4-BE49-F238E27FC236}">
              <a16:creationId xmlns:a16="http://schemas.microsoft.com/office/drawing/2014/main" id="{3731356C-3180-E82A-5E90-CCA5A8EC6837}"/>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69850</xdr:rowOff>
    </xdr:from>
    <xdr:to>
      <xdr:col>17</xdr:col>
      <xdr:colOff>0</xdr:colOff>
      <xdr:row>27</xdr:row>
      <xdr:rowOff>0</xdr:rowOff>
    </xdr:to>
    <xdr:sp macro="" textlink="">
      <xdr:nvSpPr>
        <xdr:cNvPr id="950729" name="AutoShape 1082">
          <a:extLst>
            <a:ext uri="{FF2B5EF4-FFF2-40B4-BE49-F238E27FC236}">
              <a16:creationId xmlns:a16="http://schemas.microsoft.com/office/drawing/2014/main" id="{67C15965-BEE1-BCCD-480F-187E60378544}"/>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101600</xdr:rowOff>
    </xdr:from>
    <xdr:to>
      <xdr:col>17</xdr:col>
      <xdr:colOff>0</xdr:colOff>
      <xdr:row>27</xdr:row>
      <xdr:rowOff>0</xdr:rowOff>
    </xdr:to>
    <xdr:sp macro="" textlink="">
      <xdr:nvSpPr>
        <xdr:cNvPr id="950730" name="AutoShape 1083">
          <a:extLst>
            <a:ext uri="{FF2B5EF4-FFF2-40B4-BE49-F238E27FC236}">
              <a16:creationId xmlns:a16="http://schemas.microsoft.com/office/drawing/2014/main" id="{F89E6AC9-116D-EB60-F55A-E7405692AE92}"/>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25</xdr:row>
      <xdr:rowOff>101600</xdr:rowOff>
    </xdr:from>
    <xdr:to>
      <xdr:col>17</xdr:col>
      <xdr:colOff>0</xdr:colOff>
      <xdr:row>27</xdr:row>
      <xdr:rowOff>44450</xdr:rowOff>
    </xdr:to>
    <xdr:sp macro="" textlink="">
      <xdr:nvSpPr>
        <xdr:cNvPr id="950731" name="AutoShape 1084">
          <a:extLst>
            <a:ext uri="{FF2B5EF4-FFF2-40B4-BE49-F238E27FC236}">
              <a16:creationId xmlns:a16="http://schemas.microsoft.com/office/drawing/2014/main" id="{4952DF84-59FE-4D14-F815-2E545C3264AE}"/>
            </a:ext>
          </a:extLst>
        </xdr:cNvPr>
        <xdr:cNvSpPr>
          <a:spLocks noChangeArrowheads="1"/>
        </xdr:cNvSpPr>
      </xdr:nvSpPr>
      <xdr:spPr bwMode="auto">
        <a:xfrm>
          <a:off x="8356600" y="6007100"/>
          <a:ext cx="1593850" cy="400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25</xdr:row>
      <xdr:rowOff>101600</xdr:rowOff>
    </xdr:from>
    <xdr:to>
      <xdr:col>17</xdr:col>
      <xdr:colOff>0</xdr:colOff>
      <xdr:row>27</xdr:row>
      <xdr:rowOff>0</xdr:rowOff>
    </xdr:to>
    <xdr:sp macro="" textlink="">
      <xdr:nvSpPr>
        <xdr:cNvPr id="950732" name="AutoShape 1085">
          <a:extLst>
            <a:ext uri="{FF2B5EF4-FFF2-40B4-BE49-F238E27FC236}">
              <a16:creationId xmlns:a16="http://schemas.microsoft.com/office/drawing/2014/main" id="{6FA359F7-93A1-ACBC-EC8B-2A4A78BDF2FD}"/>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101600</xdr:colOff>
      <xdr:row>29</xdr:row>
      <xdr:rowOff>0</xdr:rowOff>
    </xdr:to>
    <xdr:sp macro="" textlink="">
      <xdr:nvSpPr>
        <xdr:cNvPr id="950733" name="AutoShape 1087">
          <a:extLst>
            <a:ext uri="{FF2B5EF4-FFF2-40B4-BE49-F238E27FC236}">
              <a16:creationId xmlns:a16="http://schemas.microsoft.com/office/drawing/2014/main" id="{6DF03206-8874-8356-9282-FB90813D0555}"/>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734" name="AutoShape 1058">
          <a:extLst>
            <a:ext uri="{FF2B5EF4-FFF2-40B4-BE49-F238E27FC236}">
              <a16:creationId xmlns:a16="http://schemas.microsoft.com/office/drawing/2014/main" id="{0CC6982C-3F37-E360-03FD-D477731CA305}"/>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735" name="AutoShape 1059">
          <a:extLst>
            <a:ext uri="{FF2B5EF4-FFF2-40B4-BE49-F238E27FC236}">
              <a16:creationId xmlns:a16="http://schemas.microsoft.com/office/drawing/2014/main" id="{844A6186-E4C1-DADC-5B0A-99378F747DCF}"/>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736" name="AutoShape 1060">
          <a:extLst>
            <a:ext uri="{FF2B5EF4-FFF2-40B4-BE49-F238E27FC236}">
              <a16:creationId xmlns:a16="http://schemas.microsoft.com/office/drawing/2014/main" id="{A2F99421-CE8C-1595-0EA1-924A888A096B}"/>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737" name="AutoShape 1061">
          <a:extLst>
            <a:ext uri="{FF2B5EF4-FFF2-40B4-BE49-F238E27FC236}">
              <a16:creationId xmlns:a16="http://schemas.microsoft.com/office/drawing/2014/main" id="{B79B59C5-538A-B323-E37E-4D91652DA7C9}"/>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738" name="AutoShape 1062">
          <a:extLst>
            <a:ext uri="{FF2B5EF4-FFF2-40B4-BE49-F238E27FC236}">
              <a16:creationId xmlns:a16="http://schemas.microsoft.com/office/drawing/2014/main" id="{487BAE5A-DF94-AB11-662C-00E4BB761FA4}"/>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739" name="AutoShape 1063">
          <a:extLst>
            <a:ext uri="{FF2B5EF4-FFF2-40B4-BE49-F238E27FC236}">
              <a16:creationId xmlns:a16="http://schemas.microsoft.com/office/drawing/2014/main" id="{FF88536F-38CA-919E-0631-6F3458BF6FA5}"/>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740" name="AutoShape 1064">
          <a:extLst>
            <a:ext uri="{FF2B5EF4-FFF2-40B4-BE49-F238E27FC236}">
              <a16:creationId xmlns:a16="http://schemas.microsoft.com/office/drawing/2014/main" id="{45BEFE5E-8478-FAE2-E6C7-FF387EB286E0}"/>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741" name="AutoShape 1065">
          <a:extLst>
            <a:ext uri="{FF2B5EF4-FFF2-40B4-BE49-F238E27FC236}">
              <a16:creationId xmlns:a16="http://schemas.microsoft.com/office/drawing/2014/main" id="{304A3FD5-0E8C-3F23-948B-430FC21D4875}"/>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742" name="AutoShape 1068">
          <a:extLst>
            <a:ext uri="{FF2B5EF4-FFF2-40B4-BE49-F238E27FC236}">
              <a16:creationId xmlns:a16="http://schemas.microsoft.com/office/drawing/2014/main" id="{7611203D-54E5-1455-27AD-3BBA57598739}"/>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743" name="AutoShape 1072">
          <a:extLst>
            <a:ext uri="{FF2B5EF4-FFF2-40B4-BE49-F238E27FC236}">
              <a16:creationId xmlns:a16="http://schemas.microsoft.com/office/drawing/2014/main" id="{56981506-224C-C438-8B9D-E1614E796EA6}"/>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744" name="AutoShape 1076">
          <a:extLst>
            <a:ext uri="{FF2B5EF4-FFF2-40B4-BE49-F238E27FC236}">
              <a16:creationId xmlns:a16="http://schemas.microsoft.com/office/drawing/2014/main" id="{2ACB9C85-C889-83FF-26EF-1AAFF89754ED}"/>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745" name="AutoShape 1078">
          <a:extLst>
            <a:ext uri="{FF2B5EF4-FFF2-40B4-BE49-F238E27FC236}">
              <a16:creationId xmlns:a16="http://schemas.microsoft.com/office/drawing/2014/main" id="{2F15D7E0-EF9E-1EAC-3604-6AAA4E254A82}"/>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746" name="AutoShape 1079">
          <a:extLst>
            <a:ext uri="{FF2B5EF4-FFF2-40B4-BE49-F238E27FC236}">
              <a16:creationId xmlns:a16="http://schemas.microsoft.com/office/drawing/2014/main" id="{BF100CB0-8F2C-C8DB-EDB3-73F2164163A0}"/>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747" name="AutoShape 1081">
          <a:extLst>
            <a:ext uri="{FF2B5EF4-FFF2-40B4-BE49-F238E27FC236}">
              <a16:creationId xmlns:a16="http://schemas.microsoft.com/office/drawing/2014/main" id="{AF976ED2-2440-D0C8-C067-F071C142B252}"/>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748" name="AutoShape 1082">
          <a:extLst>
            <a:ext uri="{FF2B5EF4-FFF2-40B4-BE49-F238E27FC236}">
              <a16:creationId xmlns:a16="http://schemas.microsoft.com/office/drawing/2014/main" id="{F1D03415-AABF-2338-7FF6-176D2D934B08}"/>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101600</xdr:rowOff>
    </xdr:from>
    <xdr:to>
      <xdr:col>16</xdr:col>
      <xdr:colOff>1257300</xdr:colOff>
      <xdr:row>27</xdr:row>
      <xdr:rowOff>0</xdr:rowOff>
    </xdr:to>
    <xdr:sp macro="" textlink="">
      <xdr:nvSpPr>
        <xdr:cNvPr id="950749" name="AutoShape 1083">
          <a:extLst>
            <a:ext uri="{FF2B5EF4-FFF2-40B4-BE49-F238E27FC236}">
              <a16:creationId xmlns:a16="http://schemas.microsoft.com/office/drawing/2014/main" id="{AE57E631-F447-4A20-39E3-9CF469D39DB7}"/>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750" name="AutoShape 1085">
          <a:extLst>
            <a:ext uri="{FF2B5EF4-FFF2-40B4-BE49-F238E27FC236}">
              <a16:creationId xmlns:a16="http://schemas.microsoft.com/office/drawing/2014/main" id="{CA0A3DB0-F7F6-6420-2DDC-F892B93E8739}"/>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751" name="AutoShape 1058">
          <a:extLst>
            <a:ext uri="{FF2B5EF4-FFF2-40B4-BE49-F238E27FC236}">
              <a16:creationId xmlns:a16="http://schemas.microsoft.com/office/drawing/2014/main" id="{D50D89A8-82ED-F6D0-5413-E818D336F64C}"/>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752" name="AutoShape 1059">
          <a:extLst>
            <a:ext uri="{FF2B5EF4-FFF2-40B4-BE49-F238E27FC236}">
              <a16:creationId xmlns:a16="http://schemas.microsoft.com/office/drawing/2014/main" id="{29B3E587-C467-BC49-3E02-D63D79736D23}"/>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753" name="AutoShape 1060">
          <a:extLst>
            <a:ext uri="{FF2B5EF4-FFF2-40B4-BE49-F238E27FC236}">
              <a16:creationId xmlns:a16="http://schemas.microsoft.com/office/drawing/2014/main" id="{3345957B-4560-0FAE-A192-B8D9BEC6026B}"/>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754" name="AutoShape 1061">
          <a:extLst>
            <a:ext uri="{FF2B5EF4-FFF2-40B4-BE49-F238E27FC236}">
              <a16:creationId xmlns:a16="http://schemas.microsoft.com/office/drawing/2014/main" id="{7CB8961C-7DF3-73A2-3C42-8348D5825FA1}"/>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755" name="AutoShape 1062">
          <a:extLst>
            <a:ext uri="{FF2B5EF4-FFF2-40B4-BE49-F238E27FC236}">
              <a16:creationId xmlns:a16="http://schemas.microsoft.com/office/drawing/2014/main" id="{02F99686-207F-0F9E-BA91-87F7BE5A0440}"/>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18</xdr:row>
      <xdr:rowOff>0</xdr:rowOff>
    </xdr:from>
    <xdr:to>
      <xdr:col>17</xdr:col>
      <xdr:colOff>0</xdr:colOff>
      <xdr:row>20</xdr:row>
      <xdr:rowOff>44450</xdr:rowOff>
    </xdr:to>
    <xdr:sp macro="" textlink="">
      <xdr:nvSpPr>
        <xdr:cNvPr id="950756" name="AutoShape 1063">
          <a:extLst>
            <a:ext uri="{FF2B5EF4-FFF2-40B4-BE49-F238E27FC236}">
              <a16:creationId xmlns:a16="http://schemas.microsoft.com/office/drawing/2014/main" id="{B1C81661-15F3-878A-9761-9968997AFA9B}"/>
            </a:ext>
          </a:extLst>
        </xdr:cNvPr>
        <xdr:cNvSpPr>
          <a:spLocks noChangeArrowheads="1"/>
        </xdr:cNvSpPr>
      </xdr:nvSpPr>
      <xdr:spPr bwMode="auto">
        <a:xfrm>
          <a:off x="8566150" y="43053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757" name="AutoShape 1064">
          <a:extLst>
            <a:ext uri="{FF2B5EF4-FFF2-40B4-BE49-F238E27FC236}">
              <a16:creationId xmlns:a16="http://schemas.microsoft.com/office/drawing/2014/main" id="{CB4887F8-B5A3-C09B-49F1-3ADD54709AA1}"/>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758" name="AutoShape 1065">
          <a:extLst>
            <a:ext uri="{FF2B5EF4-FFF2-40B4-BE49-F238E27FC236}">
              <a16:creationId xmlns:a16="http://schemas.microsoft.com/office/drawing/2014/main" id="{0FBFA033-D00E-FA38-C207-372F53819720}"/>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18</xdr:row>
      <xdr:rowOff>0</xdr:rowOff>
    </xdr:from>
    <xdr:to>
      <xdr:col>17</xdr:col>
      <xdr:colOff>0</xdr:colOff>
      <xdr:row>20</xdr:row>
      <xdr:rowOff>0</xdr:rowOff>
    </xdr:to>
    <xdr:sp macro="" textlink="">
      <xdr:nvSpPr>
        <xdr:cNvPr id="950759" name="AutoShape 1068">
          <a:extLst>
            <a:ext uri="{FF2B5EF4-FFF2-40B4-BE49-F238E27FC236}">
              <a16:creationId xmlns:a16="http://schemas.microsoft.com/office/drawing/2014/main" id="{6928716B-E5E1-09CC-657D-0C00968E84A8}"/>
            </a:ext>
          </a:extLst>
        </xdr:cNvPr>
        <xdr:cNvSpPr>
          <a:spLocks noChangeArrowheads="1"/>
        </xdr:cNvSpPr>
      </xdr:nvSpPr>
      <xdr:spPr bwMode="auto">
        <a:xfrm>
          <a:off x="8356600" y="43053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760" name="AutoShape 1072">
          <a:extLst>
            <a:ext uri="{FF2B5EF4-FFF2-40B4-BE49-F238E27FC236}">
              <a16:creationId xmlns:a16="http://schemas.microsoft.com/office/drawing/2014/main" id="{8740F6CF-EE04-3879-1325-A8BA4E33505C}"/>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761" name="AutoShape 1076">
          <a:extLst>
            <a:ext uri="{FF2B5EF4-FFF2-40B4-BE49-F238E27FC236}">
              <a16:creationId xmlns:a16="http://schemas.microsoft.com/office/drawing/2014/main" id="{137093FD-1639-48FE-0CB0-5F6642FA48F8}"/>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44450</xdr:rowOff>
    </xdr:from>
    <xdr:to>
      <xdr:col>17</xdr:col>
      <xdr:colOff>0</xdr:colOff>
      <xdr:row>27</xdr:row>
      <xdr:rowOff>101600</xdr:rowOff>
    </xdr:to>
    <xdr:sp macro="" textlink="">
      <xdr:nvSpPr>
        <xdr:cNvPr id="950762" name="AutoShape 1077">
          <a:extLst>
            <a:ext uri="{FF2B5EF4-FFF2-40B4-BE49-F238E27FC236}">
              <a16:creationId xmlns:a16="http://schemas.microsoft.com/office/drawing/2014/main" id="{6206CC27-0DFE-DA72-DFA3-FC42BF2D924E}"/>
            </a:ext>
          </a:extLst>
        </xdr:cNvPr>
        <xdr:cNvSpPr>
          <a:spLocks noChangeArrowheads="1"/>
        </xdr:cNvSpPr>
      </xdr:nvSpPr>
      <xdr:spPr bwMode="auto">
        <a:xfrm>
          <a:off x="8382000" y="594995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25</xdr:row>
      <xdr:rowOff>44450</xdr:rowOff>
    </xdr:from>
    <xdr:to>
      <xdr:col>17</xdr:col>
      <xdr:colOff>0</xdr:colOff>
      <xdr:row>27</xdr:row>
      <xdr:rowOff>0</xdr:rowOff>
    </xdr:to>
    <xdr:sp macro="" textlink="">
      <xdr:nvSpPr>
        <xdr:cNvPr id="950763" name="AutoShape 1078">
          <a:extLst>
            <a:ext uri="{FF2B5EF4-FFF2-40B4-BE49-F238E27FC236}">
              <a16:creationId xmlns:a16="http://schemas.microsoft.com/office/drawing/2014/main" id="{FE1A5E37-AA3F-2A90-8885-071C77ED3B57}"/>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25</xdr:row>
      <xdr:rowOff>0</xdr:rowOff>
    </xdr:from>
    <xdr:to>
      <xdr:col>17</xdr:col>
      <xdr:colOff>0</xdr:colOff>
      <xdr:row>27</xdr:row>
      <xdr:rowOff>0</xdr:rowOff>
    </xdr:to>
    <xdr:sp macro="" textlink="">
      <xdr:nvSpPr>
        <xdr:cNvPr id="950764" name="AutoShape 1079">
          <a:extLst>
            <a:ext uri="{FF2B5EF4-FFF2-40B4-BE49-F238E27FC236}">
              <a16:creationId xmlns:a16="http://schemas.microsoft.com/office/drawing/2014/main" id="{D4A06A19-BB96-9032-9500-FE20A05AA35E}"/>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24</xdr:row>
      <xdr:rowOff>730250</xdr:rowOff>
    </xdr:from>
    <xdr:to>
      <xdr:col>17</xdr:col>
      <xdr:colOff>0</xdr:colOff>
      <xdr:row>27</xdr:row>
      <xdr:rowOff>0</xdr:rowOff>
    </xdr:to>
    <xdr:sp macro="" textlink="">
      <xdr:nvSpPr>
        <xdr:cNvPr id="950765" name="AutoShape 1081">
          <a:extLst>
            <a:ext uri="{FF2B5EF4-FFF2-40B4-BE49-F238E27FC236}">
              <a16:creationId xmlns:a16="http://schemas.microsoft.com/office/drawing/2014/main" id="{066A0E93-3AEE-57DF-E00E-60280D68B7FA}"/>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69850</xdr:rowOff>
    </xdr:from>
    <xdr:to>
      <xdr:col>17</xdr:col>
      <xdr:colOff>0</xdr:colOff>
      <xdr:row>27</xdr:row>
      <xdr:rowOff>0</xdr:rowOff>
    </xdr:to>
    <xdr:sp macro="" textlink="">
      <xdr:nvSpPr>
        <xdr:cNvPr id="950766" name="AutoShape 1082">
          <a:extLst>
            <a:ext uri="{FF2B5EF4-FFF2-40B4-BE49-F238E27FC236}">
              <a16:creationId xmlns:a16="http://schemas.microsoft.com/office/drawing/2014/main" id="{07DEAD5A-F1A2-FA71-235D-591BD93262D9}"/>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101600</xdr:rowOff>
    </xdr:from>
    <xdr:to>
      <xdr:col>17</xdr:col>
      <xdr:colOff>0</xdr:colOff>
      <xdr:row>27</xdr:row>
      <xdr:rowOff>0</xdr:rowOff>
    </xdr:to>
    <xdr:sp macro="" textlink="">
      <xdr:nvSpPr>
        <xdr:cNvPr id="950767" name="AutoShape 1083">
          <a:extLst>
            <a:ext uri="{FF2B5EF4-FFF2-40B4-BE49-F238E27FC236}">
              <a16:creationId xmlns:a16="http://schemas.microsoft.com/office/drawing/2014/main" id="{57DB4404-56B4-3F7E-FACE-4A0AC1B3A69D}"/>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25</xdr:row>
      <xdr:rowOff>101600</xdr:rowOff>
    </xdr:from>
    <xdr:to>
      <xdr:col>17</xdr:col>
      <xdr:colOff>0</xdr:colOff>
      <xdr:row>27</xdr:row>
      <xdr:rowOff>44450</xdr:rowOff>
    </xdr:to>
    <xdr:sp macro="" textlink="">
      <xdr:nvSpPr>
        <xdr:cNvPr id="950768" name="AutoShape 1084">
          <a:extLst>
            <a:ext uri="{FF2B5EF4-FFF2-40B4-BE49-F238E27FC236}">
              <a16:creationId xmlns:a16="http://schemas.microsoft.com/office/drawing/2014/main" id="{41C02C8F-8721-D585-C4C4-56B1D9092984}"/>
            </a:ext>
          </a:extLst>
        </xdr:cNvPr>
        <xdr:cNvSpPr>
          <a:spLocks noChangeArrowheads="1"/>
        </xdr:cNvSpPr>
      </xdr:nvSpPr>
      <xdr:spPr bwMode="auto">
        <a:xfrm>
          <a:off x="8356600" y="6007100"/>
          <a:ext cx="1593850" cy="400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25</xdr:row>
      <xdr:rowOff>101600</xdr:rowOff>
    </xdr:from>
    <xdr:to>
      <xdr:col>17</xdr:col>
      <xdr:colOff>0</xdr:colOff>
      <xdr:row>27</xdr:row>
      <xdr:rowOff>0</xdr:rowOff>
    </xdr:to>
    <xdr:sp macro="" textlink="">
      <xdr:nvSpPr>
        <xdr:cNvPr id="950769" name="AutoShape 1085">
          <a:extLst>
            <a:ext uri="{FF2B5EF4-FFF2-40B4-BE49-F238E27FC236}">
              <a16:creationId xmlns:a16="http://schemas.microsoft.com/office/drawing/2014/main" id="{17EDA9F2-C867-E71D-B49B-6DEB07E4E168}"/>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101600</xdr:colOff>
      <xdr:row>29</xdr:row>
      <xdr:rowOff>0</xdr:rowOff>
    </xdr:to>
    <xdr:sp macro="" textlink="">
      <xdr:nvSpPr>
        <xdr:cNvPr id="950770" name="AutoShape 1087">
          <a:extLst>
            <a:ext uri="{FF2B5EF4-FFF2-40B4-BE49-F238E27FC236}">
              <a16:creationId xmlns:a16="http://schemas.microsoft.com/office/drawing/2014/main" id="{CBF2BC11-4D27-1A10-4113-1F50875E0E8D}"/>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771" name="AutoShape 1058">
          <a:extLst>
            <a:ext uri="{FF2B5EF4-FFF2-40B4-BE49-F238E27FC236}">
              <a16:creationId xmlns:a16="http://schemas.microsoft.com/office/drawing/2014/main" id="{2B4E204B-8CFD-6D2F-EEF2-E35A9501292E}"/>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772" name="AutoShape 1059">
          <a:extLst>
            <a:ext uri="{FF2B5EF4-FFF2-40B4-BE49-F238E27FC236}">
              <a16:creationId xmlns:a16="http://schemas.microsoft.com/office/drawing/2014/main" id="{25E7BBF5-FAD5-CC0D-3A85-3D50F76E5FB6}"/>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773" name="AutoShape 1060">
          <a:extLst>
            <a:ext uri="{FF2B5EF4-FFF2-40B4-BE49-F238E27FC236}">
              <a16:creationId xmlns:a16="http://schemas.microsoft.com/office/drawing/2014/main" id="{0CAFAE13-AAE9-B0B1-C8C2-A4CBEA05C07E}"/>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774" name="AutoShape 1061">
          <a:extLst>
            <a:ext uri="{FF2B5EF4-FFF2-40B4-BE49-F238E27FC236}">
              <a16:creationId xmlns:a16="http://schemas.microsoft.com/office/drawing/2014/main" id="{5DF2C029-DC26-A364-4BBA-0CBBCE2B0E36}"/>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775" name="AutoShape 1062">
          <a:extLst>
            <a:ext uri="{FF2B5EF4-FFF2-40B4-BE49-F238E27FC236}">
              <a16:creationId xmlns:a16="http://schemas.microsoft.com/office/drawing/2014/main" id="{3F9A7ECC-81D0-F6A0-EECF-340BC0DE9042}"/>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776" name="AutoShape 1063">
          <a:extLst>
            <a:ext uri="{FF2B5EF4-FFF2-40B4-BE49-F238E27FC236}">
              <a16:creationId xmlns:a16="http://schemas.microsoft.com/office/drawing/2014/main" id="{E1549318-3108-3243-C33D-B855CB92DE38}"/>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777" name="AutoShape 1064">
          <a:extLst>
            <a:ext uri="{FF2B5EF4-FFF2-40B4-BE49-F238E27FC236}">
              <a16:creationId xmlns:a16="http://schemas.microsoft.com/office/drawing/2014/main" id="{75C27BDF-3F9A-50E1-61F4-3E7450D1ADF2}"/>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778" name="AutoShape 1065">
          <a:extLst>
            <a:ext uri="{FF2B5EF4-FFF2-40B4-BE49-F238E27FC236}">
              <a16:creationId xmlns:a16="http://schemas.microsoft.com/office/drawing/2014/main" id="{F609622A-6D25-D46D-95F6-549D22DF8A9B}"/>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779" name="AutoShape 1068">
          <a:extLst>
            <a:ext uri="{FF2B5EF4-FFF2-40B4-BE49-F238E27FC236}">
              <a16:creationId xmlns:a16="http://schemas.microsoft.com/office/drawing/2014/main" id="{C93CA904-61E6-C834-CA88-0B6B7B39BC53}"/>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780" name="AutoShape 1072">
          <a:extLst>
            <a:ext uri="{FF2B5EF4-FFF2-40B4-BE49-F238E27FC236}">
              <a16:creationId xmlns:a16="http://schemas.microsoft.com/office/drawing/2014/main" id="{D91E08BC-9E8A-CE58-7574-CEEE4B3D6ADD}"/>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781" name="AutoShape 1076">
          <a:extLst>
            <a:ext uri="{FF2B5EF4-FFF2-40B4-BE49-F238E27FC236}">
              <a16:creationId xmlns:a16="http://schemas.microsoft.com/office/drawing/2014/main" id="{D75E6BCB-F6DC-2C13-5382-581573962838}"/>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782" name="AutoShape 1078">
          <a:extLst>
            <a:ext uri="{FF2B5EF4-FFF2-40B4-BE49-F238E27FC236}">
              <a16:creationId xmlns:a16="http://schemas.microsoft.com/office/drawing/2014/main" id="{8BC5A606-49AC-92AB-8D9D-511DDC9951C1}"/>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783" name="AutoShape 1079">
          <a:extLst>
            <a:ext uri="{FF2B5EF4-FFF2-40B4-BE49-F238E27FC236}">
              <a16:creationId xmlns:a16="http://schemas.microsoft.com/office/drawing/2014/main" id="{245B3CC7-CCED-31C7-A4B5-B17F7F5A29B0}"/>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784" name="AutoShape 1081">
          <a:extLst>
            <a:ext uri="{FF2B5EF4-FFF2-40B4-BE49-F238E27FC236}">
              <a16:creationId xmlns:a16="http://schemas.microsoft.com/office/drawing/2014/main" id="{6CC90FE0-D327-F3C5-7911-6A36C237D2FE}"/>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785" name="AutoShape 1082">
          <a:extLst>
            <a:ext uri="{FF2B5EF4-FFF2-40B4-BE49-F238E27FC236}">
              <a16:creationId xmlns:a16="http://schemas.microsoft.com/office/drawing/2014/main" id="{94D1310F-3A9A-8A54-95A7-555DCCF7B503}"/>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786" name="AutoShape 1085">
          <a:extLst>
            <a:ext uri="{FF2B5EF4-FFF2-40B4-BE49-F238E27FC236}">
              <a16:creationId xmlns:a16="http://schemas.microsoft.com/office/drawing/2014/main" id="{47346A01-57E4-BBC0-431B-CFD34E83FBF2}"/>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787" name="AutoShape 1058">
          <a:extLst>
            <a:ext uri="{FF2B5EF4-FFF2-40B4-BE49-F238E27FC236}">
              <a16:creationId xmlns:a16="http://schemas.microsoft.com/office/drawing/2014/main" id="{36FF9261-4D03-C8D7-2012-3DEC35706453}"/>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788" name="AutoShape 1059">
          <a:extLst>
            <a:ext uri="{FF2B5EF4-FFF2-40B4-BE49-F238E27FC236}">
              <a16:creationId xmlns:a16="http://schemas.microsoft.com/office/drawing/2014/main" id="{6A5E0598-2C4A-75DD-CE3F-37721693570A}"/>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789" name="AutoShape 1060">
          <a:extLst>
            <a:ext uri="{FF2B5EF4-FFF2-40B4-BE49-F238E27FC236}">
              <a16:creationId xmlns:a16="http://schemas.microsoft.com/office/drawing/2014/main" id="{63E194FE-1834-7461-F054-CB21FFEE53D0}"/>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790" name="AutoShape 1061">
          <a:extLst>
            <a:ext uri="{FF2B5EF4-FFF2-40B4-BE49-F238E27FC236}">
              <a16:creationId xmlns:a16="http://schemas.microsoft.com/office/drawing/2014/main" id="{E26DF158-17FF-2A9B-455E-56706D731C35}"/>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791" name="AutoShape 1062">
          <a:extLst>
            <a:ext uri="{FF2B5EF4-FFF2-40B4-BE49-F238E27FC236}">
              <a16:creationId xmlns:a16="http://schemas.microsoft.com/office/drawing/2014/main" id="{FCA2F2BC-BAF9-8508-1A0C-5E9A93D1198B}"/>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615950</xdr:rowOff>
    </xdr:from>
    <xdr:to>
      <xdr:col>17</xdr:col>
      <xdr:colOff>0</xdr:colOff>
      <xdr:row>21</xdr:row>
      <xdr:rowOff>0</xdr:rowOff>
    </xdr:to>
    <xdr:sp macro="" textlink="">
      <xdr:nvSpPr>
        <xdr:cNvPr id="950792" name="AutoShape 1072">
          <a:extLst>
            <a:ext uri="{FF2B5EF4-FFF2-40B4-BE49-F238E27FC236}">
              <a16:creationId xmlns:a16="http://schemas.microsoft.com/office/drawing/2014/main" id="{E5B38868-46B9-35C7-CFA8-0516061D335D}"/>
            </a:ext>
          </a:extLst>
        </xdr:cNvPr>
        <xdr:cNvSpPr>
          <a:spLocks noChangeArrowheads="1"/>
        </xdr:cNvSpPr>
      </xdr:nvSpPr>
      <xdr:spPr bwMode="auto">
        <a:xfrm>
          <a:off x="8420100" y="45339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793" name="AutoShape 1076">
          <a:extLst>
            <a:ext uri="{FF2B5EF4-FFF2-40B4-BE49-F238E27FC236}">
              <a16:creationId xmlns:a16="http://schemas.microsoft.com/office/drawing/2014/main" id="{A2E5BBB0-0678-7E00-3ABF-92D01583CD6D}"/>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101600</xdr:colOff>
      <xdr:row>29</xdr:row>
      <xdr:rowOff>0</xdr:rowOff>
    </xdr:to>
    <xdr:sp macro="" textlink="">
      <xdr:nvSpPr>
        <xdr:cNvPr id="950794" name="AutoShape 1087">
          <a:extLst>
            <a:ext uri="{FF2B5EF4-FFF2-40B4-BE49-F238E27FC236}">
              <a16:creationId xmlns:a16="http://schemas.microsoft.com/office/drawing/2014/main" id="{2ECACF62-FB5B-1495-F8FD-D644C1E4A7A6}"/>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795" name="AutoShape 1058">
          <a:extLst>
            <a:ext uri="{FF2B5EF4-FFF2-40B4-BE49-F238E27FC236}">
              <a16:creationId xmlns:a16="http://schemas.microsoft.com/office/drawing/2014/main" id="{6FDDB8D5-F76F-6316-B6BB-05E6B78FEA6B}"/>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796" name="AutoShape 1060">
          <a:extLst>
            <a:ext uri="{FF2B5EF4-FFF2-40B4-BE49-F238E27FC236}">
              <a16:creationId xmlns:a16="http://schemas.microsoft.com/office/drawing/2014/main" id="{0911BF25-C6B6-E04D-DC92-8BE5E75201FA}"/>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797" name="AutoShape 1061">
          <a:extLst>
            <a:ext uri="{FF2B5EF4-FFF2-40B4-BE49-F238E27FC236}">
              <a16:creationId xmlns:a16="http://schemas.microsoft.com/office/drawing/2014/main" id="{936E6B01-BE20-3A61-B4DB-A2FB840DD15C}"/>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798" name="AutoShape 1062">
          <a:extLst>
            <a:ext uri="{FF2B5EF4-FFF2-40B4-BE49-F238E27FC236}">
              <a16:creationId xmlns:a16="http://schemas.microsoft.com/office/drawing/2014/main" id="{AA7B8385-040C-9E70-6CB8-A5F791889D1F}"/>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799" name="AutoShape 1064">
          <a:extLst>
            <a:ext uri="{FF2B5EF4-FFF2-40B4-BE49-F238E27FC236}">
              <a16:creationId xmlns:a16="http://schemas.microsoft.com/office/drawing/2014/main" id="{9DB2E720-E54B-7294-992F-A27BEC3F5D8D}"/>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00" name="AutoShape 1065">
          <a:extLst>
            <a:ext uri="{FF2B5EF4-FFF2-40B4-BE49-F238E27FC236}">
              <a16:creationId xmlns:a16="http://schemas.microsoft.com/office/drawing/2014/main" id="{C3ADF23D-B31A-22B8-D69B-CCA2BA6341BB}"/>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801" name="AutoShape 1072">
          <a:extLst>
            <a:ext uri="{FF2B5EF4-FFF2-40B4-BE49-F238E27FC236}">
              <a16:creationId xmlns:a16="http://schemas.microsoft.com/office/drawing/2014/main" id="{695F5AE3-B4F4-6470-1A0A-16E78A07422F}"/>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802" name="AutoShape 1058">
          <a:extLst>
            <a:ext uri="{FF2B5EF4-FFF2-40B4-BE49-F238E27FC236}">
              <a16:creationId xmlns:a16="http://schemas.microsoft.com/office/drawing/2014/main" id="{7FDC9530-4CE7-9F37-8DBB-A381E6668208}"/>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03" name="AutoShape 1060">
          <a:extLst>
            <a:ext uri="{FF2B5EF4-FFF2-40B4-BE49-F238E27FC236}">
              <a16:creationId xmlns:a16="http://schemas.microsoft.com/office/drawing/2014/main" id="{B7C451CC-27EB-76AA-2441-5BD505539894}"/>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804" name="AutoShape 1061">
          <a:extLst>
            <a:ext uri="{FF2B5EF4-FFF2-40B4-BE49-F238E27FC236}">
              <a16:creationId xmlns:a16="http://schemas.microsoft.com/office/drawing/2014/main" id="{56D12A81-EB50-9F8D-FB03-2FA95D365EFD}"/>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05" name="AutoShape 1062">
          <a:extLst>
            <a:ext uri="{FF2B5EF4-FFF2-40B4-BE49-F238E27FC236}">
              <a16:creationId xmlns:a16="http://schemas.microsoft.com/office/drawing/2014/main" id="{2F863616-6876-1E3A-407A-739C8AD40DD2}"/>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06" name="AutoShape 1064">
          <a:extLst>
            <a:ext uri="{FF2B5EF4-FFF2-40B4-BE49-F238E27FC236}">
              <a16:creationId xmlns:a16="http://schemas.microsoft.com/office/drawing/2014/main" id="{5D494695-D68C-FDCA-3032-081C37FC55DE}"/>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07" name="AutoShape 1065">
          <a:extLst>
            <a:ext uri="{FF2B5EF4-FFF2-40B4-BE49-F238E27FC236}">
              <a16:creationId xmlns:a16="http://schemas.microsoft.com/office/drawing/2014/main" id="{9CF5DA03-F65C-E332-EE4E-02F64BA423C6}"/>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808" name="AutoShape 1072">
          <a:extLst>
            <a:ext uri="{FF2B5EF4-FFF2-40B4-BE49-F238E27FC236}">
              <a16:creationId xmlns:a16="http://schemas.microsoft.com/office/drawing/2014/main" id="{FCE3353E-9D2A-4C70-0152-3F552D216204}"/>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809" name="AutoShape 1058">
          <a:extLst>
            <a:ext uri="{FF2B5EF4-FFF2-40B4-BE49-F238E27FC236}">
              <a16:creationId xmlns:a16="http://schemas.microsoft.com/office/drawing/2014/main" id="{189DF81D-309A-DF9A-1055-3B51D396D451}"/>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10" name="AutoShape 1060">
          <a:extLst>
            <a:ext uri="{FF2B5EF4-FFF2-40B4-BE49-F238E27FC236}">
              <a16:creationId xmlns:a16="http://schemas.microsoft.com/office/drawing/2014/main" id="{C99C4D32-A3E2-C34D-5D8A-3EC3D5F74DEC}"/>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811" name="AutoShape 1061">
          <a:extLst>
            <a:ext uri="{FF2B5EF4-FFF2-40B4-BE49-F238E27FC236}">
              <a16:creationId xmlns:a16="http://schemas.microsoft.com/office/drawing/2014/main" id="{BE3E4AE6-4508-0C15-A342-58C609067523}"/>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12" name="AutoShape 1062">
          <a:extLst>
            <a:ext uri="{FF2B5EF4-FFF2-40B4-BE49-F238E27FC236}">
              <a16:creationId xmlns:a16="http://schemas.microsoft.com/office/drawing/2014/main" id="{22620E13-2893-4B2D-615A-4D75A15AED4B}"/>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13" name="AutoShape 1064">
          <a:extLst>
            <a:ext uri="{FF2B5EF4-FFF2-40B4-BE49-F238E27FC236}">
              <a16:creationId xmlns:a16="http://schemas.microsoft.com/office/drawing/2014/main" id="{F973D617-F93F-938A-20F6-FEB1318BBB18}"/>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14" name="AutoShape 1065">
          <a:extLst>
            <a:ext uri="{FF2B5EF4-FFF2-40B4-BE49-F238E27FC236}">
              <a16:creationId xmlns:a16="http://schemas.microsoft.com/office/drawing/2014/main" id="{A76141CD-7095-C053-8804-F109338CC60D}"/>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815" name="AutoShape 1072">
          <a:extLst>
            <a:ext uri="{FF2B5EF4-FFF2-40B4-BE49-F238E27FC236}">
              <a16:creationId xmlns:a16="http://schemas.microsoft.com/office/drawing/2014/main" id="{EFE8B871-07C5-CA21-A7EF-4558A532719C}"/>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816" name="AutoShape 1058">
          <a:extLst>
            <a:ext uri="{FF2B5EF4-FFF2-40B4-BE49-F238E27FC236}">
              <a16:creationId xmlns:a16="http://schemas.microsoft.com/office/drawing/2014/main" id="{AFDE732A-788A-8A66-7FEC-AE264DACBBCA}"/>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17" name="AutoShape 1060">
          <a:extLst>
            <a:ext uri="{FF2B5EF4-FFF2-40B4-BE49-F238E27FC236}">
              <a16:creationId xmlns:a16="http://schemas.microsoft.com/office/drawing/2014/main" id="{0ADDBB69-90A2-CAA3-4235-B1C7D8919EAE}"/>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818" name="AutoShape 1061">
          <a:extLst>
            <a:ext uri="{FF2B5EF4-FFF2-40B4-BE49-F238E27FC236}">
              <a16:creationId xmlns:a16="http://schemas.microsoft.com/office/drawing/2014/main" id="{452DD3E8-81C3-5C3B-1541-623860A43570}"/>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19" name="AutoShape 1062">
          <a:extLst>
            <a:ext uri="{FF2B5EF4-FFF2-40B4-BE49-F238E27FC236}">
              <a16:creationId xmlns:a16="http://schemas.microsoft.com/office/drawing/2014/main" id="{862D8CBE-4F1D-91D8-012B-719A1953B74D}"/>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820" name="AutoShape 1072">
          <a:extLst>
            <a:ext uri="{FF2B5EF4-FFF2-40B4-BE49-F238E27FC236}">
              <a16:creationId xmlns:a16="http://schemas.microsoft.com/office/drawing/2014/main" id="{0FD4DA1B-ADED-5C77-5DE2-DEC8E5C61E1D}"/>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821" name="AutoShape 1058">
          <a:extLst>
            <a:ext uri="{FF2B5EF4-FFF2-40B4-BE49-F238E27FC236}">
              <a16:creationId xmlns:a16="http://schemas.microsoft.com/office/drawing/2014/main" id="{CD2FB618-DBF0-4359-FA0E-966F4047D219}"/>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22" name="AutoShape 1060">
          <a:extLst>
            <a:ext uri="{FF2B5EF4-FFF2-40B4-BE49-F238E27FC236}">
              <a16:creationId xmlns:a16="http://schemas.microsoft.com/office/drawing/2014/main" id="{1880C88F-01FE-2578-621F-6D19BEA6923A}"/>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823" name="AutoShape 1061">
          <a:extLst>
            <a:ext uri="{FF2B5EF4-FFF2-40B4-BE49-F238E27FC236}">
              <a16:creationId xmlns:a16="http://schemas.microsoft.com/office/drawing/2014/main" id="{5D4F443B-1F38-69CF-1D23-8EE056571F85}"/>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24" name="AutoShape 1062">
          <a:extLst>
            <a:ext uri="{FF2B5EF4-FFF2-40B4-BE49-F238E27FC236}">
              <a16:creationId xmlns:a16="http://schemas.microsoft.com/office/drawing/2014/main" id="{1039B373-11B0-DA54-4428-0BE7F3D9455A}"/>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25" name="AutoShape 1064">
          <a:extLst>
            <a:ext uri="{FF2B5EF4-FFF2-40B4-BE49-F238E27FC236}">
              <a16:creationId xmlns:a16="http://schemas.microsoft.com/office/drawing/2014/main" id="{03EB48DE-E4EF-A8A0-D470-04C04A772A9D}"/>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26" name="AutoShape 1065">
          <a:extLst>
            <a:ext uri="{FF2B5EF4-FFF2-40B4-BE49-F238E27FC236}">
              <a16:creationId xmlns:a16="http://schemas.microsoft.com/office/drawing/2014/main" id="{CA99B6B0-2C42-28D5-08C4-8D8CFB48E1B7}"/>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827" name="AutoShape 1072">
          <a:extLst>
            <a:ext uri="{FF2B5EF4-FFF2-40B4-BE49-F238E27FC236}">
              <a16:creationId xmlns:a16="http://schemas.microsoft.com/office/drawing/2014/main" id="{D2AA1D66-DC42-F107-4473-F9BD7B84D592}"/>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828" name="AutoShape 1058">
          <a:extLst>
            <a:ext uri="{FF2B5EF4-FFF2-40B4-BE49-F238E27FC236}">
              <a16:creationId xmlns:a16="http://schemas.microsoft.com/office/drawing/2014/main" id="{3708EE8E-1E2E-7C81-3D9A-DC6A0914D249}"/>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29" name="AutoShape 1060">
          <a:extLst>
            <a:ext uri="{FF2B5EF4-FFF2-40B4-BE49-F238E27FC236}">
              <a16:creationId xmlns:a16="http://schemas.microsoft.com/office/drawing/2014/main" id="{E92044D1-B7D4-D736-1CB9-236CCEB63E82}"/>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830" name="AutoShape 1061">
          <a:extLst>
            <a:ext uri="{FF2B5EF4-FFF2-40B4-BE49-F238E27FC236}">
              <a16:creationId xmlns:a16="http://schemas.microsoft.com/office/drawing/2014/main" id="{6D748FEF-B681-9C6B-F894-31BE43FE2B57}"/>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31" name="AutoShape 1062">
          <a:extLst>
            <a:ext uri="{FF2B5EF4-FFF2-40B4-BE49-F238E27FC236}">
              <a16:creationId xmlns:a16="http://schemas.microsoft.com/office/drawing/2014/main" id="{7CC19A72-9084-F5B1-964D-A7312BCD2579}"/>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32" name="AutoShape 1064">
          <a:extLst>
            <a:ext uri="{FF2B5EF4-FFF2-40B4-BE49-F238E27FC236}">
              <a16:creationId xmlns:a16="http://schemas.microsoft.com/office/drawing/2014/main" id="{F0E5B4EB-0604-2093-712C-29B2300AF36B}"/>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33" name="AutoShape 1065">
          <a:extLst>
            <a:ext uri="{FF2B5EF4-FFF2-40B4-BE49-F238E27FC236}">
              <a16:creationId xmlns:a16="http://schemas.microsoft.com/office/drawing/2014/main" id="{9A19B117-884D-9AF2-8DBA-25DED0B8E55C}"/>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834" name="AutoShape 1072">
          <a:extLst>
            <a:ext uri="{FF2B5EF4-FFF2-40B4-BE49-F238E27FC236}">
              <a16:creationId xmlns:a16="http://schemas.microsoft.com/office/drawing/2014/main" id="{BB84A014-534A-8EFC-B3EE-A9DACBC34E45}"/>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835" name="AutoShape 1058">
          <a:extLst>
            <a:ext uri="{FF2B5EF4-FFF2-40B4-BE49-F238E27FC236}">
              <a16:creationId xmlns:a16="http://schemas.microsoft.com/office/drawing/2014/main" id="{7C329866-9ED0-E98E-8515-B98BACAB1783}"/>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36" name="AutoShape 1060">
          <a:extLst>
            <a:ext uri="{FF2B5EF4-FFF2-40B4-BE49-F238E27FC236}">
              <a16:creationId xmlns:a16="http://schemas.microsoft.com/office/drawing/2014/main" id="{83133A9F-E391-E711-7813-CA61B98B7219}"/>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837" name="AutoShape 1061">
          <a:extLst>
            <a:ext uri="{FF2B5EF4-FFF2-40B4-BE49-F238E27FC236}">
              <a16:creationId xmlns:a16="http://schemas.microsoft.com/office/drawing/2014/main" id="{A6BF2F76-B825-71C4-09A5-48DE4F9712FD}"/>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38" name="AutoShape 1062">
          <a:extLst>
            <a:ext uri="{FF2B5EF4-FFF2-40B4-BE49-F238E27FC236}">
              <a16:creationId xmlns:a16="http://schemas.microsoft.com/office/drawing/2014/main" id="{A2DC8EB4-6B95-3BAF-B2D9-D53E9962FCA4}"/>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39" name="AutoShape 1064">
          <a:extLst>
            <a:ext uri="{FF2B5EF4-FFF2-40B4-BE49-F238E27FC236}">
              <a16:creationId xmlns:a16="http://schemas.microsoft.com/office/drawing/2014/main" id="{D22EF611-40E9-A324-03F5-DBE82D51FA6C}"/>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840" name="AutoShape 1063">
          <a:extLst>
            <a:ext uri="{FF2B5EF4-FFF2-40B4-BE49-F238E27FC236}">
              <a16:creationId xmlns:a16="http://schemas.microsoft.com/office/drawing/2014/main" id="{7CD062E2-9B5E-9138-2BEE-186CCCF8166B}"/>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841" name="AutoShape 1058">
          <a:extLst>
            <a:ext uri="{FF2B5EF4-FFF2-40B4-BE49-F238E27FC236}">
              <a16:creationId xmlns:a16="http://schemas.microsoft.com/office/drawing/2014/main" id="{B6D87E08-0954-B1F5-8E89-A93960D88B71}"/>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42" name="AutoShape 1060">
          <a:extLst>
            <a:ext uri="{FF2B5EF4-FFF2-40B4-BE49-F238E27FC236}">
              <a16:creationId xmlns:a16="http://schemas.microsoft.com/office/drawing/2014/main" id="{8530A203-19E2-958F-8C28-E31B8CC5BF56}"/>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843" name="AutoShape 1061">
          <a:extLst>
            <a:ext uri="{FF2B5EF4-FFF2-40B4-BE49-F238E27FC236}">
              <a16:creationId xmlns:a16="http://schemas.microsoft.com/office/drawing/2014/main" id="{7D248FBC-76AA-2F2B-50F8-C4B1566291A4}"/>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44" name="AutoShape 1062">
          <a:extLst>
            <a:ext uri="{FF2B5EF4-FFF2-40B4-BE49-F238E27FC236}">
              <a16:creationId xmlns:a16="http://schemas.microsoft.com/office/drawing/2014/main" id="{3209434F-D96E-7FF0-440D-3E3A2840228F}"/>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45" name="AutoShape 1064">
          <a:extLst>
            <a:ext uri="{FF2B5EF4-FFF2-40B4-BE49-F238E27FC236}">
              <a16:creationId xmlns:a16="http://schemas.microsoft.com/office/drawing/2014/main" id="{59C06E50-C592-1FF6-FC0E-56BFB62AC673}"/>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46" name="AutoShape 1065">
          <a:extLst>
            <a:ext uri="{FF2B5EF4-FFF2-40B4-BE49-F238E27FC236}">
              <a16:creationId xmlns:a16="http://schemas.microsoft.com/office/drawing/2014/main" id="{65161FEA-B521-79BA-629F-1F743A41DB7A}"/>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847" name="AutoShape 1072">
          <a:extLst>
            <a:ext uri="{FF2B5EF4-FFF2-40B4-BE49-F238E27FC236}">
              <a16:creationId xmlns:a16="http://schemas.microsoft.com/office/drawing/2014/main" id="{931B38B1-A11C-FFA0-F9D3-7441CEDD3820}"/>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848" name="AutoShape 1058">
          <a:extLst>
            <a:ext uri="{FF2B5EF4-FFF2-40B4-BE49-F238E27FC236}">
              <a16:creationId xmlns:a16="http://schemas.microsoft.com/office/drawing/2014/main" id="{28F3D163-88A9-0FFE-BE8C-E2E44367806F}"/>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49" name="AutoShape 1060">
          <a:extLst>
            <a:ext uri="{FF2B5EF4-FFF2-40B4-BE49-F238E27FC236}">
              <a16:creationId xmlns:a16="http://schemas.microsoft.com/office/drawing/2014/main" id="{2A86BB6D-83E0-D599-68BD-5AC08C581CC6}"/>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850" name="AutoShape 1061">
          <a:extLst>
            <a:ext uri="{FF2B5EF4-FFF2-40B4-BE49-F238E27FC236}">
              <a16:creationId xmlns:a16="http://schemas.microsoft.com/office/drawing/2014/main" id="{7AD4DE45-47F5-02DE-920A-C04EC182CEDB}"/>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51" name="AutoShape 1062">
          <a:extLst>
            <a:ext uri="{FF2B5EF4-FFF2-40B4-BE49-F238E27FC236}">
              <a16:creationId xmlns:a16="http://schemas.microsoft.com/office/drawing/2014/main" id="{3D9ABAB0-AF52-3B7C-55C6-0AD8CEF7B11A}"/>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52" name="AutoShape 1064">
          <a:extLst>
            <a:ext uri="{FF2B5EF4-FFF2-40B4-BE49-F238E27FC236}">
              <a16:creationId xmlns:a16="http://schemas.microsoft.com/office/drawing/2014/main" id="{3FD81B16-81FB-20B4-83FA-F31542B7F099}"/>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53" name="AutoShape 1065">
          <a:extLst>
            <a:ext uri="{FF2B5EF4-FFF2-40B4-BE49-F238E27FC236}">
              <a16:creationId xmlns:a16="http://schemas.microsoft.com/office/drawing/2014/main" id="{AA0E7F4C-81F2-CAF1-1EE2-09479BBBDA41}"/>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854" name="AutoShape 1072">
          <a:extLst>
            <a:ext uri="{FF2B5EF4-FFF2-40B4-BE49-F238E27FC236}">
              <a16:creationId xmlns:a16="http://schemas.microsoft.com/office/drawing/2014/main" id="{46FC003A-C932-FA4A-8229-1FB3E0654C87}"/>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855" name="AutoShape 1058">
          <a:extLst>
            <a:ext uri="{FF2B5EF4-FFF2-40B4-BE49-F238E27FC236}">
              <a16:creationId xmlns:a16="http://schemas.microsoft.com/office/drawing/2014/main" id="{6C142FEB-A1A5-68FE-F741-24FE7EF4D63B}"/>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56" name="AutoShape 1060">
          <a:extLst>
            <a:ext uri="{FF2B5EF4-FFF2-40B4-BE49-F238E27FC236}">
              <a16:creationId xmlns:a16="http://schemas.microsoft.com/office/drawing/2014/main" id="{DFA9F55B-3D67-8B88-C1F9-E15F242EA6D2}"/>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857" name="AutoShape 1061">
          <a:extLst>
            <a:ext uri="{FF2B5EF4-FFF2-40B4-BE49-F238E27FC236}">
              <a16:creationId xmlns:a16="http://schemas.microsoft.com/office/drawing/2014/main" id="{1C437172-72B9-D2B5-E8EC-7903FA123595}"/>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58" name="AutoShape 1062">
          <a:extLst>
            <a:ext uri="{FF2B5EF4-FFF2-40B4-BE49-F238E27FC236}">
              <a16:creationId xmlns:a16="http://schemas.microsoft.com/office/drawing/2014/main" id="{BE2598D0-DBF6-FE72-D17D-9CDFD1DB60D8}"/>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59" name="AutoShape 1064">
          <a:extLst>
            <a:ext uri="{FF2B5EF4-FFF2-40B4-BE49-F238E27FC236}">
              <a16:creationId xmlns:a16="http://schemas.microsoft.com/office/drawing/2014/main" id="{EF872472-3E06-B563-00A9-AA567140C61A}"/>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2000250</xdr:colOff>
      <xdr:row>17</xdr:row>
      <xdr:rowOff>0</xdr:rowOff>
    </xdr:from>
    <xdr:to>
      <xdr:col>16</xdr:col>
      <xdr:colOff>908050</xdr:colOff>
      <xdr:row>19</xdr:row>
      <xdr:rowOff>44450</xdr:rowOff>
    </xdr:to>
    <xdr:sp macro="" textlink="">
      <xdr:nvSpPr>
        <xdr:cNvPr id="950860" name="AutoShape 1049">
          <a:extLst>
            <a:ext uri="{FF2B5EF4-FFF2-40B4-BE49-F238E27FC236}">
              <a16:creationId xmlns:a16="http://schemas.microsoft.com/office/drawing/2014/main" id="{B93455D5-C821-F83D-F4E7-45219B9C06D3}"/>
            </a:ext>
          </a:extLst>
        </xdr:cNvPr>
        <xdr:cNvSpPr>
          <a:spLocks noChangeArrowheads="1"/>
        </xdr:cNvSpPr>
      </xdr:nvSpPr>
      <xdr:spPr bwMode="auto">
        <a:xfrm>
          <a:off x="8128000" y="4076700"/>
          <a:ext cx="1822450" cy="5016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861" name="AutoShape 1063">
          <a:extLst>
            <a:ext uri="{FF2B5EF4-FFF2-40B4-BE49-F238E27FC236}">
              <a16:creationId xmlns:a16="http://schemas.microsoft.com/office/drawing/2014/main" id="{7AEC28C4-5FF9-0D34-71FD-010B0ED78F8D}"/>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862" name="AutoShape 1063">
          <a:extLst>
            <a:ext uri="{FF2B5EF4-FFF2-40B4-BE49-F238E27FC236}">
              <a16:creationId xmlns:a16="http://schemas.microsoft.com/office/drawing/2014/main" id="{60FAF64F-D551-C8F4-9896-4CE2A9BBE267}"/>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863" name="AutoShape 1063">
          <a:extLst>
            <a:ext uri="{FF2B5EF4-FFF2-40B4-BE49-F238E27FC236}">
              <a16:creationId xmlns:a16="http://schemas.microsoft.com/office/drawing/2014/main" id="{D0FB75FD-ED86-925B-03B2-3033E1DF4B0D}"/>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864" name="AutoShape 1063">
          <a:extLst>
            <a:ext uri="{FF2B5EF4-FFF2-40B4-BE49-F238E27FC236}">
              <a16:creationId xmlns:a16="http://schemas.microsoft.com/office/drawing/2014/main" id="{CDD61847-B31B-82F3-0605-D907AF315ABF}"/>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865" name="AutoShape 1063">
          <a:extLst>
            <a:ext uri="{FF2B5EF4-FFF2-40B4-BE49-F238E27FC236}">
              <a16:creationId xmlns:a16="http://schemas.microsoft.com/office/drawing/2014/main" id="{4C4B7E93-69C2-ED69-09AC-A2C175D43A39}"/>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866" name="AutoShape 1063">
          <a:extLst>
            <a:ext uri="{FF2B5EF4-FFF2-40B4-BE49-F238E27FC236}">
              <a16:creationId xmlns:a16="http://schemas.microsoft.com/office/drawing/2014/main" id="{AA44EABB-6EEB-67EF-7DE5-8EAC3262A661}"/>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867" name="AutoShape 1063">
          <a:extLst>
            <a:ext uri="{FF2B5EF4-FFF2-40B4-BE49-F238E27FC236}">
              <a16:creationId xmlns:a16="http://schemas.microsoft.com/office/drawing/2014/main" id="{4C5F87BB-ADC6-B9CE-58DE-5C5F53FB31EF}"/>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16</xdr:row>
      <xdr:rowOff>101600</xdr:rowOff>
    </xdr:from>
    <xdr:to>
      <xdr:col>16</xdr:col>
      <xdr:colOff>1193800</xdr:colOff>
      <xdr:row>17</xdr:row>
      <xdr:rowOff>0</xdr:rowOff>
    </xdr:to>
    <xdr:sp macro="" textlink="">
      <xdr:nvSpPr>
        <xdr:cNvPr id="950868" name="AutoShape 1058">
          <a:extLst>
            <a:ext uri="{FF2B5EF4-FFF2-40B4-BE49-F238E27FC236}">
              <a16:creationId xmlns:a16="http://schemas.microsoft.com/office/drawing/2014/main" id="{4606CA3D-891F-2683-3948-A58554F9274A}"/>
            </a:ext>
          </a:extLst>
        </xdr:cNvPr>
        <xdr:cNvSpPr>
          <a:spLocks noChangeArrowheads="1"/>
        </xdr:cNvSpPr>
      </xdr:nvSpPr>
      <xdr:spPr bwMode="auto">
        <a:xfrm>
          <a:off x="8382000" y="3949700"/>
          <a:ext cx="1568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44450</xdr:rowOff>
    </xdr:from>
    <xdr:to>
      <xdr:col>16</xdr:col>
      <xdr:colOff>1143000</xdr:colOff>
      <xdr:row>17</xdr:row>
      <xdr:rowOff>0</xdr:rowOff>
    </xdr:to>
    <xdr:sp macro="" textlink="">
      <xdr:nvSpPr>
        <xdr:cNvPr id="950869" name="AutoShape 1060">
          <a:extLst>
            <a:ext uri="{FF2B5EF4-FFF2-40B4-BE49-F238E27FC236}">
              <a16:creationId xmlns:a16="http://schemas.microsoft.com/office/drawing/2014/main" id="{A184EC30-A3AA-EEC6-F020-FD98C2E90ECD}"/>
            </a:ext>
          </a:extLst>
        </xdr:cNvPr>
        <xdr:cNvSpPr>
          <a:spLocks noChangeArrowheads="1"/>
        </xdr:cNvSpPr>
      </xdr:nvSpPr>
      <xdr:spPr bwMode="auto">
        <a:xfrm>
          <a:off x="8470900" y="3892550"/>
          <a:ext cx="1479550" cy="184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16</xdr:row>
      <xdr:rowOff>0</xdr:rowOff>
    </xdr:from>
    <xdr:to>
      <xdr:col>16</xdr:col>
      <xdr:colOff>1028700</xdr:colOff>
      <xdr:row>17</xdr:row>
      <xdr:rowOff>0</xdr:rowOff>
    </xdr:to>
    <xdr:sp macro="" textlink="">
      <xdr:nvSpPr>
        <xdr:cNvPr id="950870" name="AutoShape 1061">
          <a:extLst>
            <a:ext uri="{FF2B5EF4-FFF2-40B4-BE49-F238E27FC236}">
              <a16:creationId xmlns:a16="http://schemas.microsoft.com/office/drawing/2014/main" id="{F5998CD5-9F13-10BD-4BAE-57DB8AF925CA}"/>
            </a:ext>
          </a:extLst>
        </xdr:cNvPr>
        <xdr:cNvSpPr>
          <a:spLocks noChangeArrowheads="1"/>
        </xdr:cNvSpPr>
      </xdr:nvSpPr>
      <xdr:spPr bwMode="auto">
        <a:xfrm>
          <a:off x="8439150" y="38481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0</xdr:rowOff>
    </xdr:from>
    <xdr:to>
      <xdr:col>16</xdr:col>
      <xdr:colOff>1143000</xdr:colOff>
      <xdr:row>17</xdr:row>
      <xdr:rowOff>0</xdr:rowOff>
    </xdr:to>
    <xdr:sp macro="" textlink="">
      <xdr:nvSpPr>
        <xdr:cNvPr id="950871" name="AutoShape 1062">
          <a:extLst>
            <a:ext uri="{FF2B5EF4-FFF2-40B4-BE49-F238E27FC236}">
              <a16:creationId xmlns:a16="http://schemas.microsoft.com/office/drawing/2014/main" id="{52EE7581-C0CA-95CD-217D-047536E00C6B}"/>
            </a:ext>
          </a:extLst>
        </xdr:cNvPr>
        <xdr:cNvSpPr>
          <a:spLocks noChangeArrowheads="1"/>
        </xdr:cNvSpPr>
      </xdr:nvSpPr>
      <xdr:spPr bwMode="auto">
        <a:xfrm>
          <a:off x="8470900" y="38481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15</xdr:row>
      <xdr:rowOff>730250</xdr:rowOff>
    </xdr:from>
    <xdr:to>
      <xdr:col>16</xdr:col>
      <xdr:colOff>1028700</xdr:colOff>
      <xdr:row>17</xdr:row>
      <xdr:rowOff>0</xdr:rowOff>
    </xdr:to>
    <xdr:sp macro="" textlink="">
      <xdr:nvSpPr>
        <xdr:cNvPr id="950872" name="AutoShape 1063">
          <a:extLst>
            <a:ext uri="{FF2B5EF4-FFF2-40B4-BE49-F238E27FC236}">
              <a16:creationId xmlns:a16="http://schemas.microsoft.com/office/drawing/2014/main" id="{0E6BF6FD-BB54-FE0B-71E2-A69CC1B7BADB}"/>
            </a:ext>
          </a:extLst>
        </xdr:cNvPr>
        <xdr:cNvSpPr>
          <a:spLocks noChangeArrowheads="1"/>
        </xdr:cNvSpPr>
      </xdr:nvSpPr>
      <xdr:spPr bwMode="auto">
        <a:xfrm>
          <a:off x="8566150" y="38481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69850</xdr:rowOff>
    </xdr:from>
    <xdr:to>
      <xdr:col>16</xdr:col>
      <xdr:colOff>1257300</xdr:colOff>
      <xdr:row>17</xdr:row>
      <xdr:rowOff>0</xdr:rowOff>
    </xdr:to>
    <xdr:sp macro="" textlink="">
      <xdr:nvSpPr>
        <xdr:cNvPr id="950873" name="AutoShape 1064">
          <a:extLst>
            <a:ext uri="{FF2B5EF4-FFF2-40B4-BE49-F238E27FC236}">
              <a16:creationId xmlns:a16="http://schemas.microsoft.com/office/drawing/2014/main" id="{D40C4E04-93F6-2D84-BD54-45594534DF67}"/>
            </a:ext>
          </a:extLst>
        </xdr:cNvPr>
        <xdr:cNvSpPr>
          <a:spLocks noChangeArrowheads="1"/>
        </xdr:cNvSpPr>
      </xdr:nvSpPr>
      <xdr:spPr bwMode="auto">
        <a:xfrm>
          <a:off x="8509000" y="3917950"/>
          <a:ext cx="1441450" cy="158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101600</xdr:rowOff>
    </xdr:from>
    <xdr:to>
      <xdr:col>16</xdr:col>
      <xdr:colOff>1257300</xdr:colOff>
      <xdr:row>17</xdr:row>
      <xdr:rowOff>0</xdr:rowOff>
    </xdr:to>
    <xdr:sp macro="" textlink="">
      <xdr:nvSpPr>
        <xdr:cNvPr id="950874" name="AutoShape 1065">
          <a:extLst>
            <a:ext uri="{FF2B5EF4-FFF2-40B4-BE49-F238E27FC236}">
              <a16:creationId xmlns:a16="http://schemas.microsoft.com/office/drawing/2014/main" id="{E8B53605-B110-2595-71E4-8BABBDA17E9D}"/>
            </a:ext>
          </a:extLst>
        </xdr:cNvPr>
        <xdr:cNvSpPr>
          <a:spLocks noChangeArrowheads="1"/>
        </xdr:cNvSpPr>
      </xdr:nvSpPr>
      <xdr:spPr bwMode="auto">
        <a:xfrm>
          <a:off x="8509000" y="3949700"/>
          <a:ext cx="1441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16</xdr:row>
      <xdr:rowOff>101600</xdr:rowOff>
    </xdr:from>
    <xdr:to>
      <xdr:col>16</xdr:col>
      <xdr:colOff>1200150</xdr:colOff>
      <xdr:row>17</xdr:row>
      <xdr:rowOff>0</xdr:rowOff>
    </xdr:to>
    <xdr:sp macro="" textlink="">
      <xdr:nvSpPr>
        <xdr:cNvPr id="950875" name="AutoShape 1072">
          <a:extLst>
            <a:ext uri="{FF2B5EF4-FFF2-40B4-BE49-F238E27FC236}">
              <a16:creationId xmlns:a16="http://schemas.microsoft.com/office/drawing/2014/main" id="{671661F1-6D2D-2692-ECB5-95D6FC317D2A}"/>
            </a:ext>
          </a:extLst>
        </xdr:cNvPr>
        <xdr:cNvSpPr>
          <a:spLocks noChangeArrowheads="1"/>
        </xdr:cNvSpPr>
      </xdr:nvSpPr>
      <xdr:spPr bwMode="auto">
        <a:xfrm>
          <a:off x="8420100" y="3949700"/>
          <a:ext cx="15303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16</xdr:row>
      <xdr:rowOff>101600</xdr:rowOff>
    </xdr:from>
    <xdr:to>
      <xdr:col>17</xdr:col>
      <xdr:colOff>0</xdr:colOff>
      <xdr:row>18</xdr:row>
      <xdr:rowOff>0</xdr:rowOff>
    </xdr:to>
    <xdr:sp macro="" textlink="">
      <xdr:nvSpPr>
        <xdr:cNvPr id="950876" name="AutoShape 1058">
          <a:extLst>
            <a:ext uri="{FF2B5EF4-FFF2-40B4-BE49-F238E27FC236}">
              <a16:creationId xmlns:a16="http://schemas.microsoft.com/office/drawing/2014/main" id="{764451A9-2D84-1BF2-8A37-4C3B6C0967DD}"/>
            </a:ext>
          </a:extLst>
        </xdr:cNvPr>
        <xdr:cNvSpPr>
          <a:spLocks noChangeArrowheads="1"/>
        </xdr:cNvSpPr>
      </xdr:nvSpPr>
      <xdr:spPr bwMode="auto">
        <a:xfrm>
          <a:off x="8382000" y="39497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44450</xdr:rowOff>
    </xdr:from>
    <xdr:to>
      <xdr:col>17</xdr:col>
      <xdr:colOff>0</xdr:colOff>
      <xdr:row>18</xdr:row>
      <xdr:rowOff>0</xdr:rowOff>
    </xdr:to>
    <xdr:sp macro="" textlink="">
      <xdr:nvSpPr>
        <xdr:cNvPr id="950877" name="AutoShape 1060">
          <a:extLst>
            <a:ext uri="{FF2B5EF4-FFF2-40B4-BE49-F238E27FC236}">
              <a16:creationId xmlns:a16="http://schemas.microsoft.com/office/drawing/2014/main" id="{936C7EEB-FC3E-C898-4C07-1B0E0A21467D}"/>
            </a:ext>
          </a:extLst>
        </xdr:cNvPr>
        <xdr:cNvSpPr>
          <a:spLocks noChangeArrowheads="1"/>
        </xdr:cNvSpPr>
      </xdr:nvSpPr>
      <xdr:spPr bwMode="auto">
        <a:xfrm>
          <a:off x="8470900" y="38925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16</xdr:row>
      <xdr:rowOff>0</xdr:rowOff>
    </xdr:from>
    <xdr:to>
      <xdr:col>17</xdr:col>
      <xdr:colOff>0</xdr:colOff>
      <xdr:row>18</xdr:row>
      <xdr:rowOff>0</xdr:rowOff>
    </xdr:to>
    <xdr:sp macro="" textlink="">
      <xdr:nvSpPr>
        <xdr:cNvPr id="950878" name="AutoShape 1061">
          <a:extLst>
            <a:ext uri="{FF2B5EF4-FFF2-40B4-BE49-F238E27FC236}">
              <a16:creationId xmlns:a16="http://schemas.microsoft.com/office/drawing/2014/main" id="{6B0DEDF7-2670-0BD3-4BA2-EF421385B5D9}"/>
            </a:ext>
          </a:extLst>
        </xdr:cNvPr>
        <xdr:cNvSpPr>
          <a:spLocks noChangeArrowheads="1"/>
        </xdr:cNvSpPr>
      </xdr:nvSpPr>
      <xdr:spPr bwMode="auto">
        <a:xfrm>
          <a:off x="8439150" y="38481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0</xdr:rowOff>
    </xdr:from>
    <xdr:to>
      <xdr:col>17</xdr:col>
      <xdr:colOff>0</xdr:colOff>
      <xdr:row>18</xdr:row>
      <xdr:rowOff>0</xdr:rowOff>
    </xdr:to>
    <xdr:sp macro="" textlink="">
      <xdr:nvSpPr>
        <xdr:cNvPr id="950879" name="AutoShape 1062">
          <a:extLst>
            <a:ext uri="{FF2B5EF4-FFF2-40B4-BE49-F238E27FC236}">
              <a16:creationId xmlns:a16="http://schemas.microsoft.com/office/drawing/2014/main" id="{27F87295-0BB7-8BF0-B5D5-DDC3875E56B4}"/>
            </a:ext>
          </a:extLst>
        </xdr:cNvPr>
        <xdr:cNvSpPr>
          <a:spLocks noChangeArrowheads="1"/>
        </xdr:cNvSpPr>
      </xdr:nvSpPr>
      <xdr:spPr bwMode="auto">
        <a:xfrm>
          <a:off x="8470900" y="38481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16</xdr:row>
      <xdr:rowOff>69850</xdr:rowOff>
    </xdr:from>
    <xdr:to>
      <xdr:col>17</xdr:col>
      <xdr:colOff>0</xdr:colOff>
      <xdr:row>18</xdr:row>
      <xdr:rowOff>0</xdr:rowOff>
    </xdr:to>
    <xdr:sp macro="" textlink="">
      <xdr:nvSpPr>
        <xdr:cNvPr id="950880" name="AutoShape 1064">
          <a:extLst>
            <a:ext uri="{FF2B5EF4-FFF2-40B4-BE49-F238E27FC236}">
              <a16:creationId xmlns:a16="http://schemas.microsoft.com/office/drawing/2014/main" id="{70E020DB-7F62-7AE3-E90E-D84D76B32447}"/>
            </a:ext>
          </a:extLst>
        </xdr:cNvPr>
        <xdr:cNvSpPr>
          <a:spLocks noChangeArrowheads="1"/>
        </xdr:cNvSpPr>
      </xdr:nvSpPr>
      <xdr:spPr bwMode="auto">
        <a:xfrm>
          <a:off x="8509000" y="39179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16</xdr:row>
      <xdr:rowOff>101600</xdr:rowOff>
    </xdr:from>
    <xdr:to>
      <xdr:col>17</xdr:col>
      <xdr:colOff>0</xdr:colOff>
      <xdr:row>18</xdr:row>
      <xdr:rowOff>0</xdr:rowOff>
    </xdr:to>
    <xdr:sp macro="" textlink="">
      <xdr:nvSpPr>
        <xdr:cNvPr id="950881" name="AutoShape 1065">
          <a:extLst>
            <a:ext uri="{FF2B5EF4-FFF2-40B4-BE49-F238E27FC236}">
              <a16:creationId xmlns:a16="http://schemas.microsoft.com/office/drawing/2014/main" id="{CA65AC35-6837-A34D-C4FA-3DAE2136AED3}"/>
            </a:ext>
          </a:extLst>
        </xdr:cNvPr>
        <xdr:cNvSpPr>
          <a:spLocks noChangeArrowheads="1"/>
        </xdr:cNvSpPr>
      </xdr:nvSpPr>
      <xdr:spPr bwMode="auto">
        <a:xfrm>
          <a:off x="8509000" y="39497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16</xdr:row>
      <xdr:rowOff>101600</xdr:rowOff>
    </xdr:from>
    <xdr:to>
      <xdr:col>17</xdr:col>
      <xdr:colOff>0</xdr:colOff>
      <xdr:row>18</xdr:row>
      <xdr:rowOff>0</xdr:rowOff>
    </xdr:to>
    <xdr:sp macro="" textlink="">
      <xdr:nvSpPr>
        <xdr:cNvPr id="950882" name="AutoShape 1072">
          <a:extLst>
            <a:ext uri="{FF2B5EF4-FFF2-40B4-BE49-F238E27FC236}">
              <a16:creationId xmlns:a16="http://schemas.microsoft.com/office/drawing/2014/main" id="{3DCA38E4-21A1-3FF2-D72D-98B990942AB1}"/>
            </a:ext>
          </a:extLst>
        </xdr:cNvPr>
        <xdr:cNvSpPr>
          <a:spLocks noChangeArrowheads="1"/>
        </xdr:cNvSpPr>
      </xdr:nvSpPr>
      <xdr:spPr bwMode="auto">
        <a:xfrm>
          <a:off x="8420100" y="39497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16</xdr:row>
      <xdr:rowOff>101600</xdr:rowOff>
    </xdr:from>
    <xdr:to>
      <xdr:col>16</xdr:col>
      <xdr:colOff>1193800</xdr:colOff>
      <xdr:row>17</xdr:row>
      <xdr:rowOff>0</xdr:rowOff>
    </xdr:to>
    <xdr:sp macro="" textlink="">
      <xdr:nvSpPr>
        <xdr:cNvPr id="950883" name="AutoShape 1058">
          <a:extLst>
            <a:ext uri="{FF2B5EF4-FFF2-40B4-BE49-F238E27FC236}">
              <a16:creationId xmlns:a16="http://schemas.microsoft.com/office/drawing/2014/main" id="{06F9F4C5-2A8F-2C68-46EA-E250BB6BE9F2}"/>
            </a:ext>
          </a:extLst>
        </xdr:cNvPr>
        <xdr:cNvSpPr>
          <a:spLocks noChangeArrowheads="1"/>
        </xdr:cNvSpPr>
      </xdr:nvSpPr>
      <xdr:spPr bwMode="auto">
        <a:xfrm>
          <a:off x="8382000" y="3949700"/>
          <a:ext cx="1568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44450</xdr:rowOff>
    </xdr:from>
    <xdr:to>
      <xdr:col>16</xdr:col>
      <xdr:colOff>1143000</xdr:colOff>
      <xdr:row>17</xdr:row>
      <xdr:rowOff>0</xdr:rowOff>
    </xdr:to>
    <xdr:sp macro="" textlink="">
      <xdr:nvSpPr>
        <xdr:cNvPr id="950884" name="AutoShape 1060">
          <a:extLst>
            <a:ext uri="{FF2B5EF4-FFF2-40B4-BE49-F238E27FC236}">
              <a16:creationId xmlns:a16="http://schemas.microsoft.com/office/drawing/2014/main" id="{8770BB16-BD40-D12C-CF32-0A7028D1347D}"/>
            </a:ext>
          </a:extLst>
        </xdr:cNvPr>
        <xdr:cNvSpPr>
          <a:spLocks noChangeArrowheads="1"/>
        </xdr:cNvSpPr>
      </xdr:nvSpPr>
      <xdr:spPr bwMode="auto">
        <a:xfrm>
          <a:off x="8470900" y="3892550"/>
          <a:ext cx="1479550" cy="184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16</xdr:row>
      <xdr:rowOff>0</xdr:rowOff>
    </xdr:from>
    <xdr:to>
      <xdr:col>16</xdr:col>
      <xdr:colOff>1028700</xdr:colOff>
      <xdr:row>17</xdr:row>
      <xdr:rowOff>0</xdr:rowOff>
    </xdr:to>
    <xdr:sp macro="" textlink="">
      <xdr:nvSpPr>
        <xdr:cNvPr id="950885" name="AutoShape 1061">
          <a:extLst>
            <a:ext uri="{FF2B5EF4-FFF2-40B4-BE49-F238E27FC236}">
              <a16:creationId xmlns:a16="http://schemas.microsoft.com/office/drawing/2014/main" id="{358435E7-3A12-B506-8455-C0A6C3EE7A3F}"/>
            </a:ext>
          </a:extLst>
        </xdr:cNvPr>
        <xdr:cNvSpPr>
          <a:spLocks noChangeArrowheads="1"/>
        </xdr:cNvSpPr>
      </xdr:nvSpPr>
      <xdr:spPr bwMode="auto">
        <a:xfrm>
          <a:off x="8439150" y="38481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0</xdr:rowOff>
    </xdr:from>
    <xdr:to>
      <xdr:col>16</xdr:col>
      <xdr:colOff>1143000</xdr:colOff>
      <xdr:row>17</xdr:row>
      <xdr:rowOff>0</xdr:rowOff>
    </xdr:to>
    <xdr:sp macro="" textlink="">
      <xdr:nvSpPr>
        <xdr:cNvPr id="950886" name="AutoShape 1062">
          <a:extLst>
            <a:ext uri="{FF2B5EF4-FFF2-40B4-BE49-F238E27FC236}">
              <a16:creationId xmlns:a16="http://schemas.microsoft.com/office/drawing/2014/main" id="{7A5AB470-2159-E43E-880C-FB10B9EA8A6F}"/>
            </a:ext>
          </a:extLst>
        </xdr:cNvPr>
        <xdr:cNvSpPr>
          <a:spLocks noChangeArrowheads="1"/>
        </xdr:cNvSpPr>
      </xdr:nvSpPr>
      <xdr:spPr bwMode="auto">
        <a:xfrm>
          <a:off x="8470900" y="38481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69850</xdr:rowOff>
    </xdr:from>
    <xdr:to>
      <xdr:col>16</xdr:col>
      <xdr:colOff>1257300</xdr:colOff>
      <xdr:row>17</xdr:row>
      <xdr:rowOff>0</xdr:rowOff>
    </xdr:to>
    <xdr:sp macro="" textlink="">
      <xdr:nvSpPr>
        <xdr:cNvPr id="950887" name="AutoShape 1064">
          <a:extLst>
            <a:ext uri="{FF2B5EF4-FFF2-40B4-BE49-F238E27FC236}">
              <a16:creationId xmlns:a16="http://schemas.microsoft.com/office/drawing/2014/main" id="{3C5D41E3-CA9E-F7D4-AFB2-C005EF26E73C}"/>
            </a:ext>
          </a:extLst>
        </xdr:cNvPr>
        <xdr:cNvSpPr>
          <a:spLocks noChangeArrowheads="1"/>
        </xdr:cNvSpPr>
      </xdr:nvSpPr>
      <xdr:spPr bwMode="auto">
        <a:xfrm>
          <a:off x="8509000" y="3917950"/>
          <a:ext cx="1441450" cy="158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101600</xdr:rowOff>
    </xdr:from>
    <xdr:to>
      <xdr:col>16</xdr:col>
      <xdr:colOff>1257300</xdr:colOff>
      <xdr:row>17</xdr:row>
      <xdr:rowOff>0</xdr:rowOff>
    </xdr:to>
    <xdr:sp macro="" textlink="">
      <xdr:nvSpPr>
        <xdr:cNvPr id="950888" name="AutoShape 1065">
          <a:extLst>
            <a:ext uri="{FF2B5EF4-FFF2-40B4-BE49-F238E27FC236}">
              <a16:creationId xmlns:a16="http://schemas.microsoft.com/office/drawing/2014/main" id="{249904B5-4890-69DE-F380-B744C324FA12}"/>
            </a:ext>
          </a:extLst>
        </xdr:cNvPr>
        <xdr:cNvSpPr>
          <a:spLocks noChangeArrowheads="1"/>
        </xdr:cNvSpPr>
      </xdr:nvSpPr>
      <xdr:spPr bwMode="auto">
        <a:xfrm>
          <a:off x="8509000" y="3949700"/>
          <a:ext cx="1441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16</xdr:row>
      <xdr:rowOff>101600</xdr:rowOff>
    </xdr:from>
    <xdr:to>
      <xdr:col>16</xdr:col>
      <xdr:colOff>1200150</xdr:colOff>
      <xdr:row>17</xdr:row>
      <xdr:rowOff>0</xdr:rowOff>
    </xdr:to>
    <xdr:sp macro="" textlink="">
      <xdr:nvSpPr>
        <xdr:cNvPr id="950889" name="AutoShape 1072">
          <a:extLst>
            <a:ext uri="{FF2B5EF4-FFF2-40B4-BE49-F238E27FC236}">
              <a16:creationId xmlns:a16="http://schemas.microsoft.com/office/drawing/2014/main" id="{877A7C30-E6FB-39A0-E00D-8402E7BBA006}"/>
            </a:ext>
          </a:extLst>
        </xdr:cNvPr>
        <xdr:cNvSpPr>
          <a:spLocks noChangeArrowheads="1"/>
        </xdr:cNvSpPr>
      </xdr:nvSpPr>
      <xdr:spPr bwMode="auto">
        <a:xfrm>
          <a:off x="8420100" y="3949700"/>
          <a:ext cx="15303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16</xdr:row>
      <xdr:rowOff>101600</xdr:rowOff>
    </xdr:from>
    <xdr:to>
      <xdr:col>17</xdr:col>
      <xdr:colOff>0</xdr:colOff>
      <xdr:row>18</xdr:row>
      <xdr:rowOff>0</xdr:rowOff>
    </xdr:to>
    <xdr:sp macro="" textlink="">
      <xdr:nvSpPr>
        <xdr:cNvPr id="950890" name="AutoShape 1058">
          <a:extLst>
            <a:ext uri="{FF2B5EF4-FFF2-40B4-BE49-F238E27FC236}">
              <a16:creationId xmlns:a16="http://schemas.microsoft.com/office/drawing/2014/main" id="{5CDF0582-E187-2B95-6414-6C8939216132}"/>
            </a:ext>
          </a:extLst>
        </xdr:cNvPr>
        <xdr:cNvSpPr>
          <a:spLocks noChangeArrowheads="1"/>
        </xdr:cNvSpPr>
      </xdr:nvSpPr>
      <xdr:spPr bwMode="auto">
        <a:xfrm>
          <a:off x="8382000" y="39497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44450</xdr:rowOff>
    </xdr:from>
    <xdr:to>
      <xdr:col>17</xdr:col>
      <xdr:colOff>0</xdr:colOff>
      <xdr:row>18</xdr:row>
      <xdr:rowOff>0</xdr:rowOff>
    </xdr:to>
    <xdr:sp macro="" textlink="">
      <xdr:nvSpPr>
        <xdr:cNvPr id="950891" name="AutoShape 1060">
          <a:extLst>
            <a:ext uri="{FF2B5EF4-FFF2-40B4-BE49-F238E27FC236}">
              <a16:creationId xmlns:a16="http://schemas.microsoft.com/office/drawing/2014/main" id="{A71F24F4-BE23-810A-0C21-3A238F54A9D4}"/>
            </a:ext>
          </a:extLst>
        </xdr:cNvPr>
        <xdr:cNvSpPr>
          <a:spLocks noChangeArrowheads="1"/>
        </xdr:cNvSpPr>
      </xdr:nvSpPr>
      <xdr:spPr bwMode="auto">
        <a:xfrm>
          <a:off x="8470900" y="38925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16</xdr:row>
      <xdr:rowOff>0</xdr:rowOff>
    </xdr:from>
    <xdr:to>
      <xdr:col>17</xdr:col>
      <xdr:colOff>0</xdr:colOff>
      <xdr:row>18</xdr:row>
      <xdr:rowOff>0</xdr:rowOff>
    </xdr:to>
    <xdr:sp macro="" textlink="">
      <xdr:nvSpPr>
        <xdr:cNvPr id="950892" name="AutoShape 1061">
          <a:extLst>
            <a:ext uri="{FF2B5EF4-FFF2-40B4-BE49-F238E27FC236}">
              <a16:creationId xmlns:a16="http://schemas.microsoft.com/office/drawing/2014/main" id="{062C3463-1A24-0278-5091-36002C3AE178}"/>
            </a:ext>
          </a:extLst>
        </xdr:cNvPr>
        <xdr:cNvSpPr>
          <a:spLocks noChangeArrowheads="1"/>
        </xdr:cNvSpPr>
      </xdr:nvSpPr>
      <xdr:spPr bwMode="auto">
        <a:xfrm>
          <a:off x="8439150" y="38481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0</xdr:rowOff>
    </xdr:from>
    <xdr:to>
      <xdr:col>17</xdr:col>
      <xdr:colOff>0</xdr:colOff>
      <xdr:row>18</xdr:row>
      <xdr:rowOff>0</xdr:rowOff>
    </xdr:to>
    <xdr:sp macro="" textlink="">
      <xdr:nvSpPr>
        <xdr:cNvPr id="950893" name="AutoShape 1062">
          <a:extLst>
            <a:ext uri="{FF2B5EF4-FFF2-40B4-BE49-F238E27FC236}">
              <a16:creationId xmlns:a16="http://schemas.microsoft.com/office/drawing/2014/main" id="{9B1AFD96-D928-D59C-9482-3C177C7AFD6F}"/>
            </a:ext>
          </a:extLst>
        </xdr:cNvPr>
        <xdr:cNvSpPr>
          <a:spLocks noChangeArrowheads="1"/>
        </xdr:cNvSpPr>
      </xdr:nvSpPr>
      <xdr:spPr bwMode="auto">
        <a:xfrm>
          <a:off x="8470900" y="38481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16</xdr:row>
      <xdr:rowOff>69850</xdr:rowOff>
    </xdr:from>
    <xdr:to>
      <xdr:col>17</xdr:col>
      <xdr:colOff>0</xdr:colOff>
      <xdr:row>18</xdr:row>
      <xdr:rowOff>0</xdr:rowOff>
    </xdr:to>
    <xdr:sp macro="" textlink="">
      <xdr:nvSpPr>
        <xdr:cNvPr id="950894" name="AutoShape 1064">
          <a:extLst>
            <a:ext uri="{FF2B5EF4-FFF2-40B4-BE49-F238E27FC236}">
              <a16:creationId xmlns:a16="http://schemas.microsoft.com/office/drawing/2014/main" id="{454F68E9-EF2C-D747-49B1-E31B2C78C006}"/>
            </a:ext>
          </a:extLst>
        </xdr:cNvPr>
        <xdr:cNvSpPr>
          <a:spLocks noChangeArrowheads="1"/>
        </xdr:cNvSpPr>
      </xdr:nvSpPr>
      <xdr:spPr bwMode="auto">
        <a:xfrm>
          <a:off x="8509000" y="39179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16</xdr:row>
      <xdr:rowOff>101600</xdr:rowOff>
    </xdr:from>
    <xdr:to>
      <xdr:col>17</xdr:col>
      <xdr:colOff>0</xdr:colOff>
      <xdr:row>18</xdr:row>
      <xdr:rowOff>0</xdr:rowOff>
    </xdr:to>
    <xdr:sp macro="" textlink="">
      <xdr:nvSpPr>
        <xdr:cNvPr id="950895" name="AutoShape 1065">
          <a:extLst>
            <a:ext uri="{FF2B5EF4-FFF2-40B4-BE49-F238E27FC236}">
              <a16:creationId xmlns:a16="http://schemas.microsoft.com/office/drawing/2014/main" id="{65915B94-EAF9-8B26-0447-720013B1323A}"/>
            </a:ext>
          </a:extLst>
        </xdr:cNvPr>
        <xdr:cNvSpPr>
          <a:spLocks noChangeArrowheads="1"/>
        </xdr:cNvSpPr>
      </xdr:nvSpPr>
      <xdr:spPr bwMode="auto">
        <a:xfrm>
          <a:off x="8509000" y="39497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16</xdr:row>
      <xdr:rowOff>101600</xdr:rowOff>
    </xdr:from>
    <xdr:to>
      <xdr:col>17</xdr:col>
      <xdr:colOff>0</xdr:colOff>
      <xdr:row>18</xdr:row>
      <xdr:rowOff>0</xdr:rowOff>
    </xdr:to>
    <xdr:sp macro="" textlink="">
      <xdr:nvSpPr>
        <xdr:cNvPr id="950896" name="AutoShape 1072">
          <a:extLst>
            <a:ext uri="{FF2B5EF4-FFF2-40B4-BE49-F238E27FC236}">
              <a16:creationId xmlns:a16="http://schemas.microsoft.com/office/drawing/2014/main" id="{F98E9076-A0F3-F429-2BE1-DBDCEAEA551A}"/>
            </a:ext>
          </a:extLst>
        </xdr:cNvPr>
        <xdr:cNvSpPr>
          <a:spLocks noChangeArrowheads="1"/>
        </xdr:cNvSpPr>
      </xdr:nvSpPr>
      <xdr:spPr bwMode="auto">
        <a:xfrm>
          <a:off x="8420100" y="39497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16</xdr:row>
      <xdr:rowOff>101600</xdr:rowOff>
    </xdr:from>
    <xdr:to>
      <xdr:col>16</xdr:col>
      <xdr:colOff>1193800</xdr:colOff>
      <xdr:row>17</xdr:row>
      <xdr:rowOff>0</xdr:rowOff>
    </xdr:to>
    <xdr:sp macro="" textlink="">
      <xdr:nvSpPr>
        <xdr:cNvPr id="950897" name="AutoShape 1058">
          <a:extLst>
            <a:ext uri="{FF2B5EF4-FFF2-40B4-BE49-F238E27FC236}">
              <a16:creationId xmlns:a16="http://schemas.microsoft.com/office/drawing/2014/main" id="{0895452C-502F-A369-36F3-46EAB60B1F96}"/>
            </a:ext>
          </a:extLst>
        </xdr:cNvPr>
        <xdr:cNvSpPr>
          <a:spLocks noChangeArrowheads="1"/>
        </xdr:cNvSpPr>
      </xdr:nvSpPr>
      <xdr:spPr bwMode="auto">
        <a:xfrm>
          <a:off x="8382000" y="3949700"/>
          <a:ext cx="1568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44450</xdr:rowOff>
    </xdr:from>
    <xdr:to>
      <xdr:col>16</xdr:col>
      <xdr:colOff>1143000</xdr:colOff>
      <xdr:row>17</xdr:row>
      <xdr:rowOff>0</xdr:rowOff>
    </xdr:to>
    <xdr:sp macro="" textlink="">
      <xdr:nvSpPr>
        <xdr:cNvPr id="950898" name="AutoShape 1060">
          <a:extLst>
            <a:ext uri="{FF2B5EF4-FFF2-40B4-BE49-F238E27FC236}">
              <a16:creationId xmlns:a16="http://schemas.microsoft.com/office/drawing/2014/main" id="{058AD48B-DF48-64B3-84EB-ACA4A9B2EA29}"/>
            </a:ext>
          </a:extLst>
        </xdr:cNvPr>
        <xdr:cNvSpPr>
          <a:spLocks noChangeArrowheads="1"/>
        </xdr:cNvSpPr>
      </xdr:nvSpPr>
      <xdr:spPr bwMode="auto">
        <a:xfrm>
          <a:off x="8470900" y="3892550"/>
          <a:ext cx="1479550" cy="184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16</xdr:row>
      <xdr:rowOff>0</xdr:rowOff>
    </xdr:from>
    <xdr:to>
      <xdr:col>16</xdr:col>
      <xdr:colOff>1028700</xdr:colOff>
      <xdr:row>17</xdr:row>
      <xdr:rowOff>0</xdr:rowOff>
    </xdr:to>
    <xdr:sp macro="" textlink="">
      <xdr:nvSpPr>
        <xdr:cNvPr id="950899" name="AutoShape 1061">
          <a:extLst>
            <a:ext uri="{FF2B5EF4-FFF2-40B4-BE49-F238E27FC236}">
              <a16:creationId xmlns:a16="http://schemas.microsoft.com/office/drawing/2014/main" id="{2D6DD130-A0F5-7A11-5349-B4DA0FAF5DD0}"/>
            </a:ext>
          </a:extLst>
        </xdr:cNvPr>
        <xdr:cNvSpPr>
          <a:spLocks noChangeArrowheads="1"/>
        </xdr:cNvSpPr>
      </xdr:nvSpPr>
      <xdr:spPr bwMode="auto">
        <a:xfrm>
          <a:off x="8439150" y="38481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0</xdr:rowOff>
    </xdr:from>
    <xdr:to>
      <xdr:col>16</xdr:col>
      <xdr:colOff>1143000</xdr:colOff>
      <xdr:row>17</xdr:row>
      <xdr:rowOff>0</xdr:rowOff>
    </xdr:to>
    <xdr:sp macro="" textlink="">
      <xdr:nvSpPr>
        <xdr:cNvPr id="950900" name="AutoShape 1062">
          <a:extLst>
            <a:ext uri="{FF2B5EF4-FFF2-40B4-BE49-F238E27FC236}">
              <a16:creationId xmlns:a16="http://schemas.microsoft.com/office/drawing/2014/main" id="{1AD1D4C7-CD64-C88B-8255-95F853E25D28}"/>
            </a:ext>
          </a:extLst>
        </xdr:cNvPr>
        <xdr:cNvSpPr>
          <a:spLocks noChangeArrowheads="1"/>
        </xdr:cNvSpPr>
      </xdr:nvSpPr>
      <xdr:spPr bwMode="auto">
        <a:xfrm>
          <a:off x="8470900" y="38481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69850</xdr:rowOff>
    </xdr:from>
    <xdr:to>
      <xdr:col>16</xdr:col>
      <xdr:colOff>1257300</xdr:colOff>
      <xdr:row>17</xdr:row>
      <xdr:rowOff>0</xdr:rowOff>
    </xdr:to>
    <xdr:sp macro="" textlink="">
      <xdr:nvSpPr>
        <xdr:cNvPr id="950901" name="AutoShape 1064">
          <a:extLst>
            <a:ext uri="{FF2B5EF4-FFF2-40B4-BE49-F238E27FC236}">
              <a16:creationId xmlns:a16="http://schemas.microsoft.com/office/drawing/2014/main" id="{93B9470C-9F3F-AC47-EB17-CCE12F8E4A3B}"/>
            </a:ext>
          </a:extLst>
        </xdr:cNvPr>
        <xdr:cNvSpPr>
          <a:spLocks noChangeArrowheads="1"/>
        </xdr:cNvSpPr>
      </xdr:nvSpPr>
      <xdr:spPr bwMode="auto">
        <a:xfrm>
          <a:off x="8509000" y="3917950"/>
          <a:ext cx="1441450" cy="158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101600</xdr:rowOff>
    </xdr:from>
    <xdr:to>
      <xdr:col>16</xdr:col>
      <xdr:colOff>1257300</xdr:colOff>
      <xdr:row>17</xdr:row>
      <xdr:rowOff>0</xdr:rowOff>
    </xdr:to>
    <xdr:sp macro="" textlink="">
      <xdr:nvSpPr>
        <xdr:cNvPr id="950902" name="AutoShape 1065">
          <a:extLst>
            <a:ext uri="{FF2B5EF4-FFF2-40B4-BE49-F238E27FC236}">
              <a16:creationId xmlns:a16="http://schemas.microsoft.com/office/drawing/2014/main" id="{21CF8A5A-300D-629F-02AB-8E6DD1E70332}"/>
            </a:ext>
          </a:extLst>
        </xdr:cNvPr>
        <xdr:cNvSpPr>
          <a:spLocks noChangeArrowheads="1"/>
        </xdr:cNvSpPr>
      </xdr:nvSpPr>
      <xdr:spPr bwMode="auto">
        <a:xfrm>
          <a:off x="8509000" y="3949700"/>
          <a:ext cx="1441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16</xdr:row>
      <xdr:rowOff>101600</xdr:rowOff>
    </xdr:from>
    <xdr:to>
      <xdr:col>16</xdr:col>
      <xdr:colOff>1200150</xdr:colOff>
      <xdr:row>17</xdr:row>
      <xdr:rowOff>0</xdr:rowOff>
    </xdr:to>
    <xdr:sp macro="" textlink="">
      <xdr:nvSpPr>
        <xdr:cNvPr id="950903" name="AutoShape 1072">
          <a:extLst>
            <a:ext uri="{FF2B5EF4-FFF2-40B4-BE49-F238E27FC236}">
              <a16:creationId xmlns:a16="http://schemas.microsoft.com/office/drawing/2014/main" id="{97BADB6B-7C8C-8EA2-C48E-69BB3A952FB3}"/>
            </a:ext>
          </a:extLst>
        </xdr:cNvPr>
        <xdr:cNvSpPr>
          <a:spLocks noChangeArrowheads="1"/>
        </xdr:cNvSpPr>
      </xdr:nvSpPr>
      <xdr:spPr bwMode="auto">
        <a:xfrm>
          <a:off x="8420100" y="3949700"/>
          <a:ext cx="15303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16</xdr:row>
      <xdr:rowOff>101600</xdr:rowOff>
    </xdr:from>
    <xdr:to>
      <xdr:col>17</xdr:col>
      <xdr:colOff>0</xdr:colOff>
      <xdr:row>18</xdr:row>
      <xdr:rowOff>0</xdr:rowOff>
    </xdr:to>
    <xdr:sp macro="" textlink="">
      <xdr:nvSpPr>
        <xdr:cNvPr id="950904" name="AutoShape 1058">
          <a:extLst>
            <a:ext uri="{FF2B5EF4-FFF2-40B4-BE49-F238E27FC236}">
              <a16:creationId xmlns:a16="http://schemas.microsoft.com/office/drawing/2014/main" id="{F4210C33-D932-7ABD-B96A-F017B6BA9E4F}"/>
            </a:ext>
          </a:extLst>
        </xdr:cNvPr>
        <xdr:cNvSpPr>
          <a:spLocks noChangeArrowheads="1"/>
        </xdr:cNvSpPr>
      </xdr:nvSpPr>
      <xdr:spPr bwMode="auto">
        <a:xfrm>
          <a:off x="8382000" y="39497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44450</xdr:rowOff>
    </xdr:from>
    <xdr:to>
      <xdr:col>17</xdr:col>
      <xdr:colOff>0</xdr:colOff>
      <xdr:row>18</xdr:row>
      <xdr:rowOff>0</xdr:rowOff>
    </xdr:to>
    <xdr:sp macro="" textlink="">
      <xdr:nvSpPr>
        <xdr:cNvPr id="950905" name="AutoShape 1060">
          <a:extLst>
            <a:ext uri="{FF2B5EF4-FFF2-40B4-BE49-F238E27FC236}">
              <a16:creationId xmlns:a16="http://schemas.microsoft.com/office/drawing/2014/main" id="{79E8BD21-9B6C-B9F2-4E21-54162E454902}"/>
            </a:ext>
          </a:extLst>
        </xdr:cNvPr>
        <xdr:cNvSpPr>
          <a:spLocks noChangeArrowheads="1"/>
        </xdr:cNvSpPr>
      </xdr:nvSpPr>
      <xdr:spPr bwMode="auto">
        <a:xfrm>
          <a:off x="8470900" y="38925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16</xdr:row>
      <xdr:rowOff>101600</xdr:rowOff>
    </xdr:from>
    <xdr:to>
      <xdr:col>16</xdr:col>
      <xdr:colOff>1193800</xdr:colOff>
      <xdr:row>17</xdr:row>
      <xdr:rowOff>0</xdr:rowOff>
    </xdr:to>
    <xdr:sp macro="" textlink="">
      <xdr:nvSpPr>
        <xdr:cNvPr id="950906" name="AutoShape 1058">
          <a:extLst>
            <a:ext uri="{FF2B5EF4-FFF2-40B4-BE49-F238E27FC236}">
              <a16:creationId xmlns:a16="http://schemas.microsoft.com/office/drawing/2014/main" id="{83AE360F-F15C-1318-337D-078D09AF41EB}"/>
            </a:ext>
          </a:extLst>
        </xdr:cNvPr>
        <xdr:cNvSpPr>
          <a:spLocks noChangeArrowheads="1"/>
        </xdr:cNvSpPr>
      </xdr:nvSpPr>
      <xdr:spPr bwMode="auto">
        <a:xfrm>
          <a:off x="8382000" y="3949700"/>
          <a:ext cx="1568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44450</xdr:rowOff>
    </xdr:from>
    <xdr:to>
      <xdr:col>16</xdr:col>
      <xdr:colOff>1143000</xdr:colOff>
      <xdr:row>17</xdr:row>
      <xdr:rowOff>0</xdr:rowOff>
    </xdr:to>
    <xdr:sp macro="" textlink="">
      <xdr:nvSpPr>
        <xdr:cNvPr id="950907" name="AutoShape 1060">
          <a:extLst>
            <a:ext uri="{FF2B5EF4-FFF2-40B4-BE49-F238E27FC236}">
              <a16:creationId xmlns:a16="http://schemas.microsoft.com/office/drawing/2014/main" id="{A3368984-08E6-E87C-5A92-CA5E249A790E}"/>
            </a:ext>
          </a:extLst>
        </xdr:cNvPr>
        <xdr:cNvSpPr>
          <a:spLocks noChangeArrowheads="1"/>
        </xdr:cNvSpPr>
      </xdr:nvSpPr>
      <xdr:spPr bwMode="auto">
        <a:xfrm>
          <a:off x="8470900" y="3892550"/>
          <a:ext cx="1479550" cy="184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16</xdr:row>
      <xdr:rowOff>0</xdr:rowOff>
    </xdr:from>
    <xdr:to>
      <xdr:col>16</xdr:col>
      <xdr:colOff>1028700</xdr:colOff>
      <xdr:row>17</xdr:row>
      <xdr:rowOff>0</xdr:rowOff>
    </xdr:to>
    <xdr:sp macro="" textlink="">
      <xdr:nvSpPr>
        <xdr:cNvPr id="950908" name="AutoShape 1061">
          <a:extLst>
            <a:ext uri="{FF2B5EF4-FFF2-40B4-BE49-F238E27FC236}">
              <a16:creationId xmlns:a16="http://schemas.microsoft.com/office/drawing/2014/main" id="{95D875A0-0E4C-F67B-C983-40E8511C5154}"/>
            </a:ext>
          </a:extLst>
        </xdr:cNvPr>
        <xdr:cNvSpPr>
          <a:spLocks noChangeArrowheads="1"/>
        </xdr:cNvSpPr>
      </xdr:nvSpPr>
      <xdr:spPr bwMode="auto">
        <a:xfrm>
          <a:off x="8439150" y="38481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15</xdr:row>
      <xdr:rowOff>114300</xdr:rowOff>
    </xdr:from>
    <xdr:to>
      <xdr:col>17</xdr:col>
      <xdr:colOff>0</xdr:colOff>
      <xdr:row>17</xdr:row>
      <xdr:rowOff>0</xdr:rowOff>
    </xdr:to>
    <xdr:sp macro="" textlink="">
      <xdr:nvSpPr>
        <xdr:cNvPr id="950909" name="AutoShape 1062">
          <a:extLst>
            <a:ext uri="{FF2B5EF4-FFF2-40B4-BE49-F238E27FC236}">
              <a16:creationId xmlns:a16="http://schemas.microsoft.com/office/drawing/2014/main" id="{F4549759-CF93-AE64-C1E2-8072A6684B49}"/>
            </a:ext>
          </a:extLst>
        </xdr:cNvPr>
        <xdr:cNvSpPr>
          <a:spLocks noChangeArrowheads="1"/>
        </xdr:cNvSpPr>
      </xdr:nvSpPr>
      <xdr:spPr bwMode="auto">
        <a:xfrm>
          <a:off x="8470900" y="3733800"/>
          <a:ext cx="1479550" cy="3429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910" name="AutoShape 1058">
          <a:extLst>
            <a:ext uri="{FF2B5EF4-FFF2-40B4-BE49-F238E27FC236}">
              <a16:creationId xmlns:a16="http://schemas.microsoft.com/office/drawing/2014/main" id="{CE15E971-0A6E-EE67-20A6-0990A657E0A6}"/>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11" name="AutoShape 1060">
          <a:extLst>
            <a:ext uri="{FF2B5EF4-FFF2-40B4-BE49-F238E27FC236}">
              <a16:creationId xmlns:a16="http://schemas.microsoft.com/office/drawing/2014/main" id="{2B5432A0-51F6-2EF2-D047-AEF96AA1DB63}"/>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912" name="AutoShape 1061">
          <a:extLst>
            <a:ext uri="{FF2B5EF4-FFF2-40B4-BE49-F238E27FC236}">
              <a16:creationId xmlns:a16="http://schemas.microsoft.com/office/drawing/2014/main" id="{E062DBF1-0C45-EC5A-334A-2C84EBB98427}"/>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13" name="AutoShape 1062">
          <a:extLst>
            <a:ext uri="{FF2B5EF4-FFF2-40B4-BE49-F238E27FC236}">
              <a16:creationId xmlns:a16="http://schemas.microsoft.com/office/drawing/2014/main" id="{41BF5174-4A5E-F2C0-470B-A9A3BE3D2995}"/>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914" name="AutoShape 1063">
          <a:extLst>
            <a:ext uri="{FF2B5EF4-FFF2-40B4-BE49-F238E27FC236}">
              <a16:creationId xmlns:a16="http://schemas.microsoft.com/office/drawing/2014/main" id="{04007708-AC70-843F-E917-02E386BED54E}"/>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915" name="AutoShape 1064">
          <a:extLst>
            <a:ext uri="{FF2B5EF4-FFF2-40B4-BE49-F238E27FC236}">
              <a16:creationId xmlns:a16="http://schemas.microsoft.com/office/drawing/2014/main" id="{70F97096-1B7D-CC21-7D49-A4A277F66C57}"/>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916" name="AutoShape 1065">
          <a:extLst>
            <a:ext uri="{FF2B5EF4-FFF2-40B4-BE49-F238E27FC236}">
              <a16:creationId xmlns:a16="http://schemas.microsoft.com/office/drawing/2014/main" id="{96586ADE-EA74-4BDD-5103-1EE8F382E6A5}"/>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917" name="AutoShape 1072">
          <a:extLst>
            <a:ext uri="{FF2B5EF4-FFF2-40B4-BE49-F238E27FC236}">
              <a16:creationId xmlns:a16="http://schemas.microsoft.com/office/drawing/2014/main" id="{B870E001-C282-AEB2-776A-0AC09C06631B}"/>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918" name="AutoShape 1058">
          <a:extLst>
            <a:ext uri="{FF2B5EF4-FFF2-40B4-BE49-F238E27FC236}">
              <a16:creationId xmlns:a16="http://schemas.microsoft.com/office/drawing/2014/main" id="{E043702C-7C19-2A23-01D6-4B7639639FB8}"/>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19" name="AutoShape 1060">
          <a:extLst>
            <a:ext uri="{FF2B5EF4-FFF2-40B4-BE49-F238E27FC236}">
              <a16:creationId xmlns:a16="http://schemas.microsoft.com/office/drawing/2014/main" id="{0A6328B9-C26E-FE0D-CDBE-A943B7A4B889}"/>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920" name="AutoShape 1061">
          <a:extLst>
            <a:ext uri="{FF2B5EF4-FFF2-40B4-BE49-F238E27FC236}">
              <a16:creationId xmlns:a16="http://schemas.microsoft.com/office/drawing/2014/main" id="{24FDFF3A-00AF-0098-5174-53DEFBF56963}"/>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21" name="AutoShape 1062">
          <a:extLst>
            <a:ext uri="{FF2B5EF4-FFF2-40B4-BE49-F238E27FC236}">
              <a16:creationId xmlns:a16="http://schemas.microsoft.com/office/drawing/2014/main" id="{3C0233BA-F4FD-6867-F949-0AC48CC7E039}"/>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922" name="AutoShape 1063">
          <a:extLst>
            <a:ext uri="{FF2B5EF4-FFF2-40B4-BE49-F238E27FC236}">
              <a16:creationId xmlns:a16="http://schemas.microsoft.com/office/drawing/2014/main" id="{D516931A-F452-B570-DFDB-BD81F7801132}"/>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923" name="AutoShape 1064">
          <a:extLst>
            <a:ext uri="{FF2B5EF4-FFF2-40B4-BE49-F238E27FC236}">
              <a16:creationId xmlns:a16="http://schemas.microsoft.com/office/drawing/2014/main" id="{4284A512-767C-84AF-4EF2-0C9DAAF88532}"/>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924" name="AutoShape 1065">
          <a:extLst>
            <a:ext uri="{FF2B5EF4-FFF2-40B4-BE49-F238E27FC236}">
              <a16:creationId xmlns:a16="http://schemas.microsoft.com/office/drawing/2014/main" id="{0154B071-0251-3CC2-A115-F624078EC0B3}"/>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925" name="AutoShape 1072">
          <a:extLst>
            <a:ext uri="{FF2B5EF4-FFF2-40B4-BE49-F238E27FC236}">
              <a16:creationId xmlns:a16="http://schemas.microsoft.com/office/drawing/2014/main" id="{0CE77801-6CA6-DC24-CD38-468D438F3E95}"/>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926" name="AutoShape 1058">
          <a:extLst>
            <a:ext uri="{FF2B5EF4-FFF2-40B4-BE49-F238E27FC236}">
              <a16:creationId xmlns:a16="http://schemas.microsoft.com/office/drawing/2014/main" id="{128963D3-7149-DE6B-95B7-9026FF789C6F}"/>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27" name="AutoShape 1060">
          <a:extLst>
            <a:ext uri="{FF2B5EF4-FFF2-40B4-BE49-F238E27FC236}">
              <a16:creationId xmlns:a16="http://schemas.microsoft.com/office/drawing/2014/main" id="{8A448A24-4B23-2DA7-DAB6-8229EC7FAC37}"/>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928" name="AutoShape 1061">
          <a:extLst>
            <a:ext uri="{FF2B5EF4-FFF2-40B4-BE49-F238E27FC236}">
              <a16:creationId xmlns:a16="http://schemas.microsoft.com/office/drawing/2014/main" id="{D48D2BD0-CA7A-B3CC-DC9A-635706A484D6}"/>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29" name="AutoShape 1062">
          <a:extLst>
            <a:ext uri="{FF2B5EF4-FFF2-40B4-BE49-F238E27FC236}">
              <a16:creationId xmlns:a16="http://schemas.microsoft.com/office/drawing/2014/main" id="{14B25FD6-6D6E-5D07-78BF-5B2FBAC0B2A8}"/>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930" name="AutoShape 1063">
          <a:extLst>
            <a:ext uri="{FF2B5EF4-FFF2-40B4-BE49-F238E27FC236}">
              <a16:creationId xmlns:a16="http://schemas.microsoft.com/office/drawing/2014/main" id="{1B672C17-8E29-D127-9534-1C1A40B13446}"/>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931" name="AutoShape 1064">
          <a:extLst>
            <a:ext uri="{FF2B5EF4-FFF2-40B4-BE49-F238E27FC236}">
              <a16:creationId xmlns:a16="http://schemas.microsoft.com/office/drawing/2014/main" id="{A68695F9-EBD7-1ACC-B22B-C657834B1BFE}"/>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932" name="AutoShape 1065">
          <a:extLst>
            <a:ext uri="{FF2B5EF4-FFF2-40B4-BE49-F238E27FC236}">
              <a16:creationId xmlns:a16="http://schemas.microsoft.com/office/drawing/2014/main" id="{82F99079-13F2-4F6D-4ED1-968010EF31E6}"/>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933" name="AutoShape 1072">
          <a:extLst>
            <a:ext uri="{FF2B5EF4-FFF2-40B4-BE49-F238E27FC236}">
              <a16:creationId xmlns:a16="http://schemas.microsoft.com/office/drawing/2014/main" id="{67DE855C-7903-D3B2-C91E-3657E9385978}"/>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934" name="AutoShape 1058">
          <a:extLst>
            <a:ext uri="{FF2B5EF4-FFF2-40B4-BE49-F238E27FC236}">
              <a16:creationId xmlns:a16="http://schemas.microsoft.com/office/drawing/2014/main" id="{94D4E943-0F3F-D1C8-FCD8-C038737B3FD9}"/>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35" name="AutoShape 1060">
          <a:extLst>
            <a:ext uri="{FF2B5EF4-FFF2-40B4-BE49-F238E27FC236}">
              <a16:creationId xmlns:a16="http://schemas.microsoft.com/office/drawing/2014/main" id="{9F36B225-9A63-23BE-FAC4-7EE7635EE5AD}"/>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936" name="AutoShape 1061">
          <a:extLst>
            <a:ext uri="{FF2B5EF4-FFF2-40B4-BE49-F238E27FC236}">
              <a16:creationId xmlns:a16="http://schemas.microsoft.com/office/drawing/2014/main" id="{925A2838-D63A-6A66-01D0-0906D4D316FB}"/>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37" name="AutoShape 1062">
          <a:extLst>
            <a:ext uri="{FF2B5EF4-FFF2-40B4-BE49-F238E27FC236}">
              <a16:creationId xmlns:a16="http://schemas.microsoft.com/office/drawing/2014/main" id="{E3DCDA6B-A281-7354-6C7A-E412AB64E3EA}"/>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938" name="AutoShape 1063">
          <a:extLst>
            <a:ext uri="{FF2B5EF4-FFF2-40B4-BE49-F238E27FC236}">
              <a16:creationId xmlns:a16="http://schemas.microsoft.com/office/drawing/2014/main" id="{6D1989DE-4D1E-EDFE-38F3-BFB99F16C170}"/>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939" name="AutoShape 1064">
          <a:extLst>
            <a:ext uri="{FF2B5EF4-FFF2-40B4-BE49-F238E27FC236}">
              <a16:creationId xmlns:a16="http://schemas.microsoft.com/office/drawing/2014/main" id="{C9FF5019-3247-C1C4-77E6-239FD81AADB3}"/>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940" name="AutoShape 1065">
          <a:extLst>
            <a:ext uri="{FF2B5EF4-FFF2-40B4-BE49-F238E27FC236}">
              <a16:creationId xmlns:a16="http://schemas.microsoft.com/office/drawing/2014/main" id="{F23272FD-1757-B91C-5CBA-4FA62EA42A8C}"/>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941" name="AutoShape 1072">
          <a:extLst>
            <a:ext uri="{FF2B5EF4-FFF2-40B4-BE49-F238E27FC236}">
              <a16:creationId xmlns:a16="http://schemas.microsoft.com/office/drawing/2014/main" id="{BC73EC95-1C3E-CA29-C8CB-71A9116D83A8}"/>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942" name="AutoShape 1058">
          <a:extLst>
            <a:ext uri="{FF2B5EF4-FFF2-40B4-BE49-F238E27FC236}">
              <a16:creationId xmlns:a16="http://schemas.microsoft.com/office/drawing/2014/main" id="{E67BB9AA-2D7E-9F2D-C380-DEF625BE89EB}"/>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43" name="AutoShape 1060">
          <a:extLst>
            <a:ext uri="{FF2B5EF4-FFF2-40B4-BE49-F238E27FC236}">
              <a16:creationId xmlns:a16="http://schemas.microsoft.com/office/drawing/2014/main" id="{EAAFAED5-A4E0-BFF0-392B-6A449E89CAC5}"/>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944" name="AutoShape 1061">
          <a:extLst>
            <a:ext uri="{FF2B5EF4-FFF2-40B4-BE49-F238E27FC236}">
              <a16:creationId xmlns:a16="http://schemas.microsoft.com/office/drawing/2014/main" id="{CECB86D8-EBEB-2FD1-0139-6A16703ADEF4}"/>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45" name="AutoShape 1062">
          <a:extLst>
            <a:ext uri="{FF2B5EF4-FFF2-40B4-BE49-F238E27FC236}">
              <a16:creationId xmlns:a16="http://schemas.microsoft.com/office/drawing/2014/main" id="{C0695225-8DA3-1CDF-7AD5-7DFA770C47C3}"/>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946" name="AutoShape 1063">
          <a:extLst>
            <a:ext uri="{FF2B5EF4-FFF2-40B4-BE49-F238E27FC236}">
              <a16:creationId xmlns:a16="http://schemas.microsoft.com/office/drawing/2014/main" id="{A72DB423-D284-E332-CB9E-C3E2360CCB0B}"/>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947" name="AutoShape 1064">
          <a:extLst>
            <a:ext uri="{FF2B5EF4-FFF2-40B4-BE49-F238E27FC236}">
              <a16:creationId xmlns:a16="http://schemas.microsoft.com/office/drawing/2014/main" id="{4FE7B3E5-1621-8A71-7200-38879408D655}"/>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948" name="AutoShape 1065">
          <a:extLst>
            <a:ext uri="{FF2B5EF4-FFF2-40B4-BE49-F238E27FC236}">
              <a16:creationId xmlns:a16="http://schemas.microsoft.com/office/drawing/2014/main" id="{32750B93-062F-9519-3DEA-F07B8355C168}"/>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949" name="AutoShape 1072">
          <a:extLst>
            <a:ext uri="{FF2B5EF4-FFF2-40B4-BE49-F238E27FC236}">
              <a16:creationId xmlns:a16="http://schemas.microsoft.com/office/drawing/2014/main" id="{17F51ED1-AFDC-10F6-C636-F1D9941EB350}"/>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101600</xdr:rowOff>
    </xdr:from>
    <xdr:to>
      <xdr:col>17</xdr:col>
      <xdr:colOff>0</xdr:colOff>
      <xdr:row>19</xdr:row>
      <xdr:rowOff>0</xdr:rowOff>
    </xdr:to>
    <xdr:sp macro="" textlink="">
      <xdr:nvSpPr>
        <xdr:cNvPr id="950950" name="AutoShape 1058">
          <a:extLst>
            <a:ext uri="{FF2B5EF4-FFF2-40B4-BE49-F238E27FC236}">
              <a16:creationId xmlns:a16="http://schemas.microsoft.com/office/drawing/2014/main" id="{3F67AC5B-22C5-03B9-4590-3735A876E362}"/>
            </a:ext>
          </a:extLst>
        </xdr:cNvPr>
        <xdr:cNvSpPr>
          <a:spLocks noChangeArrowheads="1"/>
        </xdr:cNvSpPr>
      </xdr:nvSpPr>
      <xdr:spPr bwMode="auto">
        <a:xfrm>
          <a:off x="8382000" y="41783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44450</xdr:rowOff>
    </xdr:from>
    <xdr:to>
      <xdr:col>17</xdr:col>
      <xdr:colOff>0</xdr:colOff>
      <xdr:row>19</xdr:row>
      <xdr:rowOff>0</xdr:rowOff>
    </xdr:to>
    <xdr:sp macro="" textlink="">
      <xdr:nvSpPr>
        <xdr:cNvPr id="950951" name="AutoShape 1060">
          <a:extLst>
            <a:ext uri="{FF2B5EF4-FFF2-40B4-BE49-F238E27FC236}">
              <a16:creationId xmlns:a16="http://schemas.microsoft.com/office/drawing/2014/main" id="{BF9DF493-67C2-7C23-43E9-390642E7270A}"/>
            </a:ext>
          </a:extLst>
        </xdr:cNvPr>
        <xdr:cNvSpPr>
          <a:spLocks noChangeArrowheads="1"/>
        </xdr:cNvSpPr>
      </xdr:nvSpPr>
      <xdr:spPr bwMode="auto">
        <a:xfrm>
          <a:off x="8470900" y="41211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952" name="AutoShape 1061">
          <a:extLst>
            <a:ext uri="{FF2B5EF4-FFF2-40B4-BE49-F238E27FC236}">
              <a16:creationId xmlns:a16="http://schemas.microsoft.com/office/drawing/2014/main" id="{B1EE7575-6564-4575-EF8F-952098143D8F}"/>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953" name="AutoShape 1062">
          <a:extLst>
            <a:ext uri="{FF2B5EF4-FFF2-40B4-BE49-F238E27FC236}">
              <a16:creationId xmlns:a16="http://schemas.microsoft.com/office/drawing/2014/main" id="{55E8F6DB-3414-2CEB-3826-2608277A64F3}"/>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69850</xdr:rowOff>
    </xdr:from>
    <xdr:to>
      <xdr:col>17</xdr:col>
      <xdr:colOff>0</xdr:colOff>
      <xdr:row>19</xdr:row>
      <xdr:rowOff>0</xdr:rowOff>
    </xdr:to>
    <xdr:sp macro="" textlink="">
      <xdr:nvSpPr>
        <xdr:cNvPr id="950954" name="AutoShape 1064">
          <a:extLst>
            <a:ext uri="{FF2B5EF4-FFF2-40B4-BE49-F238E27FC236}">
              <a16:creationId xmlns:a16="http://schemas.microsoft.com/office/drawing/2014/main" id="{9CA8030D-493C-EAF9-DFC0-407A3BDFD0E5}"/>
            </a:ext>
          </a:extLst>
        </xdr:cNvPr>
        <xdr:cNvSpPr>
          <a:spLocks noChangeArrowheads="1"/>
        </xdr:cNvSpPr>
      </xdr:nvSpPr>
      <xdr:spPr bwMode="auto">
        <a:xfrm>
          <a:off x="8509000" y="41465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101600</xdr:rowOff>
    </xdr:from>
    <xdr:to>
      <xdr:col>17</xdr:col>
      <xdr:colOff>0</xdr:colOff>
      <xdr:row>19</xdr:row>
      <xdr:rowOff>0</xdr:rowOff>
    </xdr:to>
    <xdr:sp macro="" textlink="">
      <xdr:nvSpPr>
        <xdr:cNvPr id="950955" name="AutoShape 1065">
          <a:extLst>
            <a:ext uri="{FF2B5EF4-FFF2-40B4-BE49-F238E27FC236}">
              <a16:creationId xmlns:a16="http://schemas.microsoft.com/office/drawing/2014/main" id="{58BD2E5D-6254-BB1E-8409-5670288D8B45}"/>
            </a:ext>
          </a:extLst>
        </xdr:cNvPr>
        <xdr:cNvSpPr>
          <a:spLocks noChangeArrowheads="1"/>
        </xdr:cNvSpPr>
      </xdr:nvSpPr>
      <xdr:spPr bwMode="auto">
        <a:xfrm>
          <a:off x="8509000" y="41783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101600</xdr:rowOff>
    </xdr:from>
    <xdr:to>
      <xdr:col>17</xdr:col>
      <xdr:colOff>0</xdr:colOff>
      <xdr:row>19</xdr:row>
      <xdr:rowOff>0</xdr:rowOff>
    </xdr:to>
    <xdr:sp macro="" textlink="">
      <xdr:nvSpPr>
        <xdr:cNvPr id="950956" name="AutoShape 1072">
          <a:extLst>
            <a:ext uri="{FF2B5EF4-FFF2-40B4-BE49-F238E27FC236}">
              <a16:creationId xmlns:a16="http://schemas.microsoft.com/office/drawing/2014/main" id="{5D438F05-1345-FFA0-F901-26509A57DA38}"/>
            </a:ext>
          </a:extLst>
        </xdr:cNvPr>
        <xdr:cNvSpPr>
          <a:spLocks noChangeArrowheads="1"/>
        </xdr:cNvSpPr>
      </xdr:nvSpPr>
      <xdr:spPr bwMode="auto">
        <a:xfrm>
          <a:off x="8420100" y="41783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101600</xdr:rowOff>
    </xdr:from>
    <xdr:to>
      <xdr:col>17</xdr:col>
      <xdr:colOff>0</xdr:colOff>
      <xdr:row>19</xdr:row>
      <xdr:rowOff>0</xdr:rowOff>
    </xdr:to>
    <xdr:sp macro="" textlink="">
      <xdr:nvSpPr>
        <xdr:cNvPr id="950957" name="AutoShape 1058">
          <a:extLst>
            <a:ext uri="{FF2B5EF4-FFF2-40B4-BE49-F238E27FC236}">
              <a16:creationId xmlns:a16="http://schemas.microsoft.com/office/drawing/2014/main" id="{C44E15A1-F261-5534-9A66-BCD54B18445B}"/>
            </a:ext>
          </a:extLst>
        </xdr:cNvPr>
        <xdr:cNvSpPr>
          <a:spLocks noChangeArrowheads="1"/>
        </xdr:cNvSpPr>
      </xdr:nvSpPr>
      <xdr:spPr bwMode="auto">
        <a:xfrm>
          <a:off x="8382000" y="41783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44450</xdr:rowOff>
    </xdr:from>
    <xdr:to>
      <xdr:col>17</xdr:col>
      <xdr:colOff>0</xdr:colOff>
      <xdr:row>19</xdr:row>
      <xdr:rowOff>0</xdr:rowOff>
    </xdr:to>
    <xdr:sp macro="" textlink="">
      <xdr:nvSpPr>
        <xdr:cNvPr id="950958" name="AutoShape 1060">
          <a:extLst>
            <a:ext uri="{FF2B5EF4-FFF2-40B4-BE49-F238E27FC236}">
              <a16:creationId xmlns:a16="http://schemas.microsoft.com/office/drawing/2014/main" id="{C7638E66-CF82-9CFB-2F39-E4026DFC3665}"/>
            </a:ext>
          </a:extLst>
        </xdr:cNvPr>
        <xdr:cNvSpPr>
          <a:spLocks noChangeArrowheads="1"/>
        </xdr:cNvSpPr>
      </xdr:nvSpPr>
      <xdr:spPr bwMode="auto">
        <a:xfrm>
          <a:off x="8470900" y="41211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959" name="AutoShape 1061">
          <a:extLst>
            <a:ext uri="{FF2B5EF4-FFF2-40B4-BE49-F238E27FC236}">
              <a16:creationId xmlns:a16="http://schemas.microsoft.com/office/drawing/2014/main" id="{31AD4AFD-55BB-31C2-1082-95986846B423}"/>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960" name="AutoShape 1062">
          <a:extLst>
            <a:ext uri="{FF2B5EF4-FFF2-40B4-BE49-F238E27FC236}">
              <a16:creationId xmlns:a16="http://schemas.microsoft.com/office/drawing/2014/main" id="{BF12CBA9-A37E-7F04-8F09-5362912E0606}"/>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69850</xdr:rowOff>
    </xdr:from>
    <xdr:to>
      <xdr:col>17</xdr:col>
      <xdr:colOff>0</xdr:colOff>
      <xdr:row>19</xdr:row>
      <xdr:rowOff>0</xdr:rowOff>
    </xdr:to>
    <xdr:sp macro="" textlink="">
      <xdr:nvSpPr>
        <xdr:cNvPr id="950961" name="AutoShape 1064">
          <a:extLst>
            <a:ext uri="{FF2B5EF4-FFF2-40B4-BE49-F238E27FC236}">
              <a16:creationId xmlns:a16="http://schemas.microsoft.com/office/drawing/2014/main" id="{14ADB294-9FAA-16C7-2951-47662F0997F6}"/>
            </a:ext>
          </a:extLst>
        </xdr:cNvPr>
        <xdr:cNvSpPr>
          <a:spLocks noChangeArrowheads="1"/>
        </xdr:cNvSpPr>
      </xdr:nvSpPr>
      <xdr:spPr bwMode="auto">
        <a:xfrm>
          <a:off x="8509000" y="41465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101600</xdr:rowOff>
    </xdr:from>
    <xdr:to>
      <xdr:col>17</xdr:col>
      <xdr:colOff>0</xdr:colOff>
      <xdr:row>19</xdr:row>
      <xdr:rowOff>0</xdr:rowOff>
    </xdr:to>
    <xdr:sp macro="" textlink="">
      <xdr:nvSpPr>
        <xdr:cNvPr id="950962" name="AutoShape 1065">
          <a:extLst>
            <a:ext uri="{FF2B5EF4-FFF2-40B4-BE49-F238E27FC236}">
              <a16:creationId xmlns:a16="http://schemas.microsoft.com/office/drawing/2014/main" id="{294178F3-83F2-D8F7-EBEE-23C80BE5435E}"/>
            </a:ext>
          </a:extLst>
        </xdr:cNvPr>
        <xdr:cNvSpPr>
          <a:spLocks noChangeArrowheads="1"/>
        </xdr:cNvSpPr>
      </xdr:nvSpPr>
      <xdr:spPr bwMode="auto">
        <a:xfrm>
          <a:off x="8509000" y="41783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101600</xdr:rowOff>
    </xdr:from>
    <xdr:to>
      <xdr:col>17</xdr:col>
      <xdr:colOff>0</xdr:colOff>
      <xdr:row>19</xdr:row>
      <xdr:rowOff>0</xdr:rowOff>
    </xdr:to>
    <xdr:sp macro="" textlink="">
      <xdr:nvSpPr>
        <xdr:cNvPr id="950963" name="AutoShape 1072">
          <a:extLst>
            <a:ext uri="{FF2B5EF4-FFF2-40B4-BE49-F238E27FC236}">
              <a16:creationId xmlns:a16="http://schemas.microsoft.com/office/drawing/2014/main" id="{09204975-3575-26E0-49A3-A73CF2CEF036}"/>
            </a:ext>
          </a:extLst>
        </xdr:cNvPr>
        <xdr:cNvSpPr>
          <a:spLocks noChangeArrowheads="1"/>
        </xdr:cNvSpPr>
      </xdr:nvSpPr>
      <xdr:spPr bwMode="auto">
        <a:xfrm>
          <a:off x="8420100" y="41783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101600</xdr:rowOff>
    </xdr:from>
    <xdr:to>
      <xdr:col>17</xdr:col>
      <xdr:colOff>0</xdr:colOff>
      <xdr:row>19</xdr:row>
      <xdr:rowOff>0</xdr:rowOff>
    </xdr:to>
    <xdr:sp macro="" textlink="">
      <xdr:nvSpPr>
        <xdr:cNvPr id="950964" name="AutoShape 1058">
          <a:extLst>
            <a:ext uri="{FF2B5EF4-FFF2-40B4-BE49-F238E27FC236}">
              <a16:creationId xmlns:a16="http://schemas.microsoft.com/office/drawing/2014/main" id="{66AEB745-A176-A546-6AE3-219AF4BE33F4}"/>
            </a:ext>
          </a:extLst>
        </xdr:cNvPr>
        <xdr:cNvSpPr>
          <a:spLocks noChangeArrowheads="1"/>
        </xdr:cNvSpPr>
      </xdr:nvSpPr>
      <xdr:spPr bwMode="auto">
        <a:xfrm>
          <a:off x="8382000" y="41783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16</xdr:row>
      <xdr:rowOff>730250</xdr:rowOff>
    </xdr:from>
    <xdr:to>
      <xdr:col>17</xdr:col>
      <xdr:colOff>0</xdr:colOff>
      <xdr:row>19</xdr:row>
      <xdr:rowOff>0</xdr:rowOff>
    </xdr:to>
    <xdr:sp macro="" textlink="">
      <xdr:nvSpPr>
        <xdr:cNvPr id="950965" name="AutoShape 1060">
          <a:extLst>
            <a:ext uri="{FF2B5EF4-FFF2-40B4-BE49-F238E27FC236}">
              <a16:creationId xmlns:a16="http://schemas.microsoft.com/office/drawing/2014/main" id="{2B1A16A7-EA7F-6CCD-6379-0954DB62CE01}"/>
            </a:ext>
          </a:extLst>
        </xdr:cNvPr>
        <xdr:cNvSpPr>
          <a:spLocks noChangeArrowheads="1"/>
        </xdr:cNvSpPr>
      </xdr:nvSpPr>
      <xdr:spPr bwMode="auto">
        <a:xfrm>
          <a:off x="8356600" y="40767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2514600</xdr:colOff>
      <xdr:row>113</xdr:row>
      <xdr:rowOff>647700</xdr:rowOff>
    </xdr:from>
    <xdr:to>
      <xdr:col>8</xdr:col>
      <xdr:colOff>247650</xdr:colOff>
      <xdr:row>114</xdr:row>
      <xdr:rowOff>228600</xdr:rowOff>
    </xdr:to>
    <xdr:pic>
      <xdr:nvPicPr>
        <xdr:cNvPr id="497224" name="Picture 76">
          <a:extLst>
            <a:ext uri="{FF2B5EF4-FFF2-40B4-BE49-F238E27FC236}">
              <a16:creationId xmlns:a16="http://schemas.microsoft.com/office/drawing/2014/main" id="{3FBBF6E8-34F0-90C2-FE8D-1E2D28B4FE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11900" y="10521950"/>
          <a:ext cx="24765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1574800</xdr:colOff>
      <xdr:row>52</xdr:row>
      <xdr:rowOff>298450</xdr:rowOff>
    </xdr:from>
    <xdr:to>
      <xdr:col>11</xdr:col>
      <xdr:colOff>12700</xdr:colOff>
      <xdr:row>57</xdr:row>
      <xdr:rowOff>12700</xdr:rowOff>
    </xdr:to>
    <xdr:pic>
      <xdr:nvPicPr>
        <xdr:cNvPr id="498248" name="Picture 1039">
          <a:extLst>
            <a:ext uri="{FF2B5EF4-FFF2-40B4-BE49-F238E27FC236}">
              <a16:creationId xmlns:a16="http://schemas.microsoft.com/office/drawing/2014/main" id="{8C8EF433-A570-9D67-FEA1-9842EE6FBF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00" y="11176000"/>
          <a:ext cx="6223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184150</xdr:colOff>
      <xdr:row>0</xdr:row>
      <xdr:rowOff>69850</xdr:rowOff>
    </xdr:from>
    <xdr:to>
      <xdr:col>11</xdr:col>
      <xdr:colOff>311150</xdr:colOff>
      <xdr:row>27</xdr:row>
      <xdr:rowOff>152400</xdr:rowOff>
    </xdr:to>
    <xdr:pic>
      <xdr:nvPicPr>
        <xdr:cNvPr id="439002" name="図 2">
          <a:extLst>
            <a:ext uri="{FF2B5EF4-FFF2-40B4-BE49-F238E27FC236}">
              <a16:creationId xmlns:a16="http://schemas.microsoft.com/office/drawing/2014/main" id="{E72FDB63-41AC-6EBE-3FC7-BFDEA3149A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914" t="3667" r="1573" b="3078"/>
        <a:stretch>
          <a:fillRect/>
        </a:stretch>
      </xdr:blipFill>
      <xdr:spPr bwMode="auto">
        <a:xfrm>
          <a:off x="184150" y="69850"/>
          <a:ext cx="6832600" cy="4540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toguchhr/Desktop/so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d.docs.live.net/Users/toguchhr/Desktop/so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h3000018d\&#32113;&#35336;&#35506;&#20849;&#26377;&#12501;&#12457;&#12523;&#12480;&#65288;&#20195;&#34920;&#31471;&#26411;&#65289;\Users\toguchhr\AppData\Local\Temp\pid-10472\R01&#20998;&#37197;(&#22259;&#34920;&#65303;&#65374;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50\&#20225;&#12288;&#12288;&#32113;\yaida\&#12510;&#12463;&#12525;&#30740;&#31350;\&#22679;&#28187;&#29575;&#26178;&#31995;&#21015;&#12510;&#12463;&#12525;\&#12510;&#12463;&#12525;&#12502;&#12483;&#12463;&#12395;&#12354;&#12387;&#12383;&#35500;&#26126;&#26360;&#2767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32.101\share\&#20225;&#30011;&#37096;\&#32113;&#35336;&#35506;\05%20&#20154;&#21475;&#31038;&#20250;&#32113;&#35336;&#29677;\&#25512;&#35336;&#20154;&#21475;\&#9312;&#26376;&#22577;\2017&#24180;&#26376;&#22577;\H29.3.1\2&#38913;&#12539;&#27010;&#35201;&#12539;&#34920;&#32025;&#12539;&#30446;&#27425;&#31561;&#12539;29&#24180;2&#26376;&#2099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toguchhr/Desktop/so01&#93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32.101\share\&#20225;&#30011;&#37096;\&#32113;&#35336;&#35506;\05%20&#20154;&#21475;&#31038;&#20250;&#32113;&#35336;&#29677;\&#25512;&#35336;&#20154;&#21475;\&#25512;&#35336;&#20154;&#21475;HP&#29992;\2017.3.1\H28&#24180;&#24230;%20&#25512;&#35336;&#20154;&#21475;&#24341;&#32153;&#65288;&#22823;&#22478;&#8594;&#24029;&#31471;&#65289;\&#25512;&#35336;&#20154;&#21475;HP&#29992;&#12487;&#12540;&#12479;\H28&#24180;&#24230;\H28&#24180;&#24230;%20&#25512;&#35336;&#20154;&#21475;&#24341;&#32153;&#65288;&#22823;&#22478;&#8594;&#24029;&#31471;&#65289;\&#25512;&#35336;&#20154;&#21475;HP&#29992;&#12487;&#12540;&#12479;\H28&#24180;&#24230;\20130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2.168.32.101\share\&#20225;&#30011;&#37096;\&#32113;&#35336;&#35506;\05%20&#20154;&#21475;&#31038;&#20250;&#32113;&#35336;&#29677;\&#25512;&#35336;&#20154;&#21475;\&#25512;&#35336;&#20154;&#21475;HP&#29992;\2018.6.1\2018.6.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docs.live.net/Users/toguchhr/Desktop/so14&#65380;1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youkan-sv\kikaku\windows\Profiles\nu\&#65411;&#65438;&#65405;&#65400;&#65412;&#65391;&#65420;&#65439;\numata\&#32113;&#35336;\&#20837;&#22495;&#32113;&#35336;\FAX&#36865;&#2018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ilesv\&#35251;&#12288;&#12288;&#20225;\03&#20225;&#30011;&#20998;&#26512;&#29677;\30&#35251;&#20809;&#32113;&#35336;&#65288;&#20837;&#22495;&#35251;&#20809;&#23458;&#32113;&#35336;&#65289;\H17\&#36039;&#26009;H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1①､2､4､7①②､23①②"/>
      <sheetName val="3､8､9①②､13､18､24①②"/>
    </sheetNames>
    <sheetDataSet>
      <sheetData sheetId="0" refreshError="1"/>
      <sheetData sheetId="1"/>
      <sheetData sheetId="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9_12"/>
    </sheetNames>
    <sheetDataSet>
      <sheetData sheetId="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図表７"/>
      <sheetName val="図表８"/>
      <sheetName val="図表９"/>
      <sheetName val="←データ①"/>
      <sheetName val="図表10"/>
      <sheetName val="←データ②"/>
    </sheetNames>
    <sheetDataSet>
      <sheetData sheetId="0"/>
      <sheetData sheetId="1"/>
      <sheetData sheetId="2" refreshError="1"/>
      <sheetData sheetId="3"/>
      <sheetData sheetId="4" refreshError="1"/>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指定"/>
    </sheetNames>
    <sheetDataSet>
      <sheetData sheetId="0">
        <row r="39">
          <cell r="B39" t="str">
            <v>１．表の登録の仕方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概要版案) "/>
      <sheetName val="表紙"/>
      <sheetName val="目次P15"/>
      <sheetName val="目次P9"/>
      <sheetName val="概要"/>
      <sheetName val="２頁"/>
      <sheetName val="自然増加・社会増加"/>
      <sheetName val="人口まとめ"/>
      <sheetName val="P4"/>
      <sheetName val="P4対前月"/>
      <sheetName val="P4対前年"/>
      <sheetName val="張り出し表"/>
      <sheetName val="張り出し表(マイナスの場合)"/>
      <sheetName val="配布先・配布部数"/>
      <sheetName val="人口増減チェック表 "/>
      <sheetName val="人口増減チェック表(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_2"/>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概要１"/>
      <sheetName val="概要２"/>
      <sheetName val="総数及び世帯数"/>
      <sheetName val="地域別人口"/>
      <sheetName val="市町村別人口"/>
      <sheetName val="移動報告世帯数"/>
      <sheetName val="総数"/>
      <sheetName val="総数（男）"/>
      <sheetName val="総数（女）"/>
      <sheetName val="日本人総数"/>
      <sheetName val="日本人（男）"/>
      <sheetName val="日本人（女）"/>
      <sheetName val="外国人（男）"/>
      <sheetName val="外国人総数"/>
      <sheetName val="外国人（女）"/>
      <sheetName val="H22国調確報(2010 Population Censu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概要"/>
      <sheetName val="２頁 "/>
      <sheetName val="総数及び世帯数"/>
      <sheetName val="地域別人口"/>
      <sheetName val="市町村別人口"/>
      <sheetName val="移動報告世帯数"/>
      <sheetName val="総数"/>
      <sheetName val="総数（男）"/>
      <sheetName val="総数（女）"/>
      <sheetName val="日本人総数"/>
      <sheetName val="日本人（男）"/>
      <sheetName val="日本人（女）"/>
      <sheetName val="外国人総数"/>
      <sheetName val="外国人（男）"/>
      <sheetName val="外国人（女）"/>
      <sheetName val="H27国調確報(2015 Population Censu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倒産"/>
      <sheetName val="観光入域客"/>
      <sheetName val="倒産 (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者墾の通知"/>
      <sheetName val="金融機関"/>
      <sheetName val="航空・海運"/>
      <sheetName val="その他"/>
      <sheetName val="日程通知"/>
      <sheetName val="FAX"/>
      <sheetName val="FAX (2)"/>
      <sheetName val="FAX (4)"/>
      <sheetName val="FAX (3)"/>
    </sheetNames>
    <sheetDataSet>
      <sheetData sheetId="0"/>
      <sheetData sheetId="1"/>
      <sheetData sheetId="2"/>
      <sheetData sheetId="3"/>
      <sheetData sheetId="4"/>
      <sheetData sheetId="5"/>
      <sheetData sheetId="6"/>
      <sheetData sheetId="7"/>
      <sheetData sheetId="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3～H17"/>
      <sheetName val="グラフ"/>
      <sheetName val="国籍別 (那覇空港)"/>
      <sheetName val="国籍別 (那覇港)"/>
      <sheetName val="国籍別 (平良港)"/>
      <sheetName val="国籍別 (石垣港)"/>
      <sheetName val="グラフ (台湾)"/>
      <sheetName val="グラフ (韓国)"/>
      <sheetName val="グラフ (香港)"/>
      <sheetName val="グラフ (中国)"/>
      <sheetName val="グラフ（外国人）"/>
      <sheetName val="⑮"/>
    </sheetNames>
    <sheetDataSet>
      <sheetData sheetId="0">
        <row r="1">
          <cell r="A1" t="str">
            <v>月別入域観光客数の推移（平成１３年～平成１７年）</v>
          </cell>
        </row>
        <row r="2">
          <cell r="U2" t="str">
            <v>(単位:人、％）</v>
          </cell>
        </row>
        <row r="3">
          <cell r="B3" t="str">
            <v>実　　　　　　数</v>
          </cell>
          <cell r="C3" t="str">
            <v>前 　 年 　 比</v>
          </cell>
          <cell r="D3" t="str">
            <v>前 　 年 　 比</v>
          </cell>
          <cell r="L3" t="str">
            <v>前 　 年 　 比</v>
          </cell>
        </row>
        <row r="4">
          <cell r="B4" t="str">
            <v>平成１３年</v>
          </cell>
          <cell r="C4" t="str">
            <v>平成１４年</v>
          </cell>
          <cell r="D4" t="str">
            <v>平成１４年</v>
          </cell>
          <cell r="E4" t="str">
            <v>平成１６年</v>
          </cell>
          <cell r="F4" t="str">
            <v>平成１５年</v>
          </cell>
          <cell r="G4" t="str">
            <v>13年／12年</v>
          </cell>
          <cell r="H4" t="str">
            <v>平成１６年</v>
          </cell>
          <cell r="I4" t="str">
            <v>15年／14年</v>
          </cell>
          <cell r="J4" t="str">
            <v>平成１７年</v>
          </cell>
          <cell r="K4" t="str">
            <v>17年／16年</v>
          </cell>
          <cell r="L4" t="str">
            <v>13年／12年</v>
          </cell>
          <cell r="M4" t="str">
            <v>14年／13年</v>
          </cell>
          <cell r="N4" t="str">
            <v>14年／13年</v>
          </cell>
          <cell r="O4" t="str">
            <v>16年／15年</v>
          </cell>
          <cell r="P4" t="str">
            <v>15年／14年</v>
          </cell>
          <cell r="R4" t="str">
            <v>16年／15年</v>
          </cell>
          <cell r="T4" t="str">
            <v>17年／16年</v>
          </cell>
        </row>
        <row r="5">
          <cell r="B5" t="str">
            <v>月 間</v>
          </cell>
          <cell r="C5" t="str">
            <v>累 計</v>
          </cell>
          <cell r="D5" t="str">
            <v>月 間</v>
          </cell>
          <cell r="E5" t="str">
            <v>累 計</v>
          </cell>
          <cell r="F5" t="str">
            <v>月 間</v>
          </cell>
          <cell r="G5" t="str">
            <v>累 計</v>
          </cell>
          <cell r="H5" t="str">
            <v>月 間</v>
          </cell>
          <cell r="I5" t="str">
            <v>累 計</v>
          </cell>
          <cell r="J5" t="str">
            <v>月 間</v>
          </cell>
          <cell r="K5" t="str">
            <v>累 計</v>
          </cell>
          <cell r="L5" t="str">
            <v>月 間</v>
          </cell>
          <cell r="M5" t="str">
            <v>累 計</v>
          </cell>
          <cell r="N5" t="str">
            <v>月 間</v>
          </cell>
          <cell r="O5" t="str">
            <v>累 計</v>
          </cell>
          <cell r="P5" t="str">
            <v>月 間</v>
          </cell>
          <cell r="Q5" t="str">
            <v>累 計</v>
          </cell>
          <cell r="R5" t="str">
            <v>月 間</v>
          </cell>
          <cell r="S5" t="str">
            <v>累 計</v>
          </cell>
          <cell r="T5" t="str">
            <v>月 間</v>
          </cell>
          <cell r="U5" t="str">
            <v>累 計</v>
          </cell>
        </row>
        <row r="6">
          <cell r="A6" t="str">
            <v>１月</v>
          </cell>
          <cell r="B6">
            <v>344500</v>
          </cell>
          <cell r="C6">
            <v>344500</v>
          </cell>
          <cell r="D6">
            <v>334900</v>
          </cell>
          <cell r="E6">
            <v>334900</v>
          </cell>
          <cell r="F6">
            <v>379800</v>
          </cell>
          <cell r="G6">
            <v>379800</v>
          </cell>
          <cell r="H6">
            <v>379200</v>
          </cell>
          <cell r="I6">
            <v>379200</v>
          </cell>
          <cell r="J6">
            <v>392400</v>
          </cell>
          <cell r="K6">
            <v>392400</v>
          </cell>
          <cell r="L6">
            <v>2.5908278737343693</v>
          </cell>
          <cell r="M6">
            <v>2.5908278737343693</v>
          </cell>
          <cell r="N6">
            <v>-2.7866473149491924</v>
          </cell>
          <cell r="O6">
            <v>-2.7866473149491924</v>
          </cell>
          <cell r="P6">
            <v>13.406987160346361</v>
          </cell>
          <cell r="Q6">
            <v>13.406987160346361</v>
          </cell>
          <cell r="R6">
            <v>-0.15797788309637895</v>
          </cell>
          <cell r="S6">
            <v>-0.15797788309637895</v>
          </cell>
          <cell r="T6">
            <v>3.48101265822784</v>
          </cell>
          <cell r="U6">
            <v>3.48101265822784</v>
          </cell>
        </row>
        <row r="7">
          <cell r="A7" t="str">
            <v>２月</v>
          </cell>
          <cell r="B7">
            <v>377000</v>
          </cell>
          <cell r="C7">
            <v>721500</v>
          </cell>
          <cell r="D7">
            <v>395600</v>
          </cell>
          <cell r="E7">
            <v>730500</v>
          </cell>
          <cell r="F7">
            <v>399400</v>
          </cell>
          <cell r="G7">
            <v>779200</v>
          </cell>
          <cell r="H7">
            <v>436300</v>
          </cell>
          <cell r="I7">
            <v>815500</v>
          </cell>
          <cell r="J7">
            <v>421300</v>
          </cell>
          <cell r="K7" t="str">
            <v/>
          </cell>
          <cell r="L7">
            <v>-2.6845637583892596</v>
          </cell>
          <cell r="M7">
            <v>-0.23506637168141253</v>
          </cell>
          <cell r="N7">
            <v>4.9336870026525048</v>
          </cell>
          <cell r="O7">
            <v>1.2474012474012426</v>
          </cell>
          <cell r="P7">
            <v>0.96056622851365603</v>
          </cell>
          <cell r="Q7">
            <v>6.6666666666666714</v>
          </cell>
          <cell r="R7">
            <v>9.2388582874311425</v>
          </cell>
          <cell r="S7">
            <v>4.6586242299794662</v>
          </cell>
          <cell r="T7">
            <v>-3.4380013752005567</v>
          </cell>
          <cell r="U7">
            <v>-0.22072348252605423</v>
          </cell>
        </row>
        <row r="8">
          <cell r="A8" t="str">
            <v>３月</v>
          </cell>
          <cell r="B8">
            <v>431200</v>
          </cell>
          <cell r="C8">
            <v>1152700</v>
          </cell>
          <cell r="D8">
            <v>461800</v>
          </cell>
          <cell r="E8">
            <v>1192300</v>
          </cell>
          <cell r="F8">
            <v>477800</v>
          </cell>
          <cell r="G8">
            <v>1257000</v>
          </cell>
          <cell r="H8">
            <v>486500</v>
          </cell>
          <cell r="I8">
            <v>1302000</v>
          </cell>
          <cell r="J8">
            <v>506700</v>
          </cell>
          <cell r="K8" t="str">
            <v/>
          </cell>
          <cell r="L8">
            <v>-4.8963387737097577</v>
          </cell>
          <cell r="M8">
            <v>-2.0312765595784441</v>
          </cell>
          <cell r="N8">
            <v>7.0964749536178005</v>
          </cell>
          <cell r="O8">
            <v>3.4354125097597006</v>
          </cell>
          <cell r="P8">
            <v>3.4647033347769565</v>
          </cell>
          <cell r="Q8">
            <v>5.4264866224943376</v>
          </cell>
          <cell r="R8">
            <v>1.8208455420678007</v>
          </cell>
          <cell r="S8">
            <v>3.5799522673030992</v>
          </cell>
          <cell r="T8">
            <v>4.1521068859198209</v>
          </cell>
          <cell r="U8">
            <v>1.4132104454685219</v>
          </cell>
        </row>
        <row r="9">
          <cell r="A9" t="str">
            <v>４月</v>
          </cell>
          <cell r="B9">
            <v>382000</v>
          </cell>
          <cell r="C9">
            <v>1534700</v>
          </cell>
          <cell r="D9">
            <v>380200</v>
          </cell>
          <cell r="E9">
            <v>1572500</v>
          </cell>
          <cell r="F9">
            <v>368000</v>
          </cell>
          <cell r="G9">
            <v>1625000</v>
          </cell>
          <cell r="H9">
            <v>418500</v>
          </cell>
          <cell r="I9">
            <v>1720500</v>
          </cell>
          <cell r="J9" t="str">
            <v/>
          </cell>
          <cell r="K9" t="str">
            <v/>
          </cell>
          <cell r="L9">
            <v>9.8332374928119464</v>
          </cell>
          <cell r="M9">
            <v>0.67567567567567721</v>
          </cell>
          <cell r="N9">
            <v>-0.47120418848167844</v>
          </cell>
          <cell r="O9">
            <v>2.4630220890076089</v>
          </cell>
          <cell r="P9">
            <v>-3.2088374539715971</v>
          </cell>
          <cell r="Q9">
            <v>3.3386327503974513</v>
          </cell>
          <cell r="R9">
            <v>13.722826086956516</v>
          </cell>
          <cell r="S9">
            <v>5.8769230769230631</v>
          </cell>
        </row>
        <row r="10">
          <cell r="A10" t="str">
            <v>５月</v>
          </cell>
          <cell r="B10">
            <v>337000</v>
          </cell>
          <cell r="C10">
            <v>1871700</v>
          </cell>
          <cell r="D10">
            <v>343000</v>
          </cell>
          <cell r="E10">
            <v>1915500</v>
          </cell>
          <cell r="F10">
            <v>348700</v>
          </cell>
          <cell r="G10">
            <v>1973700</v>
          </cell>
          <cell r="H10">
            <v>395000</v>
          </cell>
          <cell r="I10">
            <v>2115500</v>
          </cell>
          <cell r="J10" t="str">
            <v/>
          </cell>
          <cell r="K10" t="str">
            <v/>
          </cell>
          <cell r="L10">
            <v>4.3666769897801316</v>
          </cell>
          <cell r="M10">
            <v>1.320846641043687</v>
          </cell>
          <cell r="N10">
            <v>1.7804154302670554</v>
          </cell>
          <cell r="O10">
            <v>2.3401186087514105</v>
          </cell>
          <cell r="P10">
            <v>1.661807580174937</v>
          </cell>
          <cell r="Q10">
            <v>3.0383711824588886</v>
          </cell>
          <cell r="R10">
            <v>13.277889303125903</v>
          </cell>
          <cell r="S10">
            <v>7.1844758575264649</v>
          </cell>
        </row>
        <row r="11">
          <cell r="A11" t="str">
            <v>６月</v>
          </cell>
          <cell r="B11">
            <v>354900</v>
          </cell>
          <cell r="C11">
            <v>2226600</v>
          </cell>
          <cell r="D11">
            <v>366300</v>
          </cell>
          <cell r="E11">
            <v>2281800</v>
          </cell>
          <cell r="F11">
            <v>360200</v>
          </cell>
          <cell r="G11">
            <v>2333900</v>
          </cell>
          <cell r="H11">
            <v>381200</v>
          </cell>
          <cell r="I11">
            <v>2496700</v>
          </cell>
          <cell r="J11" t="str">
            <v/>
          </cell>
          <cell r="K11" t="str">
            <v/>
          </cell>
          <cell r="L11">
            <v>5.2491103202847</v>
          </cell>
          <cell r="M11">
            <v>1.9272144655527512</v>
          </cell>
          <cell r="N11">
            <v>3.2121724429416787</v>
          </cell>
          <cell r="O11">
            <v>2.4791161412018425</v>
          </cell>
          <cell r="P11">
            <v>-1.6653016653016692</v>
          </cell>
          <cell r="Q11">
            <v>2.2832851257778941</v>
          </cell>
          <cell r="R11">
            <v>5.8300943920044404</v>
          </cell>
          <cell r="S11">
            <v>6.9754488195723923</v>
          </cell>
        </row>
        <row r="12">
          <cell r="A12" t="str">
            <v>７月</v>
          </cell>
          <cell r="B12">
            <v>409300</v>
          </cell>
          <cell r="C12">
            <v>2635900</v>
          </cell>
          <cell r="D12">
            <v>396600</v>
          </cell>
          <cell r="E12">
            <v>2678400</v>
          </cell>
          <cell r="F12">
            <v>451300</v>
          </cell>
          <cell r="G12">
            <v>2785200</v>
          </cell>
          <cell r="H12">
            <v>445400</v>
          </cell>
          <cell r="I12">
            <v>2942100</v>
          </cell>
          <cell r="J12" t="str">
            <v/>
          </cell>
          <cell r="K12" t="str">
            <v/>
          </cell>
          <cell r="L12">
            <v>20.346956777418399</v>
          </cell>
          <cell r="M12">
            <v>4.4086191871979707</v>
          </cell>
          <cell r="N12">
            <v>-3.1028585389689738</v>
          </cell>
          <cell r="O12">
            <v>1.6123525171667978</v>
          </cell>
          <cell r="P12">
            <v>13.792233988905707</v>
          </cell>
          <cell r="Q12">
            <v>3.9874551971326184</v>
          </cell>
          <cell r="R12">
            <v>-1.3073343673831204</v>
          </cell>
          <cell r="S12">
            <v>5.6333476949590704</v>
          </cell>
        </row>
        <row r="13">
          <cell r="A13" t="str">
            <v>８月</v>
          </cell>
          <cell r="B13">
            <v>501300</v>
          </cell>
          <cell r="C13">
            <v>3137200</v>
          </cell>
          <cell r="D13">
            <v>505800</v>
          </cell>
          <cell r="E13">
            <v>3184200</v>
          </cell>
          <cell r="F13">
            <v>531600</v>
          </cell>
          <cell r="G13">
            <v>3316800</v>
          </cell>
          <cell r="H13">
            <v>523400</v>
          </cell>
          <cell r="I13">
            <v>3465500</v>
          </cell>
          <cell r="J13" t="str">
            <v/>
          </cell>
          <cell r="K13" t="str">
            <v/>
          </cell>
          <cell r="L13">
            <v>0.90579710144926651</v>
          </cell>
          <cell r="M13">
            <v>3.8326603561263113</v>
          </cell>
          <cell r="N13">
            <v>0.89766606822261963</v>
          </cell>
          <cell r="O13">
            <v>1.4981512176463099</v>
          </cell>
          <cell r="P13">
            <v>5.1008303677342752</v>
          </cell>
          <cell r="Q13">
            <v>4.1643112869794692</v>
          </cell>
          <cell r="R13">
            <v>-1.5425131677953345</v>
          </cell>
          <cell r="S13">
            <v>4.4832368547998129</v>
          </cell>
        </row>
        <row r="14">
          <cell r="A14" t="str">
            <v>９月</v>
          </cell>
          <cell r="B14">
            <v>398700</v>
          </cell>
          <cell r="C14">
            <v>3535900</v>
          </cell>
          <cell r="D14">
            <v>444300</v>
          </cell>
          <cell r="E14">
            <v>3628500</v>
          </cell>
          <cell r="F14">
            <v>493000</v>
          </cell>
          <cell r="G14">
            <v>3809800</v>
          </cell>
          <cell r="H14">
            <v>457800</v>
          </cell>
          <cell r="I14">
            <v>3923300</v>
          </cell>
          <cell r="J14" t="str">
            <v/>
          </cell>
          <cell r="K14" t="str">
            <v/>
          </cell>
          <cell r="L14">
            <v>1.4762025960804408</v>
          </cell>
          <cell r="M14">
            <v>3.5614913745130679</v>
          </cell>
          <cell r="N14">
            <v>11.437170805116637</v>
          </cell>
          <cell r="O14">
            <v>2.6188523431092534</v>
          </cell>
          <cell r="P14">
            <v>10.961062345262221</v>
          </cell>
          <cell r="Q14">
            <v>4.9965550502962515</v>
          </cell>
          <cell r="R14">
            <v>-7.1399594320486841</v>
          </cell>
          <cell r="S14">
            <v>2.9791590109716992</v>
          </cell>
        </row>
        <row r="15">
          <cell r="A15" t="str">
            <v>10月</v>
          </cell>
          <cell r="B15">
            <v>303400</v>
          </cell>
          <cell r="C15">
            <v>3839300</v>
          </cell>
          <cell r="D15">
            <v>398900</v>
          </cell>
          <cell r="E15">
            <v>4027400</v>
          </cell>
          <cell r="F15">
            <v>445500</v>
          </cell>
          <cell r="G15">
            <v>4255300</v>
          </cell>
          <cell r="H15">
            <v>429200</v>
          </cell>
          <cell r="I15">
            <v>4352500</v>
          </cell>
          <cell r="J15" t="str">
            <v/>
          </cell>
          <cell r="K15" t="str">
            <v/>
          </cell>
          <cell r="L15">
            <v>-19.372840818495888</v>
          </cell>
          <cell r="M15">
            <v>1.284757030549244</v>
          </cell>
          <cell r="N15">
            <v>31.476598549769278</v>
          </cell>
          <cell r="O15">
            <v>4.8993306071419198</v>
          </cell>
          <cell r="P15">
            <v>11.682125846076701</v>
          </cell>
          <cell r="Q15">
            <v>5.6587376471172348</v>
          </cell>
          <cell r="R15">
            <v>-3.6588103254769919</v>
          </cell>
          <cell r="S15">
            <v>2.2842102789462473</v>
          </cell>
        </row>
        <row r="16">
          <cell r="A16" t="str">
            <v>11月</v>
          </cell>
          <cell r="B16">
            <v>283400</v>
          </cell>
          <cell r="C16">
            <v>4122700</v>
          </cell>
          <cell r="D16">
            <v>394600</v>
          </cell>
          <cell r="E16">
            <v>4422000</v>
          </cell>
          <cell r="F16">
            <v>428100</v>
          </cell>
          <cell r="G16">
            <v>4683400</v>
          </cell>
          <cell r="H16">
            <v>409900</v>
          </cell>
          <cell r="I16">
            <v>4762400</v>
          </cell>
          <cell r="J16" t="str">
            <v/>
          </cell>
          <cell r="K16" t="str">
            <v/>
          </cell>
          <cell r="L16">
            <v>-24.406508402240604</v>
          </cell>
          <cell r="M16">
            <v>-1.0274876965550419</v>
          </cell>
          <cell r="N16">
            <v>39.237826393789703</v>
          </cell>
          <cell r="O16">
            <v>7.2598054672908603</v>
          </cell>
          <cell r="P16">
            <v>8.4896097313735339</v>
          </cell>
          <cell r="Q16">
            <v>5.9113523292627832</v>
          </cell>
          <cell r="R16">
            <v>-4.251343144125201</v>
          </cell>
          <cell r="S16">
            <v>1.6868087287013793</v>
          </cell>
        </row>
        <row r="17">
          <cell r="A17" t="str">
            <v>12月</v>
          </cell>
          <cell r="B17">
            <v>310700</v>
          </cell>
          <cell r="C17">
            <v>4433400</v>
          </cell>
          <cell r="D17">
            <v>412500</v>
          </cell>
          <cell r="E17">
            <v>4834500</v>
          </cell>
          <cell r="F17">
            <v>401300</v>
          </cell>
          <cell r="G17">
            <v>5084700</v>
          </cell>
          <cell r="H17">
            <v>390800</v>
          </cell>
          <cell r="I17">
            <v>5153200</v>
          </cell>
          <cell r="J17" t="str">
            <v/>
          </cell>
          <cell r="K17" t="str">
            <v/>
          </cell>
          <cell r="L17">
            <v>-12.651110486364914</v>
          </cell>
          <cell r="M17">
            <v>-1.941962310890915</v>
          </cell>
          <cell r="N17">
            <v>32.764724814934027</v>
          </cell>
          <cell r="O17">
            <v>9.047232372445535</v>
          </cell>
          <cell r="P17">
            <v>-2.7151515151515184</v>
          </cell>
          <cell r="Q17">
            <v>5.1753025131864803</v>
          </cell>
          <cell r="R17">
            <v>-2.6164963867430799</v>
          </cell>
          <cell r="S17">
            <v>1.3471787912757947</v>
          </cell>
        </row>
        <row r="18">
          <cell r="A18" t="str">
            <v>計</v>
          </cell>
          <cell r="B18" t="str">
            <v>－</v>
          </cell>
          <cell r="C18">
            <v>4433400</v>
          </cell>
          <cell r="D18" t="str">
            <v>－</v>
          </cell>
          <cell r="E18">
            <v>4834500</v>
          </cell>
          <cell r="F18" t="str">
            <v>－</v>
          </cell>
          <cell r="G18">
            <v>5084700</v>
          </cell>
          <cell r="H18" t="str">
            <v>－</v>
          </cell>
          <cell r="I18">
            <v>5153200</v>
          </cell>
          <cell r="J18" t="str">
            <v>－</v>
          </cell>
          <cell r="K18">
            <v>392400</v>
          </cell>
          <cell r="L18" t="str">
            <v>－</v>
          </cell>
          <cell r="M18">
            <v>-1.941962310890915</v>
          </cell>
          <cell r="N18" t="str">
            <v>－</v>
          </cell>
          <cell r="O18">
            <v>9.047232372445535</v>
          </cell>
          <cell r="P18" t="str">
            <v>－</v>
          </cell>
          <cell r="Q18">
            <v>5.1753025131864803</v>
          </cell>
          <cell r="R18" t="str">
            <v>－</v>
          </cell>
          <cell r="S18">
            <v>1.3471787912757947</v>
          </cell>
          <cell r="T18" t="str">
            <v>－</v>
          </cell>
          <cell r="U18">
            <v>3.48101265822784</v>
          </cell>
        </row>
      </sheetData>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solidFill>
        <a:ln>
          <a:solidFill>
            <a:srgbClr val="FF0000"/>
          </a:solidFill>
        </a:ln>
      </a:spPr>
      <a:bodyPr vertOverflow="clip" horzOverflow="clip" rtlCol="0" anchor="t"/>
      <a:lstStyle>
        <a:defPPr algn="l">
          <a:defRPr/>
        </a:defPPr>
      </a:lstStyle>
      <a:style>
        <a:lnRef idx="1">
          <a:schemeClr val="accent1"/>
        </a:lnRef>
        <a:fillRef idx="2">
          <a:schemeClr val="accent1"/>
        </a:fillRef>
        <a:effectRef idx="1">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3.bin"/><Relationship Id="rId1" Type="http://schemas.openxmlformats.org/officeDocument/2006/relationships/hyperlink" Target="https://www.pref.okinawa.jp/toukeika/iip/iip_index.html"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pageSetUpPr fitToPage="1"/>
  </sheetPr>
  <dimension ref="B1:O52"/>
  <sheetViews>
    <sheetView tabSelected="1" view="pageBreakPreview" zoomScaleNormal="93" zoomScaleSheetLayoutView="100" workbookViewId="0">
      <selection activeCell="B1" sqref="B1:M1"/>
    </sheetView>
  </sheetViews>
  <sheetFormatPr defaultColWidth="9" defaultRowHeight="14"/>
  <cols>
    <col min="1" max="1" width="2.6328125" style="1" customWidth="1"/>
    <col min="2" max="2" width="5.36328125" style="951" customWidth="1"/>
    <col min="3" max="3" width="3" style="951" customWidth="1"/>
    <col min="4" max="4" width="27" style="951" customWidth="1"/>
    <col min="5" max="5" width="1.6328125" style="1" customWidth="1"/>
    <col min="6" max="6" width="13.90625" style="1" customWidth="1"/>
    <col min="7" max="7" width="2.7265625" style="1" customWidth="1"/>
    <col min="8" max="8" width="1.6328125" style="1" customWidth="1"/>
    <col min="9" max="9" width="13.6328125" style="381" customWidth="1"/>
    <col min="10" max="10" width="1.6328125" style="1" customWidth="1"/>
    <col min="11" max="11" width="1.6328125" style="4" customWidth="1"/>
    <col min="12" max="12" width="13.90625" style="382" customWidth="1"/>
    <col min="13" max="13" width="2.7265625" style="382" customWidth="1"/>
    <col min="14" max="16384" width="9" style="1"/>
  </cols>
  <sheetData>
    <row r="1" spans="2:13" ht="24.75" customHeight="1">
      <c r="B1" s="1147" t="s">
        <v>563</v>
      </c>
      <c r="C1" s="1147"/>
      <c r="D1" s="1147"/>
      <c r="E1" s="1147"/>
      <c r="F1" s="1147"/>
      <c r="G1" s="1147"/>
      <c r="H1" s="1147"/>
      <c r="I1" s="1147"/>
      <c r="J1" s="1147"/>
      <c r="K1" s="1147"/>
      <c r="L1" s="1147"/>
      <c r="M1" s="1147"/>
    </row>
    <row r="2" spans="2:13" ht="20.149999999999999" customHeight="1">
      <c r="B2" s="941"/>
      <c r="C2" s="941"/>
      <c r="D2" s="941"/>
      <c r="E2" s="10"/>
      <c r="F2" s="10"/>
      <c r="G2" s="10"/>
      <c r="H2" s="10"/>
      <c r="I2" s="556"/>
      <c r="J2" s="10"/>
      <c r="K2" s="10"/>
      <c r="L2" s="556"/>
      <c r="M2" s="10"/>
    </row>
    <row r="3" spans="2:13" s="5" customFormat="1" ht="25" customHeight="1" thickBot="1">
      <c r="B3" s="942" t="s">
        <v>214</v>
      </c>
      <c r="C3" s="1148" t="s">
        <v>215</v>
      </c>
      <c r="D3" s="1148"/>
      <c r="E3" s="1148"/>
      <c r="F3" s="1148"/>
      <c r="G3" s="1148"/>
      <c r="H3" s="1149" t="s">
        <v>216</v>
      </c>
      <c r="I3" s="1150"/>
      <c r="J3" s="1151"/>
      <c r="K3" s="1152" t="s">
        <v>217</v>
      </c>
      <c r="L3" s="1153"/>
      <c r="M3" s="1154"/>
    </row>
    <row r="4" spans="2:13" s="7" customFormat="1" ht="20.149999999999999" customHeight="1" thickTop="1">
      <c r="B4" s="1155">
        <v>1</v>
      </c>
      <c r="C4" s="830">
        <v>-1</v>
      </c>
      <c r="D4" s="943" t="s">
        <v>527</v>
      </c>
      <c r="E4" s="831" t="s">
        <v>218</v>
      </c>
      <c r="F4" s="832" t="s">
        <v>565</v>
      </c>
      <c r="G4" s="833" t="s">
        <v>0</v>
      </c>
      <c r="H4" s="834"/>
      <c r="I4" s="835">
        <f>'1_1,2'!G31</f>
        <v>1467901</v>
      </c>
      <c r="J4" s="836"/>
      <c r="K4" s="837"/>
      <c r="L4" s="838">
        <f>'1_1,2'!G31 - '1_1,2'!G19</f>
        <v>-1665</v>
      </c>
      <c r="M4" s="839"/>
    </row>
    <row r="5" spans="2:13" s="7" customFormat="1" ht="20.149999999999999" customHeight="1">
      <c r="B5" s="1141"/>
      <c r="C5" s="604">
        <v>-2</v>
      </c>
      <c r="D5" s="840" t="s">
        <v>559</v>
      </c>
      <c r="E5" s="831" t="s">
        <v>218</v>
      </c>
      <c r="F5" s="841" t="s">
        <v>1</v>
      </c>
      <c r="G5" s="11" t="s">
        <v>0</v>
      </c>
      <c r="H5" s="842"/>
      <c r="I5" s="843">
        <f>'1_1,2'!F31</f>
        <v>653758</v>
      </c>
      <c r="J5" s="844"/>
      <c r="K5" s="845"/>
      <c r="L5" s="846">
        <f>'1_1,2'!F31 - '1_1,2'!F19</f>
        <v>9637</v>
      </c>
      <c r="M5" s="839"/>
    </row>
    <row r="6" spans="2:13" s="7" customFormat="1" ht="20.149999999999999" customHeight="1">
      <c r="B6" s="1143"/>
      <c r="C6" s="604">
        <v>-3</v>
      </c>
      <c r="D6" s="840" t="s">
        <v>560</v>
      </c>
      <c r="E6" s="831" t="s">
        <v>218</v>
      </c>
      <c r="F6" s="874" t="s">
        <v>534</v>
      </c>
      <c r="G6" s="11" t="s">
        <v>0</v>
      </c>
      <c r="H6" s="842"/>
      <c r="I6" s="848">
        <f>'1_3'!L30</f>
        <v>746</v>
      </c>
      <c r="J6" s="844"/>
      <c r="K6" s="849"/>
      <c r="L6" s="846">
        <f>'1_3'!L30 - '1_3'!L18</f>
        <v>119</v>
      </c>
      <c r="M6" s="839"/>
    </row>
    <row r="7" spans="2:13" s="7" customFormat="1" ht="20.149999999999999" customHeight="1">
      <c r="B7" s="1138">
        <v>2</v>
      </c>
      <c r="C7" s="850"/>
      <c r="D7" s="944" t="s">
        <v>219</v>
      </c>
      <c r="E7" s="851" t="s">
        <v>218</v>
      </c>
      <c r="F7" s="852" t="s">
        <v>530</v>
      </c>
      <c r="G7" s="853" t="s">
        <v>0</v>
      </c>
      <c r="H7" s="854"/>
      <c r="I7" s="855">
        <f>主要指標1!K27</f>
        <v>32550</v>
      </c>
      <c r="J7" s="856"/>
      <c r="K7" s="849"/>
      <c r="L7" s="857">
        <f>主要指標1!K27 - 主要指標1!K15</f>
        <v>266</v>
      </c>
      <c r="M7" s="858"/>
    </row>
    <row r="8" spans="2:13" s="7" customFormat="1" ht="20.149999999999999" customHeight="1">
      <c r="B8" s="1138">
        <v>3</v>
      </c>
      <c r="C8" s="850"/>
      <c r="D8" s="944" t="s">
        <v>220</v>
      </c>
      <c r="E8" s="851" t="s">
        <v>218</v>
      </c>
      <c r="F8" s="852" t="s">
        <v>442</v>
      </c>
      <c r="G8" s="853" t="s">
        <v>0</v>
      </c>
      <c r="H8" s="854"/>
      <c r="I8" s="859">
        <f>主要指標2!C29</f>
        <v>16.8</v>
      </c>
      <c r="J8" s="856"/>
      <c r="K8" s="860"/>
      <c r="L8" s="861">
        <f>I8 - 主要指標2!D29</f>
        <v>-0.5</v>
      </c>
      <c r="M8" s="862"/>
    </row>
    <row r="9" spans="2:13" s="7" customFormat="1" ht="20.149999999999999" customHeight="1">
      <c r="B9" s="1139">
        <v>4</v>
      </c>
      <c r="C9" s="1038"/>
      <c r="D9" s="944" t="s">
        <v>574</v>
      </c>
      <c r="E9" s="851" t="s">
        <v>218</v>
      </c>
      <c r="F9" s="852" t="s">
        <v>534</v>
      </c>
      <c r="G9" s="853" t="s">
        <v>0</v>
      </c>
      <c r="H9" s="854"/>
      <c r="I9" s="863">
        <f>主要指標1!F28</f>
        <v>2.8</v>
      </c>
      <c r="J9" s="856"/>
      <c r="K9" s="837"/>
      <c r="L9" s="861">
        <f>主要指標1!F28 - 主要指標1!F16</f>
        <v>-0.10000000000000009</v>
      </c>
      <c r="M9" s="864"/>
    </row>
    <row r="10" spans="2:13" s="7" customFormat="1" ht="20.149999999999999" customHeight="1">
      <c r="B10" s="1138">
        <v>5</v>
      </c>
      <c r="C10" s="850"/>
      <c r="D10" s="944" t="s">
        <v>428</v>
      </c>
      <c r="E10" s="851" t="s">
        <v>218</v>
      </c>
      <c r="F10" s="852" t="s">
        <v>533</v>
      </c>
      <c r="G10" s="853" t="s">
        <v>0</v>
      </c>
      <c r="H10" s="854"/>
      <c r="I10" s="865">
        <f>'5'!M20</f>
        <v>1</v>
      </c>
      <c r="J10" s="856"/>
      <c r="K10" s="860"/>
      <c r="L10" s="866">
        <f>'5'!M20 - '5'!M8</f>
        <v>-3.0000000000000027E-2</v>
      </c>
      <c r="M10" s="864"/>
    </row>
    <row r="11" spans="2:13" s="7" customFormat="1" ht="20.149999999999999" customHeight="1">
      <c r="B11" s="1137">
        <v>6</v>
      </c>
      <c r="C11" s="867"/>
      <c r="D11" s="944" t="s">
        <v>221</v>
      </c>
      <c r="E11" s="851" t="s">
        <v>218</v>
      </c>
      <c r="F11" s="852" t="s">
        <v>533</v>
      </c>
      <c r="G11" s="853" t="s">
        <v>0</v>
      </c>
      <c r="H11" s="854"/>
      <c r="I11" s="865">
        <f>'6'!H24</f>
        <v>0.97</v>
      </c>
      <c r="J11" s="856"/>
      <c r="K11" s="849"/>
      <c r="L11" s="868">
        <f>'6'!H24 - '6'!H12</f>
        <v>-6.0000000000000053E-2</v>
      </c>
      <c r="M11" s="869"/>
    </row>
    <row r="12" spans="2:13" s="7" customFormat="1" ht="20.149999999999999" customHeight="1">
      <c r="B12" s="1142">
        <v>7</v>
      </c>
      <c r="C12" s="830"/>
      <c r="D12" s="840" t="s">
        <v>222</v>
      </c>
      <c r="E12" s="831"/>
      <c r="F12" s="841"/>
      <c r="G12" s="11"/>
      <c r="H12" s="870"/>
      <c r="I12" s="871"/>
      <c r="J12" s="844"/>
      <c r="K12" s="837"/>
      <c r="L12" s="846"/>
      <c r="M12" s="839"/>
    </row>
    <row r="13" spans="2:13" s="7" customFormat="1" ht="20.149999999999999" customHeight="1">
      <c r="B13" s="1141"/>
      <c r="C13" s="604">
        <v>-1</v>
      </c>
      <c r="D13" s="840" t="s">
        <v>594</v>
      </c>
      <c r="E13" s="831" t="s">
        <v>218</v>
      </c>
      <c r="F13" s="841" t="s">
        <v>533</v>
      </c>
      <c r="G13" s="872" t="s">
        <v>0</v>
      </c>
      <c r="H13" s="870"/>
      <c r="I13" s="871">
        <f>主要指標1!I28</f>
        <v>392259</v>
      </c>
      <c r="J13" s="844"/>
      <c r="K13" s="845"/>
      <c r="L13" s="846">
        <f>主要指標1!I28- 主要指標1!I16</f>
        <v>-1974</v>
      </c>
      <c r="M13" s="839"/>
    </row>
    <row r="14" spans="2:13" s="7" customFormat="1" ht="20.149999999999999" customHeight="1">
      <c r="B14" s="1143"/>
      <c r="C14" s="867">
        <v>-2</v>
      </c>
      <c r="D14" s="945" t="s">
        <v>223</v>
      </c>
      <c r="E14" s="873" t="s">
        <v>218</v>
      </c>
      <c r="F14" s="874" t="s">
        <v>431</v>
      </c>
      <c r="G14" s="875" t="s">
        <v>0</v>
      </c>
      <c r="H14" s="876"/>
      <c r="I14" s="877">
        <f>主要指標1!J28</f>
        <v>447900</v>
      </c>
      <c r="J14" s="878"/>
      <c r="K14" s="849"/>
      <c r="L14" s="846">
        <f>主要指標1!J28 - 主要指標1!J16</f>
        <v>6777</v>
      </c>
      <c r="M14" s="879"/>
    </row>
    <row r="15" spans="2:13" s="7" customFormat="1" ht="20.149999999999999" customHeight="1">
      <c r="B15" s="1136">
        <v>8</v>
      </c>
      <c r="C15" s="604"/>
      <c r="D15" s="840" t="s">
        <v>224</v>
      </c>
      <c r="E15" s="831" t="s">
        <v>218</v>
      </c>
      <c r="F15" s="852" t="s">
        <v>573</v>
      </c>
      <c r="G15" s="11" t="s">
        <v>0</v>
      </c>
      <c r="H15" s="842"/>
      <c r="I15" s="880">
        <f>主要指標2!E29</f>
        <v>113.5</v>
      </c>
      <c r="J15" s="844"/>
      <c r="K15" s="845"/>
      <c r="L15" s="881">
        <f>主要指標2!E29 - 主要指標2!E17</f>
        <v>5.3999999999999915</v>
      </c>
      <c r="M15" s="882"/>
    </row>
    <row r="16" spans="2:13" s="886" customFormat="1" ht="20.149999999999999" customHeight="1">
      <c r="B16" s="1142">
        <v>9</v>
      </c>
      <c r="C16" s="830">
        <v>-1</v>
      </c>
      <c r="D16" s="946" t="s">
        <v>225</v>
      </c>
      <c r="E16" s="883" t="s">
        <v>429</v>
      </c>
      <c r="F16" s="884" t="s">
        <v>533</v>
      </c>
      <c r="G16" s="833" t="s">
        <v>0</v>
      </c>
      <c r="H16" s="834"/>
      <c r="I16" s="885">
        <f>主要指標2!F28</f>
        <v>259993</v>
      </c>
      <c r="J16" s="836"/>
      <c r="K16" s="837"/>
      <c r="L16" s="846">
        <f>主要指標2!F28 - 主要指標2!F16</f>
        <v>35624</v>
      </c>
      <c r="M16" s="839"/>
    </row>
    <row r="17" spans="2:15" s="886" customFormat="1" ht="20.149999999999999" customHeight="1">
      <c r="B17" s="1143"/>
      <c r="C17" s="867">
        <v>-2</v>
      </c>
      <c r="D17" s="945" t="s">
        <v>226</v>
      </c>
      <c r="E17" s="873" t="s">
        <v>218</v>
      </c>
      <c r="F17" s="874" t="s">
        <v>1</v>
      </c>
      <c r="G17" s="875" t="s">
        <v>0</v>
      </c>
      <c r="H17" s="887"/>
      <c r="I17" s="877">
        <f>主要指標2!I28</f>
        <v>277325</v>
      </c>
      <c r="J17" s="878"/>
      <c r="K17" s="849"/>
      <c r="L17" s="888">
        <f>主要指標2!I28 - 主要指標2!I16</f>
        <v>21515</v>
      </c>
      <c r="M17" s="879"/>
    </row>
    <row r="18" spans="2:15" s="7" customFormat="1" ht="20.149999999999999" customHeight="1">
      <c r="B18" s="1136">
        <v>10</v>
      </c>
      <c r="C18" s="604"/>
      <c r="D18" s="840" t="s">
        <v>227</v>
      </c>
      <c r="E18" s="831" t="s">
        <v>218</v>
      </c>
      <c r="F18" s="841" t="s">
        <v>534</v>
      </c>
      <c r="G18" s="11" t="s">
        <v>0</v>
      </c>
      <c r="H18" s="842"/>
      <c r="I18" s="889">
        <f>'10'!G30</f>
        <v>26398</v>
      </c>
      <c r="J18" s="844"/>
      <c r="K18" s="845"/>
      <c r="L18" s="846">
        <f>'10'!G30 - '10'!G18</f>
        <v>-1263</v>
      </c>
      <c r="M18" s="839"/>
    </row>
    <row r="19" spans="2:15" s="7" customFormat="1" ht="20.149999999999999" customHeight="1">
      <c r="B19" s="1138">
        <v>11</v>
      </c>
      <c r="C19" s="850"/>
      <c r="D19" s="944" t="s">
        <v>407</v>
      </c>
      <c r="E19" s="851" t="s">
        <v>218</v>
      </c>
      <c r="F19" s="890" t="s">
        <v>539</v>
      </c>
      <c r="G19" s="891" t="s">
        <v>0</v>
      </c>
      <c r="H19" s="892"/>
      <c r="I19" s="893">
        <v>100</v>
      </c>
      <c r="J19" s="856"/>
      <c r="K19" s="860"/>
      <c r="L19" s="857">
        <v>-43</v>
      </c>
      <c r="M19" s="858"/>
      <c r="O19" s="894"/>
    </row>
    <row r="20" spans="2:15" s="7" customFormat="1" ht="20.149999999999999" customHeight="1">
      <c r="B20" s="1142">
        <v>12</v>
      </c>
      <c r="C20" s="830">
        <v>-1</v>
      </c>
      <c r="D20" s="946" t="s">
        <v>228</v>
      </c>
      <c r="E20" s="831" t="s">
        <v>218</v>
      </c>
      <c r="F20" s="841" t="s">
        <v>534</v>
      </c>
      <c r="G20" s="11" t="s">
        <v>0</v>
      </c>
      <c r="H20" s="842"/>
      <c r="I20" s="895">
        <f>'12'!D25</f>
        <v>308</v>
      </c>
      <c r="J20" s="844"/>
      <c r="K20" s="845"/>
      <c r="L20" s="846">
        <f>'12'!D25 - '12'!D13</f>
        <v>-68</v>
      </c>
      <c r="M20" s="839"/>
    </row>
    <row r="21" spans="2:15" s="7" customFormat="1" ht="20.149999999999999" customHeight="1">
      <c r="B21" s="1143"/>
      <c r="C21" s="604">
        <v>-2</v>
      </c>
      <c r="D21" s="840" t="s">
        <v>229</v>
      </c>
      <c r="E21" s="831" t="s">
        <v>218</v>
      </c>
      <c r="F21" s="841" t="s">
        <v>1</v>
      </c>
      <c r="G21" s="11" t="s">
        <v>0</v>
      </c>
      <c r="H21" s="842"/>
      <c r="I21" s="896">
        <f>'12'!D45</f>
        <v>72109</v>
      </c>
      <c r="J21" s="844"/>
      <c r="K21" s="845"/>
      <c r="L21" s="846">
        <f>'12'!D45 - '12'!D33</f>
        <v>-5569</v>
      </c>
      <c r="M21" s="839"/>
    </row>
    <row r="22" spans="2:15" s="7" customFormat="1" ht="20.149999999999999" customHeight="1">
      <c r="B22" s="1138">
        <v>13</v>
      </c>
      <c r="C22" s="850"/>
      <c r="D22" s="944" t="s">
        <v>230</v>
      </c>
      <c r="E22" s="851" t="s">
        <v>218</v>
      </c>
      <c r="F22" s="852" t="s">
        <v>533</v>
      </c>
      <c r="G22" s="853" t="s">
        <v>0</v>
      </c>
      <c r="H22" s="854"/>
      <c r="I22" s="897">
        <f>主要指標2!J28</f>
        <v>26419</v>
      </c>
      <c r="J22" s="856"/>
      <c r="K22" s="860"/>
      <c r="L22" s="857">
        <f>主要指標2!J28 - 主要指標2!J16</f>
        <v>2087</v>
      </c>
      <c r="M22" s="858"/>
    </row>
    <row r="23" spans="2:15" s="7" customFormat="1" ht="20.149999999999999" customHeight="1">
      <c r="B23" s="1138">
        <v>14</v>
      </c>
      <c r="C23" s="850"/>
      <c r="D23" s="944" t="s">
        <v>231</v>
      </c>
      <c r="E23" s="851" t="s">
        <v>218</v>
      </c>
      <c r="F23" s="852" t="s">
        <v>572</v>
      </c>
      <c r="G23" s="853" t="s">
        <v>0</v>
      </c>
      <c r="H23" s="854"/>
      <c r="I23" s="893">
        <f>'14'!D26</f>
        <v>7</v>
      </c>
      <c r="J23" s="856"/>
      <c r="K23" s="845"/>
      <c r="L23" s="857">
        <f>'14'!D26 - '14'!D14</f>
        <v>3</v>
      </c>
      <c r="M23" s="898"/>
    </row>
    <row r="24" spans="2:15" s="7" customFormat="1" ht="20.149999999999999" customHeight="1">
      <c r="B24" s="1138">
        <v>15</v>
      </c>
      <c r="C24" s="850"/>
      <c r="D24" s="944" t="s">
        <v>232</v>
      </c>
      <c r="E24" s="851" t="s">
        <v>218</v>
      </c>
      <c r="F24" s="884" t="s">
        <v>572</v>
      </c>
      <c r="G24" s="853" t="s">
        <v>0</v>
      </c>
      <c r="H24" s="854"/>
      <c r="I24" s="899">
        <f>'15'!D26</f>
        <v>783400</v>
      </c>
      <c r="J24" s="856"/>
      <c r="K24" s="860"/>
      <c r="L24" s="857">
        <f>'15'!D26 - '15'!D14</f>
        <v>154300</v>
      </c>
      <c r="M24" s="858"/>
    </row>
    <row r="25" spans="2:15" s="7" customFormat="1" ht="20.149999999999999" customHeight="1">
      <c r="B25" s="1138">
        <v>16</v>
      </c>
      <c r="C25" s="850"/>
      <c r="D25" s="944" t="s">
        <v>233</v>
      </c>
      <c r="E25" s="851" t="s">
        <v>218</v>
      </c>
      <c r="F25" s="852" t="s">
        <v>534</v>
      </c>
      <c r="G25" s="853" t="s">
        <v>0</v>
      </c>
      <c r="H25" s="854"/>
      <c r="I25" s="900">
        <f>'16'!E14</f>
        <v>92.8</v>
      </c>
      <c r="J25" s="856"/>
      <c r="K25" s="860"/>
      <c r="L25" s="881">
        <f>'16'!G14</f>
        <v>0.3</v>
      </c>
      <c r="M25" s="901"/>
    </row>
    <row r="26" spans="2:15" s="7" customFormat="1" ht="20.149999999999999" customHeight="1">
      <c r="B26" s="1138">
        <v>17</v>
      </c>
      <c r="C26" s="850"/>
      <c r="D26" s="944" t="s">
        <v>234</v>
      </c>
      <c r="E26" s="851" t="s">
        <v>218</v>
      </c>
      <c r="F26" s="852" t="s">
        <v>572</v>
      </c>
      <c r="G26" s="853" t="s">
        <v>0</v>
      </c>
      <c r="H26" s="854"/>
      <c r="I26" s="899">
        <f>'17'!D34</f>
        <v>1925729</v>
      </c>
      <c r="J26" s="856"/>
      <c r="K26" s="860"/>
      <c r="L26" s="846">
        <f>'17'!D34 - '17'!D22</f>
        <v>191280</v>
      </c>
      <c r="M26" s="839"/>
    </row>
    <row r="27" spans="2:15" s="7" customFormat="1" ht="20.149999999999999" customHeight="1">
      <c r="B27" s="1138">
        <v>18</v>
      </c>
      <c r="C27" s="850"/>
      <c r="D27" s="944" t="s">
        <v>235</v>
      </c>
      <c r="E27" s="851" t="s">
        <v>218</v>
      </c>
      <c r="F27" s="852" t="s">
        <v>589</v>
      </c>
      <c r="G27" s="853" t="s">
        <v>0</v>
      </c>
      <c r="H27" s="854"/>
      <c r="I27" s="902">
        <f>主要指標2!M27</f>
        <v>1239825</v>
      </c>
      <c r="J27" s="856"/>
      <c r="K27" s="860"/>
      <c r="L27" s="857">
        <f>主要指標2!M27 - 主要指標2!M15</f>
        <v>12344</v>
      </c>
      <c r="M27" s="858"/>
    </row>
    <row r="28" spans="2:15" s="7" customFormat="1" ht="20.149999999999999" customHeight="1">
      <c r="B28" s="1138">
        <v>19</v>
      </c>
      <c r="C28" s="850"/>
      <c r="D28" s="944" t="s">
        <v>236</v>
      </c>
      <c r="E28" s="851" t="s">
        <v>218</v>
      </c>
      <c r="F28" s="852" t="s">
        <v>528</v>
      </c>
      <c r="G28" s="853" t="s">
        <v>0</v>
      </c>
      <c r="H28" s="854"/>
      <c r="I28" s="903">
        <f>'19'!D25</f>
        <v>773640.4</v>
      </c>
      <c r="J28" s="856"/>
      <c r="K28" s="845"/>
      <c r="L28" s="857">
        <f>'19'!D25 - '19'!D13</f>
        <v>-5506.1749999999302</v>
      </c>
      <c r="M28" s="858"/>
    </row>
    <row r="29" spans="2:15" s="7" customFormat="1" ht="20.149999999999999" customHeight="1">
      <c r="B29" s="1138">
        <v>20</v>
      </c>
      <c r="C29" s="850"/>
      <c r="D29" s="944" t="s">
        <v>237</v>
      </c>
      <c r="E29" s="851" t="s">
        <v>218</v>
      </c>
      <c r="F29" s="852" t="s">
        <v>573</v>
      </c>
      <c r="G29" s="853" t="s">
        <v>0</v>
      </c>
      <c r="H29" s="854"/>
      <c r="I29" s="893">
        <f>'20'!D27</f>
        <v>131</v>
      </c>
      <c r="J29" s="856"/>
      <c r="K29" s="860"/>
      <c r="L29" s="857">
        <f>'20'!D27 - '20'!D15</f>
        <v>-31</v>
      </c>
      <c r="M29" s="858"/>
    </row>
    <row r="30" spans="2:15" s="7" customFormat="1" ht="20.149999999999999" customHeight="1">
      <c r="B30" s="1138">
        <v>21</v>
      </c>
      <c r="C30" s="850"/>
      <c r="D30" s="944" t="s">
        <v>238</v>
      </c>
      <c r="E30" s="851" t="s">
        <v>218</v>
      </c>
      <c r="F30" s="904" t="s">
        <v>592</v>
      </c>
      <c r="G30" s="853" t="s">
        <v>0</v>
      </c>
      <c r="H30" s="854"/>
      <c r="I30" s="905">
        <f>'21'!R24</f>
        <v>89.4</v>
      </c>
      <c r="J30" s="856"/>
      <c r="K30" s="845"/>
      <c r="L30" s="861">
        <f>'21'!R24 - '21'!R12</f>
        <v>36.200000000000003</v>
      </c>
      <c r="M30" s="869"/>
    </row>
    <row r="31" spans="2:15" s="886" customFormat="1" ht="20.149999999999999" customHeight="1">
      <c r="B31" s="1140">
        <v>22</v>
      </c>
      <c r="C31" s="850"/>
      <c r="D31" s="944" t="s">
        <v>239</v>
      </c>
      <c r="E31" s="851" t="s">
        <v>218</v>
      </c>
      <c r="F31" s="852" t="s">
        <v>533</v>
      </c>
      <c r="G31" s="891" t="s">
        <v>0</v>
      </c>
      <c r="H31" s="854"/>
      <c r="I31" s="906">
        <f>'22'!D27</f>
        <v>190945</v>
      </c>
      <c r="J31" s="856"/>
      <c r="K31" s="860"/>
      <c r="L31" s="857">
        <f>'22'!D27 - '22'!D14</f>
        <v>4240</v>
      </c>
      <c r="M31" s="858"/>
    </row>
    <row r="32" spans="2:15" s="7" customFormat="1" ht="20.149999999999999" customHeight="1">
      <c r="B32" s="1144">
        <v>23</v>
      </c>
      <c r="C32" s="830">
        <v>-1</v>
      </c>
      <c r="D32" s="840" t="s">
        <v>240</v>
      </c>
      <c r="E32" s="831" t="s">
        <v>218</v>
      </c>
      <c r="F32" s="841" t="s">
        <v>534</v>
      </c>
      <c r="G32" s="11" t="s">
        <v>0</v>
      </c>
      <c r="H32" s="842"/>
      <c r="I32" s="907">
        <f>主要指標1!G28</f>
        <v>63591</v>
      </c>
      <c r="J32" s="844"/>
      <c r="K32" s="845"/>
      <c r="L32" s="846">
        <f>主要指標1!G28 - 主要指標1!G16</f>
        <v>1629</v>
      </c>
      <c r="M32" s="839"/>
    </row>
    <row r="33" spans="2:13" s="7" customFormat="1" ht="20.149999999999999" customHeight="1">
      <c r="B33" s="1145"/>
      <c r="C33" s="867">
        <v>-2</v>
      </c>
      <c r="D33" s="945" t="s">
        <v>241</v>
      </c>
      <c r="E33" s="873" t="s">
        <v>218</v>
      </c>
      <c r="F33" s="874" t="s">
        <v>1</v>
      </c>
      <c r="G33" s="875" t="s">
        <v>0</v>
      </c>
      <c r="H33" s="842"/>
      <c r="I33" s="907">
        <f>主要指標1!H28</f>
        <v>44956</v>
      </c>
      <c r="J33" s="844"/>
      <c r="K33" s="849"/>
      <c r="L33" s="888">
        <f>主要指標1!H28 - 主要指標1!H16</f>
        <v>969</v>
      </c>
      <c r="M33" s="879"/>
    </row>
    <row r="34" spans="2:13" s="7" customFormat="1" ht="20.149999999999999" customHeight="1">
      <c r="B34" s="1144">
        <v>24</v>
      </c>
      <c r="C34" s="830">
        <v>-1</v>
      </c>
      <c r="D34" s="943" t="s">
        <v>242</v>
      </c>
      <c r="E34" s="883" t="s">
        <v>218</v>
      </c>
      <c r="F34" s="884" t="s">
        <v>572</v>
      </c>
      <c r="G34" s="833" t="s">
        <v>0</v>
      </c>
      <c r="H34" s="834"/>
      <c r="I34" s="908">
        <f>主要指標2!K29</f>
        <v>1915</v>
      </c>
      <c r="J34" s="836"/>
      <c r="K34" s="837"/>
      <c r="L34" s="838">
        <f>主要指標2!K29 - 主要指標2!K17</f>
        <v>-223</v>
      </c>
      <c r="M34" s="909"/>
    </row>
    <row r="35" spans="2:13" s="7" customFormat="1" ht="20.149999999999999" customHeight="1">
      <c r="B35" s="1146"/>
      <c r="C35" s="910">
        <v>-2</v>
      </c>
      <c r="D35" s="947" t="s">
        <v>243</v>
      </c>
      <c r="E35" s="911" t="s">
        <v>218</v>
      </c>
      <c r="F35" s="912" t="s">
        <v>1</v>
      </c>
      <c r="G35" s="913" t="s">
        <v>0</v>
      </c>
      <c r="H35" s="914"/>
      <c r="I35" s="915">
        <f>主要指標2!L29</f>
        <v>22405</v>
      </c>
      <c r="J35" s="916"/>
      <c r="K35" s="917"/>
      <c r="L35" s="918">
        <f>主要指標2!L29 - 主要指標2!L17</f>
        <v>7617</v>
      </c>
      <c r="M35" s="919"/>
    </row>
    <row r="36" spans="2:13" s="7" customFormat="1" ht="10" customHeight="1">
      <c r="B36" s="920"/>
      <c r="C36" s="840"/>
      <c r="D36" s="840"/>
      <c r="E36" s="11"/>
      <c r="F36" s="11"/>
      <c r="G36" s="11"/>
      <c r="H36" s="921"/>
      <c r="I36" s="922"/>
      <c r="J36" s="847"/>
      <c r="K36" s="923"/>
      <c r="L36" s="924"/>
      <c r="M36" s="925"/>
    </row>
    <row r="37" spans="2:13" s="7" customFormat="1" ht="20.149999999999999" customHeight="1">
      <c r="B37" s="1141">
        <v>25</v>
      </c>
      <c r="C37" s="840">
        <v>-1</v>
      </c>
      <c r="D37" s="840" t="s">
        <v>244</v>
      </c>
      <c r="E37" s="831" t="s">
        <v>218</v>
      </c>
      <c r="F37" s="975">
        <v>45566</v>
      </c>
      <c r="G37" s="11" t="s">
        <v>0</v>
      </c>
      <c r="H37" s="921"/>
      <c r="I37" s="976">
        <v>2282.11</v>
      </c>
      <c r="J37" s="847"/>
      <c r="K37" s="840"/>
      <c r="L37" s="926">
        <f>2282.11 - 2282.11</f>
        <v>0</v>
      </c>
      <c r="M37" s="927"/>
    </row>
    <row r="38" spans="2:13" s="7" customFormat="1" ht="20.149999999999999" customHeight="1">
      <c r="B38" s="1141"/>
      <c r="C38" s="840">
        <v>-2</v>
      </c>
      <c r="D38" s="840" t="s">
        <v>245</v>
      </c>
      <c r="E38" s="831" t="s">
        <v>218</v>
      </c>
      <c r="F38" s="928" t="s">
        <v>458</v>
      </c>
      <c r="G38" s="11" t="s">
        <v>0</v>
      </c>
      <c r="H38" s="921"/>
      <c r="I38" s="929">
        <v>43739</v>
      </c>
      <c r="J38" s="847"/>
      <c r="K38" s="930"/>
      <c r="L38" s="846">
        <v>1446</v>
      </c>
      <c r="M38" s="932"/>
    </row>
    <row r="39" spans="2:13" s="7" customFormat="1" ht="20.149999999999999" customHeight="1">
      <c r="B39" s="1141"/>
      <c r="C39" s="840">
        <v>-3</v>
      </c>
      <c r="D39" s="840" t="s">
        <v>366</v>
      </c>
      <c r="E39" s="923" t="s">
        <v>218</v>
      </c>
      <c r="F39" s="928" t="s">
        <v>558</v>
      </c>
      <c r="G39" s="847" t="s">
        <v>0</v>
      </c>
      <c r="H39" s="921"/>
      <c r="I39" s="933">
        <v>2249</v>
      </c>
      <c r="J39" s="847"/>
      <c r="K39" s="921"/>
      <c r="L39" s="931">
        <v>9</v>
      </c>
      <c r="M39" s="932"/>
    </row>
    <row r="40" spans="2:13" s="5" customFormat="1" ht="10" customHeight="1">
      <c r="B40" s="948"/>
      <c r="C40" s="947"/>
      <c r="D40" s="947"/>
      <c r="E40" s="15"/>
      <c r="F40" s="15"/>
      <c r="G40" s="15"/>
      <c r="H40" s="16"/>
      <c r="I40" s="373"/>
      <c r="J40" s="17"/>
      <c r="K40" s="18"/>
      <c r="L40" s="374"/>
      <c r="M40" s="375"/>
    </row>
    <row r="41" spans="2:13" s="7" customFormat="1" ht="14.15" customHeight="1">
      <c r="B41" s="19" t="s">
        <v>564</v>
      </c>
      <c r="C41" s="20"/>
      <c r="D41" s="20"/>
      <c r="E41" s="20"/>
      <c r="F41" s="20"/>
      <c r="G41" s="20"/>
      <c r="H41" s="20"/>
      <c r="I41" s="20"/>
      <c r="J41" s="20"/>
      <c r="K41" s="20"/>
      <c r="L41" s="20"/>
      <c r="M41" s="20"/>
    </row>
    <row r="42" spans="2:13" s="5" customFormat="1" ht="5.15" customHeight="1">
      <c r="B42" s="840"/>
      <c r="C42" s="840"/>
      <c r="D42" s="840"/>
      <c r="E42" s="13"/>
      <c r="F42" s="13"/>
      <c r="G42" s="13"/>
      <c r="H42" s="13"/>
      <c r="I42" s="376"/>
      <c r="J42" s="13"/>
      <c r="K42" s="14"/>
      <c r="L42" s="372"/>
      <c r="M42" s="372"/>
    </row>
    <row r="43" spans="2:13" s="8" customFormat="1" ht="12" customHeight="1">
      <c r="B43" s="11" t="s">
        <v>406</v>
      </c>
      <c r="C43" s="11"/>
      <c r="D43" s="11"/>
      <c r="E43" s="12"/>
      <c r="F43" s="12"/>
      <c r="G43" s="12"/>
      <c r="H43" s="12"/>
      <c r="I43" s="12"/>
      <c r="J43" s="12"/>
      <c r="K43" s="12"/>
      <c r="L43" s="12"/>
      <c r="M43" s="12"/>
    </row>
    <row r="44" spans="2:13" s="8" customFormat="1" ht="12" customHeight="1">
      <c r="B44" s="11" t="s">
        <v>540</v>
      </c>
      <c r="C44" s="11"/>
      <c r="D44" s="11"/>
      <c r="E44" s="12"/>
      <c r="F44" s="12"/>
      <c r="G44" s="12"/>
      <c r="H44" s="12"/>
      <c r="I44" s="12"/>
      <c r="J44" s="12"/>
      <c r="K44" s="12"/>
      <c r="L44" s="12"/>
      <c r="M44" s="12"/>
    </row>
    <row r="45" spans="2:13" s="8" customFormat="1" ht="12" customHeight="1">
      <c r="B45" s="11" t="s">
        <v>362</v>
      </c>
      <c r="C45" s="11"/>
      <c r="D45" s="11"/>
      <c r="E45" s="12"/>
      <c r="F45" s="12"/>
      <c r="G45" s="12"/>
      <c r="H45" s="12"/>
      <c r="I45" s="12"/>
      <c r="J45" s="12"/>
      <c r="K45" s="12"/>
      <c r="L45" s="12"/>
      <c r="M45" s="12"/>
    </row>
    <row r="46" spans="2:13" s="8" customFormat="1" ht="12" customHeight="1">
      <c r="B46" s="11" t="s">
        <v>363</v>
      </c>
      <c r="C46" s="11"/>
      <c r="D46" s="11"/>
      <c r="E46" s="12"/>
      <c r="F46" s="12"/>
      <c r="G46" s="12"/>
      <c r="H46" s="12"/>
      <c r="I46" s="12"/>
      <c r="J46" s="12"/>
      <c r="K46" s="12"/>
      <c r="L46" s="12"/>
      <c r="M46" s="12"/>
    </row>
    <row r="47" spans="2:13" s="8" customFormat="1" ht="12" customHeight="1">
      <c r="B47" s="11"/>
      <c r="C47" s="11"/>
      <c r="D47" s="11"/>
      <c r="E47" s="12"/>
      <c r="F47" s="12"/>
      <c r="G47" s="12"/>
      <c r="H47" s="12"/>
      <c r="I47" s="12"/>
      <c r="J47" s="12"/>
      <c r="K47" s="12"/>
      <c r="L47" s="12"/>
      <c r="M47" s="12"/>
    </row>
    <row r="48" spans="2:13" s="8" customFormat="1" ht="8.15" customHeight="1">
      <c r="B48" s="949"/>
      <c r="C48" s="949"/>
      <c r="D48" s="949"/>
      <c r="E48" s="9"/>
      <c r="F48" s="9"/>
      <c r="G48" s="9"/>
      <c r="H48" s="9"/>
      <c r="I48" s="9"/>
      <c r="J48" s="9"/>
      <c r="K48" s="9"/>
      <c r="L48" s="9"/>
      <c r="M48" s="9"/>
    </row>
    <row r="49" spans="2:13" s="5" customFormat="1">
      <c r="B49" s="7"/>
      <c r="C49" s="7"/>
      <c r="D49" s="7"/>
      <c r="I49" s="377"/>
      <c r="K49" s="6"/>
      <c r="L49" s="378"/>
      <c r="M49" s="378"/>
    </row>
    <row r="50" spans="2:13" s="2" customFormat="1">
      <c r="B50" s="7"/>
      <c r="C50" s="7"/>
      <c r="D50" s="7"/>
      <c r="E50" s="5"/>
      <c r="F50" s="5"/>
      <c r="G50" s="5"/>
      <c r="H50" s="5"/>
      <c r="I50" s="377"/>
      <c r="J50" s="5"/>
      <c r="K50" s="6"/>
      <c r="L50" s="378"/>
      <c r="M50" s="378"/>
    </row>
    <row r="51" spans="2:13" s="2" customFormat="1">
      <c r="B51" s="950"/>
      <c r="C51" s="950"/>
      <c r="D51" s="950"/>
      <c r="I51" s="379"/>
      <c r="K51" s="3"/>
      <c r="L51" s="380"/>
      <c r="M51" s="380"/>
    </row>
    <row r="52" spans="2:13">
      <c r="B52" s="950"/>
      <c r="C52" s="950"/>
      <c r="D52" s="950"/>
      <c r="E52" s="2"/>
      <c r="F52" s="2"/>
      <c r="G52" s="2"/>
      <c r="H52" s="2"/>
      <c r="I52" s="379"/>
      <c r="J52" s="2"/>
      <c r="K52" s="3"/>
      <c r="L52" s="380"/>
      <c r="M52" s="380"/>
    </row>
  </sheetData>
  <sheetProtection formatCells="0" formatColumns="0" formatRows="0" insertColumns="0" insertRows="0" deleteColumns="0" deleteRows="0"/>
  <mergeCells count="11">
    <mergeCell ref="B1:M1"/>
    <mergeCell ref="C3:G3"/>
    <mergeCell ref="H3:J3"/>
    <mergeCell ref="K3:M3"/>
    <mergeCell ref="B4:B6"/>
    <mergeCell ref="B37:B39"/>
    <mergeCell ref="B12:B14"/>
    <mergeCell ref="B16:B17"/>
    <mergeCell ref="B20:B21"/>
    <mergeCell ref="B32:B33"/>
    <mergeCell ref="B34:B35"/>
  </mergeCells>
  <phoneticPr fontId="2"/>
  <printOptions horizontalCentered="1" verticalCentered="1"/>
  <pageMargins left="0.59055118110236227" right="0.19685039370078741" top="0.19685039370078741" bottom="0.19685039370078741" header="0.31496062992125984" footer="0.11811023622047245"/>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L77"/>
  <sheetViews>
    <sheetView view="pageBreakPreview" zoomScaleNormal="90" zoomScaleSheetLayoutView="100" workbookViewId="0">
      <selection sqref="A1:J1"/>
    </sheetView>
  </sheetViews>
  <sheetFormatPr defaultColWidth="13.6328125" defaultRowHeight="13"/>
  <cols>
    <col min="1" max="1" width="2.08984375" style="72" customWidth="1"/>
    <col min="2" max="2" width="14.6328125" style="72" customWidth="1"/>
    <col min="3" max="3" width="2.08984375" style="276" customWidth="1"/>
    <col min="4" max="10" width="14" style="72" customWidth="1"/>
    <col min="11" max="11" width="8.08984375" style="72" customWidth="1"/>
    <col min="12" max="12" width="11.453125" style="72" customWidth="1"/>
    <col min="13" max="16384" width="13.6328125" style="72"/>
  </cols>
  <sheetData>
    <row r="1" spans="1:12" ht="30" customHeight="1">
      <c r="A1" s="1201" t="s">
        <v>123</v>
      </c>
      <c r="B1" s="1201"/>
      <c r="C1" s="1201"/>
      <c r="D1" s="1201"/>
      <c r="E1" s="1201"/>
      <c r="F1" s="1201"/>
      <c r="G1" s="1201"/>
      <c r="H1" s="1201"/>
      <c r="I1" s="1201"/>
      <c r="J1" s="1201"/>
      <c r="K1" s="248"/>
    </row>
    <row r="2" spans="1:12" ht="25" customHeight="1" thickBot="1">
      <c r="B2" s="69"/>
      <c r="C2" s="186"/>
      <c r="D2" s="69"/>
      <c r="E2" s="69"/>
      <c r="F2" s="69"/>
      <c r="G2" s="69"/>
      <c r="H2" s="69"/>
      <c r="I2" s="69"/>
      <c r="J2" s="581" t="s">
        <v>383</v>
      </c>
    </row>
    <row r="3" spans="1:12" ht="20.149999999999999" customHeight="1">
      <c r="A3" s="249"/>
      <c r="B3" s="1309" t="s">
        <v>314</v>
      </c>
      <c r="C3" s="250"/>
      <c r="D3" s="1324" t="s">
        <v>384</v>
      </c>
      <c r="E3" s="1324" t="s">
        <v>385</v>
      </c>
      <c r="F3" s="1311" t="s">
        <v>386</v>
      </c>
      <c r="G3" s="1311" t="s">
        <v>387</v>
      </c>
      <c r="H3" s="251"/>
      <c r="I3" s="1311" t="s">
        <v>388</v>
      </c>
      <c r="J3" s="1314" t="s">
        <v>124</v>
      </c>
      <c r="K3" s="186"/>
    </row>
    <row r="4" spans="1:12" ht="20.149999999999999" customHeight="1">
      <c r="A4" s="252"/>
      <c r="B4" s="1319"/>
      <c r="C4" s="186"/>
      <c r="D4" s="1325"/>
      <c r="E4" s="1325"/>
      <c r="F4" s="1326"/>
      <c r="G4" s="1326"/>
      <c r="H4" s="175" t="s">
        <v>389</v>
      </c>
      <c r="I4" s="1326"/>
      <c r="J4" s="1327"/>
      <c r="K4" s="186"/>
    </row>
    <row r="5" spans="1:12" ht="20.149999999999999" customHeight="1">
      <c r="A5" s="253"/>
      <c r="B5" s="1310"/>
      <c r="C5" s="186"/>
      <c r="D5" s="1313"/>
      <c r="E5" s="1313"/>
      <c r="F5" s="1312"/>
      <c r="G5" s="1312"/>
      <c r="H5" s="233"/>
      <c r="I5" s="1312"/>
      <c r="J5" s="1315"/>
      <c r="K5" s="186"/>
    </row>
    <row r="6" spans="1:12" ht="9" customHeight="1">
      <c r="A6" s="252"/>
      <c r="B6" s="242"/>
      <c r="C6" s="242"/>
      <c r="D6" s="221"/>
      <c r="E6" s="242"/>
      <c r="F6" s="242"/>
      <c r="G6" s="242"/>
      <c r="H6" s="242"/>
      <c r="I6" s="242"/>
      <c r="J6" s="254"/>
      <c r="K6" s="186"/>
    </row>
    <row r="7" spans="1:12" ht="18" customHeight="1">
      <c r="A7" s="252"/>
      <c r="B7" s="186"/>
      <c r="C7" s="186"/>
      <c r="D7" s="1318" t="s">
        <v>390</v>
      </c>
      <c r="E7" s="1319"/>
      <c r="F7" s="1319"/>
      <c r="G7" s="1319"/>
      <c r="H7" s="1319"/>
      <c r="I7" s="1319"/>
      <c r="J7" s="1320"/>
      <c r="K7" s="194"/>
    </row>
    <row r="8" spans="1:12" ht="9" customHeight="1">
      <c r="A8" s="252"/>
      <c r="B8" s="186"/>
      <c r="C8" s="186"/>
      <c r="D8" s="175"/>
      <c r="E8" s="194"/>
      <c r="F8" s="194"/>
      <c r="G8" s="194"/>
      <c r="H8" s="194"/>
      <c r="I8" s="194"/>
      <c r="J8" s="255"/>
      <c r="K8" s="194"/>
    </row>
    <row r="9" spans="1:12" s="300" customFormat="1" ht="15" customHeight="1">
      <c r="A9" s="756"/>
      <c r="B9" s="186" t="s">
        <v>541</v>
      </c>
      <c r="C9" s="739"/>
      <c r="D9" s="264">
        <v>5544</v>
      </c>
      <c r="E9" s="266">
        <v>1645</v>
      </c>
      <c r="F9" s="266">
        <v>19</v>
      </c>
      <c r="G9" s="266">
        <v>2773</v>
      </c>
      <c r="H9" s="266">
        <v>585</v>
      </c>
      <c r="I9" s="266">
        <v>483</v>
      </c>
      <c r="J9" s="772">
        <v>39</v>
      </c>
      <c r="K9" s="774"/>
      <c r="L9" s="759"/>
    </row>
    <row r="10" spans="1:12" s="300" customFormat="1" ht="15" customHeight="1">
      <c r="A10" s="756"/>
      <c r="B10" s="186" t="s">
        <v>487</v>
      </c>
      <c r="C10" s="739"/>
      <c r="D10" s="264">
        <v>5371</v>
      </c>
      <c r="E10" s="266">
        <v>1829</v>
      </c>
      <c r="F10" s="266">
        <v>16</v>
      </c>
      <c r="G10" s="266">
        <v>2254</v>
      </c>
      <c r="H10" s="266">
        <v>563</v>
      </c>
      <c r="I10" s="266">
        <v>438</v>
      </c>
      <c r="J10" s="772">
        <v>254</v>
      </c>
      <c r="K10" s="774"/>
      <c r="L10" s="759"/>
    </row>
    <row r="11" spans="1:12" s="300" customFormat="1" ht="15" customHeight="1">
      <c r="A11" s="756"/>
      <c r="B11" s="186" t="s">
        <v>542</v>
      </c>
      <c r="C11" s="739"/>
      <c r="D11" s="264">
        <v>4970</v>
      </c>
      <c r="E11" s="266">
        <v>1598</v>
      </c>
      <c r="F11" s="266">
        <v>25</v>
      </c>
      <c r="G11" s="266">
        <v>2381</v>
      </c>
      <c r="H11" s="266">
        <v>565</v>
      </c>
      <c r="I11" s="266">
        <v>322</v>
      </c>
      <c r="J11" s="772">
        <v>79</v>
      </c>
      <c r="K11" s="774"/>
      <c r="L11" s="759"/>
    </row>
    <row r="12" spans="1:12" ht="9" customHeight="1">
      <c r="A12" s="252"/>
      <c r="B12" s="186"/>
      <c r="C12" s="186"/>
      <c r="D12" s="256" t="s">
        <v>125</v>
      </c>
      <c r="E12" s="257"/>
      <c r="F12" s="257" t="s">
        <v>125</v>
      </c>
      <c r="G12" s="257" t="s">
        <v>125</v>
      </c>
      <c r="H12" s="257" t="s">
        <v>125</v>
      </c>
      <c r="I12" s="257" t="s">
        <v>125</v>
      </c>
      <c r="J12" s="258" t="s">
        <v>125</v>
      </c>
      <c r="K12" s="259"/>
      <c r="L12" s="260"/>
    </row>
    <row r="13" spans="1:12" s="300" customFormat="1" ht="15" customHeight="1">
      <c r="A13" s="756"/>
      <c r="B13" s="959" t="s">
        <v>460</v>
      </c>
      <c r="C13" s="757"/>
      <c r="D13" s="720">
        <v>376</v>
      </c>
      <c r="E13" s="767">
        <v>124</v>
      </c>
      <c r="F13" s="569">
        <v>3</v>
      </c>
      <c r="G13" s="767">
        <v>182</v>
      </c>
      <c r="H13" s="767">
        <v>37</v>
      </c>
      <c r="I13" s="767">
        <v>23</v>
      </c>
      <c r="J13" s="768">
        <v>7</v>
      </c>
      <c r="K13" s="760"/>
    </row>
    <row r="14" spans="1:12" s="300" customFormat="1" ht="15" customHeight="1">
      <c r="A14" s="756"/>
      <c r="B14" s="959">
        <v>2</v>
      </c>
      <c r="C14" s="757"/>
      <c r="D14" s="720">
        <v>400</v>
      </c>
      <c r="E14" s="767">
        <v>155</v>
      </c>
      <c r="F14" s="569">
        <v>3</v>
      </c>
      <c r="G14" s="767">
        <v>158</v>
      </c>
      <c r="H14" s="767">
        <v>51</v>
      </c>
      <c r="I14" s="767">
        <v>27</v>
      </c>
      <c r="J14" s="768">
        <v>6</v>
      </c>
      <c r="K14" s="760"/>
    </row>
    <row r="15" spans="1:12" s="300" customFormat="1" ht="15" customHeight="1">
      <c r="A15" s="756"/>
      <c r="B15" s="959">
        <v>3</v>
      </c>
      <c r="C15" s="757"/>
      <c r="D15" s="720">
        <v>380</v>
      </c>
      <c r="E15" s="767">
        <v>128</v>
      </c>
      <c r="F15" s="1129">
        <v>0</v>
      </c>
      <c r="G15" s="767">
        <v>185</v>
      </c>
      <c r="H15" s="767">
        <v>42</v>
      </c>
      <c r="I15" s="767">
        <v>23</v>
      </c>
      <c r="J15" s="768">
        <v>2</v>
      </c>
      <c r="K15" s="760"/>
    </row>
    <row r="16" spans="1:12" s="300" customFormat="1" ht="15" customHeight="1">
      <c r="A16" s="756"/>
      <c r="B16" s="959">
        <v>4</v>
      </c>
      <c r="C16" s="757"/>
      <c r="D16" s="720">
        <v>378</v>
      </c>
      <c r="E16" s="767">
        <v>112</v>
      </c>
      <c r="F16" s="569">
        <v>6</v>
      </c>
      <c r="G16" s="767">
        <v>172</v>
      </c>
      <c r="H16" s="767">
        <v>53</v>
      </c>
      <c r="I16" s="767">
        <v>33</v>
      </c>
      <c r="J16" s="768">
        <v>2</v>
      </c>
      <c r="K16" s="760"/>
    </row>
    <row r="17" spans="1:12" s="300" customFormat="1" ht="15" customHeight="1">
      <c r="A17" s="756"/>
      <c r="B17" s="959">
        <v>5</v>
      </c>
      <c r="C17" s="757"/>
      <c r="D17" s="720">
        <v>402</v>
      </c>
      <c r="E17" s="767">
        <v>114</v>
      </c>
      <c r="F17" s="569">
        <v>1</v>
      </c>
      <c r="G17" s="767">
        <v>183</v>
      </c>
      <c r="H17" s="767">
        <v>50</v>
      </c>
      <c r="I17" s="767">
        <v>27</v>
      </c>
      <c r="J17" s="768">
        <v>27</v>
      </c>
      <c r="K17" s="760"/>
    </row>
    <row r="18" spans="1:12" s="300" customFormat="1" ht="15" customHeight="1">
      <c r="A18" s="756"/>
      <c r="B18" s="959">
        <v>6</v>
      </c>
      <c r="C18" s="757"/>
      <c r="D18" s="720">
        <v>475</v>
      </c>
      <c r="E18" s="767">
        <v>139</v>
      </c>
      <c r="F18" s="1129">
        <v>0</v>
      </c>
      <c r="G18" s="767">
        <v>244</v>
      </c>
      <c r="H18" s="767">
        <v>55</v>
      </c>
      <c r="I18" s="767">
        <v>31</v>
      </c>
      <c r="J18" s="768">
        <v>6</v>
      </c>
      <c r="K18" s="760"/>
    </row>
    <row r="19" spans="1:12" s="300" customFormat="1" ht="15" customHeight="1">
      <c r="A19" s="756"/>
      <c r="B19" s="959">
        <v>7</v>
      </c>
      <c r="C19" s="757"/>
      <c r="D19" s="720">
        <v>415</v>
      </c>
      <c r="E19" s="767">
        <v>110</v>
      </c>
      <c r="F19" s="569">
        <v>1</v>
      </c>
      <c r="G19" s="767">
        <v>230</v>
      </c>
      <c r="H19" s="767">
        <v>47</v>
      </c>
      <c r="I19" s="767">
        <v>19</v>
      </c>
      <c r="J19" s="768">
        <v>8</v>
      </c>
      <c r="K19" s="760"/>
    </row>
    <row r="20" spans="1:12" s="300" customFormat="1" ht="15" customHeight="1">
      <c r="A20" s="756"/>
      <c r="B20" s="959">
        <v>8</v>
      </c>
      <c r="C20" s="757"/>
      <c r="D20" s="720">
        <v>420</v>
      </c>
      <c r="E20" s="767">
        <v>156</v>
      </c>
      <c r="F20" s="569">
        <v>1</v>
      </c>
      <c r="G20" s="767">
        <v>194</v>
      </c>
      <c r="H20" s="767">
        <v>35</v>
      </c>
      <c r="I20" s="767">
        <v>32</v>
      </c>
      <c r="J20" s="768">
        <v>2</v>
      </c>
      <c r="K20" s="760"/>
    </row>
    <row r="21" spans="1:12" s="300" customFormat="1" ht="15" customHeight="1">
      <c r="A21" s="756"/>
      <c r="B21" s="959">
        <v>9</v>
      </c>
      <c r="C21" s="757"/>
      <c r="D21" s="720">
        <v>428</v>
      </c>
      <c r="E21" s="767">
        <v>157</v>
      </c>
      <c r="F21" s="569">
        <v>1</v>
      </c>
      <c r="G21" s="767">
        <v>188</v>
      </c>
      <c r="H21" s="767">
        <v>50</v>
      </c>
      <c r="I21" s="767">
        <v>26</v>
      </c>
      <c r="J21" s="768">
        <v>6</v>
      </c>
      <c r="K21" s="760"/>
    </row>
    <row r="22" spans="1:12" s="300" customFormat="1" ht="15" customHeight="1">
      <c r="A22" s="756"/>
      <c r="B22" s="959">
        <v>10</v>
      </c>
      <c r="C22" s="757"/>
      <c r="D22" s="720">
        <v>432</v>
      </c>
      <c r="E22" s="767">
        <v>139</v>
      </c>
      <c r="F22" s="569">
        <v>6</v>
      </c>
      <c r="G22" s="767">
        <v>189</v>
      </c>
      <c r="H22" s="767">
        <v>57</v>
      </c>
      <c r="I22" s="767">
        <v>36</v>
      </c>
      <c r="J22" s="768">
        <v>5</v>
      </c>
      <c r="K22" s="760"/>
    </row>
    <row r="23" spans="1:12" s="300" customFormat="1" ht="15" customHeight="1">
      <c r="A23" s="756"/>
      <c r="B23" s="959">
        <v>11</v>
      </c>
      <c r="C23" s="757"/>
      <c r="D23" s="720">
        <v>388</v>
      </c>
      <c r="E23" s="767">
        <v>112</v>
      </c>
      <c r="F23" s="569">
        <v>3</v>
      </c>
      <c r="G23" s="767">
        <v>203</v>
      </c>
      <c r="H23" s="767">
        <v>45</v>
      </c>
      <c r="I23" s="767">
        <v>19</v>
      </c>
      <c r="J23" s="768">
        <v>6</v>
      </c>
      <c r="K23" s="760"/>
    </row>
    <row r="24" spans="1:12" s="300" customFormat="1" ht="15" customHeight="1">
      <c r="A24" s="756"/>
      <c r="B24" s="959">
        <v>12</v>
      </c>
      <c r="C24" s="757"/>
      <c r="D24" s="720">
        <v>476</v>
      </c>
      <c r="E24" s="767">
        <v>152</v>
      </c>
      <c r="F24" s="1129">
        <v>0</v>
      </c>
      <c r="G24" s="767">
        <v>253</v>
      </c>
      <c r="H24" s="767">
        <v>43</v>
      </c>
      <c r="I24" s="767">
        <v>26</v>
      </c>
      <c r="J24" s="768">
        <v>2</v>
      </c>
      <c r="K24" s="760"/>
    </row>
    <row r="25" spans="1:12" s="300" customFormat="1" ht="15" customHeight="1">
      <c r="A25" s="756"/>
      <c r="B25" s="959" t="s">
        <v>572</v>
      </c>
      <c r="C25" s="757"/>
      <c r="D25" s="720">
        <v>308</v>
      </c>
      <c r="E25" s="767">
        <v>88</v>
      </c>
      <c r="F25" s="1129">
        <v>4</v>
      </c>
      <c r="G25" s="767">
        <v>155</v>
      </c>
      <c r="H25" s="767">
        <v>34</v>
      </c>
      <c r="I25" s="767">
        <v>22</v>
      </c>
      <c r="J25" s="768">
        <v>5</v>
      </c>
      <c r="K25" s="760"/>
    </row>
    <row r="26" spans="1:12" ht="9" customHeight="1">
      <c r="A26" s="252"/>
      <c r="B26" s="194"/>
      <c r="C26" s="261"/>
      <c r="D26" s="256"/>
      <c r="E26" s="262"/>
      <c r="F26" s="267"/>
      <c r="G26" s="257"/>
      <c r="H26" s="257"/>
      <c r="I26" s="257"/>
      <c r="J26" s="258"/>
      <c r="K26" s="259"/>
    </row>
    <row r="27" spans="1:12" ht="18" customHeight="1">
      <c r="A27" s="252"/>
      <c r="B27" s="194"/>
      <c r="C27" s="186"/>
      <c r="D27" s="1321" t="s">
        <v>391</v>
      </c>
      <c r="E27" s="1322"/>
      <c r="F27" s="1322"/>
      <c r="G27" s="1322"/>
      <c r="H27" s="1322"/>
      <c r="I27" s="1322"/>
      <c r="J27" s="1323"/>
      <c r="K27" s="259"/>
    </row>
    <row r="28" spans="1:12" ht="9" customHeight="1">
      <c r="A28" s="252"/>
      <c r="B28" s="194"/>
      <c r="C28" s="186"/>
      <c r="D28" s="268"/>
      <c r="E28" s="269"/>
      <c r="F28" s="269"/>
      <c r="G28" s="269"/>
      <c r="H28" s="269"/>
      <c r="I28" s="269"/>
      <c r="J28" s="270"/>
      <c r="K28" s="259"/>
    </row>
    <row r="29" spans="1:12" ht="15" customHeight="1">
      <c r="A29" s="252"/>
      <c r="B29" s="186" t="s">
        <v>541</v>
      </c>
      <c r="C29" s="194"/>
      <c r="D29" s="256">
        <v>1518555</v>
      </c>
      <c r="E29" s="257">
        <v>168927</v>
      </c>
      <c r="F29" s="257">
        <v>11437</v>
      </c>
      <c r="G29" s="257">
        <v>1064405</v>
      </c>
      <c r="H29" s="257">
        <v>224822</v>
      </c>
      <c r="I29" s="257">
        <v>46055</v>
      </c>
      <c r="J29" s="258">
        <v>2917</v>
      </c>
      <c r="K29" s="259"/>
      <c r="L29" s="260"/>
    </row>
    <row r="30" spans="1:12" s="300" customFormat="1" ht="15" customHeight="1">
      <c r="A30" s="756"/>
      <c r="B30" s="186" t="s">
        <v>487</v>
      </c>
      <c r="C30" s="739"/>
      <c r="D30" s="264">
        <v>1337084</v>
      </c>
      <c r="E30" s="266">
        <v>190572</v>
      </c>
      <c r="F30" s="266">
        <v>10960</v>
      </c>
      <c r="G30" s="266">
        <v>869290</v>
      </c>
      <c r="H30" s="266">
        <v>210858</v>
      </c>
      <c r="I30" s="266">
        <v>43832</v>
      </c>
      <c r="J30" s="772">
        <v>11572</v>
      </c>
      <c r="K30" s="774"/>
      <c r="L30" s="759"/>
    </row>
    <row r="31" spans="1:12" s="300" customFormat="1" ht="15" customHeight="1">
      <c r="A31" s="756"/>
      <c r="B31" s="186" t="s">
        <v>542</v>
      </c>
      <c r="C31" s="739"/>
      <c r="D31" s="264">
        <v>1205944</v>
      </c>
      <c r="E31" s="266">
        <v>165370</v>
      </c>
      <c r="F31" s="266">
        <v>27254</v>
      </c>
      <c r="G31" s="266">
        <v>813785</v>
      </c>
      <c r="H31" s="266">
        <v>151318</v>
      </c>
      <c r="I31" s="266">
        <v>31163</v>
      </c>
      <c r="J31" s="772">
        <v>17054</v>
      </c>
      <c r="K31" s="774"/>
      <c r="L31" s="759"/>
    </row>
    <row r="32" spans="1:12" ht="9" customHeight="1">
      <c r="A32" s="252"/>
      <c r="B32" s="186"/>
      <c r="C32" s="194"/>
      <c r="D32" s="256"/>
      <c r="E32" s="257"/>
      <c r="F32" s="257"/>
      <c r="G32" s="257"/>
      <c r="H32" s="257"/>
      <c r="I32" s="257"/>
      <c r="J32" s="258"/>
      <c r="K32" s="259"/>
      <c r="L32" s="260"/>
    </row>
    <row r="33" spans="1:11" s="300" customFormat="1" ht="15" customHeight="1">
      <c r="A33" s="756"/>
      <c r="B33" s="959" t="s">
        <v>460</v>
      </c>
      <c r="C33" s="757"/>
      <c r="D33" s="720">
        <v>77678</v>
      </c>
      <c r="E33" s="767">
        <v>13183</v>
      </c>
      <c r="F33" s="570">
        <v>1953</v>
      </c>
      <c r="G33" s="767">
        <v>50597</v>
      </c>
      <c r="H33" s="767">
        <v>8341</v>
      </c>
      <c r="I33" s="767">
        <v>2568</v>
      </c>
      <c r="J33" s="768">
        <v>1036</v>
      </c>
      <c r="K33" s="760"/>
    </row>
    <row r="34" spans="1:11" s="300" customFormat="1" ht="15" customHeight="1">
      <c r="A34" s="756"/>
      <c r="B34" s="959">
        <v>2</v>
      </c>
      <c r="C34" s="757"/>
      <c r="D34" s="720">
        <v>74999</v>
      </c>
      <c r="E34" s="767">
        <v>16337</v>
      </c>
      <c r="F34" s="570">
        <v>546</v>
      </c>
      <c r="G34" s="767">
        <v>35651</v>
      </c>
      <c r="H34" s="767">
        <v>19535</v>
      </c>
      <c r="I34" s="767">
        <v>2611</v>
      </c>
      <c r="J34" s="768">
        <v>319</v>
      </c>
      <c r="K34" s="760"/>
    </row>
    <row r="35" spans="1:11" s="300" customFormat="1" ht="15" customHeight="1">
      <c r="A35" s="756"/>
      <c r="B35" s="959">
        <v>3</v>
      </c>
      <c r="C35" s="757"/>
      <c r="D35" s="720">
        <v>103592</v>
      </c>
      <c r="E35" s="767">
        <v>13592</v>
      </c>
      <c r="F35" s="1128">
        <v>0</v>
      </c>
      <c r="G35" s="767">
        <v>77744</v>
      </c>
      <c r="H35" s="767">
        <v>10059</v>
      </c>
      <c r="I35" s="767">
        <v>2131</v>
      </c>
      <c r="J35" s="768">
        <v>66</v>
      </c>
      <c r="K35" s="760"/>
    </row>
    <row r="36" spans="1:11" s="300" customFormat="1" ht="15" customHeight="1">
      <c r="A36" s="756"/>
      <c r="B36" s="959">
        <v>4</v>
      </c>
      <c r="C36" s="757"/>
      <c r="D36" s="720">
        <v>108138</v>
      </c>
      <c r="E36" s="767">
        <v>12066</v>
      </c>
      <c r="F36" s="570">
        <v>12940</v>
      </c>
      <c r="G36" s="767">
        <v>68707</v>
      </c>
      <c r="H36" s="767">
        <v>11363</v>
      </c>
      <c r="I36" s="767">
        <v>2705</v>
      </c>
      <c r="J36" s="768">
        <v>357</v>
      </c>
      <c r="K36" s="760"/>
    </row>
    <row r="37" spans="1:11" s="300" customFormat="1" ht="15" customHeight="1">
      <c r="A37" s="756"/>
      <c r="B37" s="959">
        <v>5</v>
      </c>
      <c r="C37" s="757"/>
      <c r="D37" s="720">
        <v>149989</v>
      </c>
      <c r="E37" s="767">
        <v>11639</v>
      </c>
      <c r="F37" s="570">
        <v>205</v>
      </c>
      <c r="G37" s="767">
        <v>109806</v>
      </c>
      <c r="H37" s="767">
        <v>14191</v>
      </c>
      <c r="I37" s="767">
        <v>2610</v>
      </c>
      <c r="J37" s="768">
        <v>11538</v>
      </c>
      <c r="K37" s="760"/>
    </row>
    <row r="38" spans="1:11" s="300" customFormat="1" ht="15" customHeight="1">
      <c r="A38" s="756"/>
      <c r="B38" s="959">
        <v>6</v>
      </c>
      <c r="C38" s="757"/>
      <c r="D38" s="720">
        <v>133602</v>
      </c>
      <c r="E38" s="767">
        <v>14072</v>
      </c>
      <c r="F38" s="1128">
        <v>0</v>
      </c>
      <c r="G38" s="767">
        <v>91933</v>
      </c>
      <c r="H38" s="767">
        <v>24257</v>
      </c>
      <c r="I38" s="767">
        <v>2919</v>
      </c>
      <c r="J38" s="768">
        <v>421</v>
      </c>
      <c r="K38" s="760"/>
    </row>
    <row r="39" spans="1:11" s="300" customFormat="1" ht="15" customHeight="1">
      <c r="A39" s="756"/>
      <c r="B39" s="959">
        <v>7</v>
      </c>
      <c r="C39" s="757"/>
      <c r="D39" s="720">
        <v>99196</v>
      </c>
      <c r="E39" s="767">
        <v>11461</v>
      </c>
      <c r="F39" s="570">
        <v>248</v>
      </c>
      <c r="G39" s="767">
        <v>79102</v>
      </c>
      <c r="H39" s="767">
        <v>6059</v>
      </c>
      <c r="I39" s="767">
        <v>1935</v>
      </c>
      <c r="J39" s="768">
        <v>391</v>
      </c>
      <c r="K39" s="760"/>
    </row>
    <row r="40" spans="1:11" s="300" customFormat="1" ht="15" customHeight="1">
      <c r="A40" s="756"/>
      <c r="B40" s="958">
        <v>8</v>
      </c>
      <c r="C40" s="757"/>
      <c r="D40" s="720">
        <v>96478</v>
      </c>
      <c r="E40" s="767">
        <v>16225</v>
      </c>
      <c r="F40" s="570">
        <v>118</v>
      </c>
      <c r="G40" s="767">
        <v>59393</v>
      </c>
      <c r="H40" s="767">
        <v>17289</v>
      </c>
      <c r="I40" s="767">
        <v>3359</v>
      </c>
      <c r="J40" s="768">
        <v>94</v>
      </c>
      <c r="K40" s="760"/>
    </row>
    <row r="41" spans="1:11" s="300" customFormat="1" ht="15" customHeight="1">
      <c r="A41" s="756"/>
      <c r="B41" s="958">
        <v>9</v>
      </c>
      <c r="C41" s="757"/>
      <c r="D41" s="720">
        <v>85548</v>
      </c>
      <c r="E41" s="767">
        <v>15407</v>
      </c>
      <c r="F41" s="570">
        <v>7643</v>
      </c>
      <c r="G41" s="767">
        <v>49922</v>
      </c>
      <c r="H41" s="767">
        <v>8585</v>
      </c>
      <c r="I41" s="767">
        <v>2643</v>
      </c>
      <c r="J41" s="768">
        <v>1348</v>
      </c>
      <c r="K41" s="760"/>
    </row>
    <row r="42" spans="1:11" s="300" customFormat="1" ht="15" customHeight="1">
      <c r="A42" s="756"/>
      <c r="B42" s="958">
        <v>10</v>
      </c>
      <c r="C42" s="757"/>
      <c r="D42" s="720">
        <v>93915</v>
      </c>
      <c r="E42" s="767">
        <v>14058</v>
      </c>
      <c r="F42" s="570">
        <v>1328</v>
      </c>
      <c r="G42" s="767">
        <v>63549</v>
      </c>
      <c r="H42" s="767">
        <v>10517</v>
      </c>
      <c r="I42" s="767">
        <v>3676</v>
      </c>
      <c r="J42" s="768">
        <v>787</v>
      </c>
      <c r="K42" s="760"/>
    </row>
    <row r="43" spans="1:11" s="300" customFormat="1" ht="15" customHeight="1">
      <c r="A43" s="756"/>
      <c r="B43" s="958">
        <v>11</v>
      </c>
      <c r="C43" s="757"/>
      <c r="D43" s="720">
        <v>74794</v>
      </c>
      <c r="E43" s="767">
        <v>11274</v>
      </c>
      <c r="F43" s="570">
        <v>2273</v>
      </c>
      <c r="G43" s="767">
        <v>46524</v>
      </c>
      <c r="H43" s="767">
        <v>12761</v>
      </c>
      <c r="I43" s="767">
        <v>1459</v>
      </c>
      <c r="J43" s="768">
        <v>503</v>
      </c>
      <c r="K43" s="760"/>
    </row>
    <row r="44" spans="1:11" s="300" customFormat="1" ht="15" customHeight="1">
      <c r="A44" s="756"/>
      <c r="B44" s="958">
        <v>12</v>
      </c>
      <c r="C44" s="757"/>
      <c r="D44" s="720">
        <v>108015</v>
      </c>
      <c r="E44" s="767">
        <v>16056</v>
      </c>
      <c r="F44" s="1128">
        <v>0</v>
      </c>
      <c r="G44" s="767">
        <v>80857</v>
      </c>
      <c r="H44" s="767">
        <v>8361</v>
      </c>
      <c r="I44" s="767">
        <v>2547</v>
      </c>
      <c r="J44" s="768">
        <v>194</v>
      </c>
      <c r="K44" s="760"/>
    </row>
    <row r="45" spans="1:11" s="300" customFormat="1" ht="15" customHeight="1">
      <c r="A45" s="756"/>
      <c r="B45" s="958" t="s">
        <v>573</v>
      </c>
      <c r="C45" s="757"/>
      <c r="D45" s="720">
        <v>72109</v>
      </c>
      <c r="E45" s="767">
        <v>9217</v>
      </c>
      <c r="F45" s="1128">
        <v>864</v>
      </c>
      <c r="G45" s="767">
        <v>52103</v>
      </c>
      <c r="H45" s="767">
        <v>7193</v>
      </c>
      <c r="I45" s="767">
        <v>2186</v>
      </c>
      <c r="J45" s="768">
        <v>546</v>
      </c>
      <c r="K45" s="760"/>
    </row>
    <row r="46" spans="1:11" ht="9" customHeight="1">
      <c r="A46" s="252"/>
      <c r="B46" s="193"/>
      <c r="C46" s="261"/>
      <c r="D46" s="264"/>
      <c r="E46" s="265"/>
      <c r="F46" s="265"/>
      <c r="G46" s="266"/>
      <c r="H46" s="266"/>
      <c r="I46" s="266"/>
      <c r="J46" s="772"/>
      <c r="K46" s="263"/>
    </row>
    <row r="47" spans="1:11" ht="18" customHeight="1">
      <c r="A47" s="252"/>
      <c r="B47" s="186"/>
      <c r="C47" s="186"/>
      <c r="D47" s="1321" t="s">
        <v>392</v>
      </c>
      <c r="E47" s="1322"/>
      <c r="F47" s="1322"/>
      <c r="G47" s="1322"/>
      <c r="H47" s="1322"/>
      <c r="I47" s="1322"/>
      <c r="J47" s="1323"/>
      <c r="K47" s="259"/>
    </row>
    <row r="48" spans="1:11" ht="9" customHeight="1">
      <c r="A48" s="252"/>
      <c r="B48" s="186"/>
      <c r="C48" s="186"/>
      <c r="D48" s="256"/>
      <c r="E48" s="257"/>
      <c r="F48" s="257"/>
      <c r="G48" s="257"/>
      <c r="H48" s="257"/>
      <c r="I48" s="257"/>
      <c r="J48" s="258"/>
      <c r="K48" s="259"/>
    </row>
    <row r="49" spans="1:12" ht="15" customHeight="1">
      <c r="A49" s="252"/>
      <c r="B49" s="186" t="s">
        <v>541</v>
      </c>
      <c r="C49" s="194"/>
      <c r="D49" s="256">
        <v>40539784</v>
      </c>
      <c r="E49" s="257">
        <v>3066670</v>
      </c>
      <c r="F49" s="257">
        <v>364528</v>
      </c>
      <c r="G49" s="257">
        <v>31683508</v>
      </c>
      <c r="H49" s="257">
        <v>4308525</v>
      </c>
      <c r="I49" s="257">
        <v>1054078</v>
      </c>
      <c r="J49" s="258">
        <v>62466</v>
      </c>
      <c r="K49" s="259"/>
    </row>
    <row r="50" spans="1:12" ht="15" customHeight="1">
      <c r="A50" s="252"/>
      <c r="B50" s="186" t="s">
        <v>487</v>
      </c>
      <c r="C50" s="194"/>
      <c r="D50" s="256">
        <v>34996317</v>
      </c>
      <c r="E50" s="257">
        <v>3614328</v>
      </c>
      <c r="F50" s="257">
        <v>325243</v>
      </c>
      <c r="G50" s="257">
        <v>25363043</v>
      </c>
      <c r="H50" s="257">
        <v>4499468</v>
      </c>
      <c r="I50" s="257">
        <v>1068041</v>
      </c>
      <c r="J50" s="258">
        <v>126194</v>
      </c>
      <c r="K50" s="259"/>
    </row>
    <row r="51" spans="1:12" ht="15" customHeight="1">
      <c r="A51" s="252"/>
      <c r="B51" s="186" t="s">
        <v>542</v>
      </c>
      <c r="C51" s="194"/>
      <c r="D51" s="264">
        <v>36048606</v>
      </c>
      <c r="E51" s="266">
        <v>3328093</v>
      </c>
      <c r="F51" s="266">
        <v>1428191</v>
      </c>
      <c r="G51" s="266">
        <v>26012249</v>
      </c>
      <c r="H51" s="266">
        <v>4059344</v>
      </c>
      <c r="I51" s="266">
        <v>829874</v>
      </c>
      <c r="J51" s="772">
        <v>390855</v>
      </c>
      <c r="K51" s="259"/>
    </row>
    <row r="52" spans="1:12" ht="9" customHeight="1">
      <c r="A52" s="252"/>
      <c r="B52" s="186"/>
      <c r="C52" s="186"/>
      <c r="D52" s="271"/>
      <c r="E52" s="257"/>
      <c r="F52" s="257"/>
      <c r="G52" s="257"/>
      <c r="H52" s="257"/>
      <c r="I52" s="257"/>
      <c r="J52" s="258"/>
      <c r="K52" s="259"/>
      <c r="L52" s="260"/>
    </row>
    <row r="53" spans="1:12" s="300" customFormat="1" ht="15" customHeight="1">
      <c r="A53" s="756"/>
      <c r="B53" s="959" t="s">
        <v>460</v>
      </c>
      <c r="C53" s="757"/>
      <c r="D53" s="720">
        <v>2053684</v>
      </c>
      <c r="E53" s="767">
        <v>260162</v>
      </c>
      <c r="F53" s="570">
        <v>57360</v>
      </c>
      <c r="G53" s="767">
        <v>1474792</v>
      </c>
      <c r="H53" s="767">
        <v>166718</v>
      </c>
      <c r="I53" s="767">
        <v>65081</v>
      </c>
      <c r="J53" s="768">
        <v>29571</v>
      </c>
      <c r="K53" s="758"/>
      <c r="L53" s="759"/>
    </row>
    <row r="54" spans="1:12" s="300" customFormat="1" ht="15" customHeight="1">
      <c r="A54" s="756"/>
      <c r="B54" s="959">
        <v>2</v>
      </c>
      <c r="C54" s="757"/>
      <c r="D54" s="720">
        <v>1917522</v>
      </c>
      <c r="E54" s="767">
        <v>305175</v>
      </c>
      <c r="F54" s="570">
        <v>14500</v>
      </c>
      <c r="G54" s="767">
        <v>1025258</v>
      </c>
      <c r="H54" s="767">
        <v>499659</v>
      </c>
      <c r="I54" s="767">
        <v>63258</v>
      </c>
      <c r="J54" s="768">
        <v>9672</v>
      </c>
      <c r="K54" s="758"/>
      <c r="L54" s="759"/>
    </row>
    <row r="55" spans="1:12" s="300" customFormat="1" ht="15" customHeight="1">
      <c r="A55" s="756"/>
      <c r="B55" s="959">
        <v>3</v>
      </c>
      <c r="C55" s="757"/>
      <c r="D55" s="720">
        <v>3387249</v>
      </c>
      <c r="E55" s="767">
        <v>258075</v>
      </c>
      <c r="F55" s="1128">
        <v>0</v>
      </c>
      <c r="G55" s="767">
        <v>2838538</v>
      </c>
      <c r="H55" s="767">
        <v>234353</v>
      </c>
      <c r="I55" s="767">
        <v>54533</v>
      </c>
      <c r="J55" s="768">
        <v>1750</v>
      </c>
      <c r="K55" s="758"/>
      <c r="L55" s="759"/>
    </row>
    <row r="56" spans="1:12" s="300" customFormat="1" ht="15" customHeight="1">
      <c r="A56" s="756"/>
      <c r="B56" s="959">
        <v>4</v>
      </c>
      <c r="C56" s="757"/>
      <c r="D56" s="720">
        <v>3268151</v>
      </c>
      <c r="E56" s="767">
        <v>249657</v>
      </c>
      <c r="F56" s="570">
        <v>856500</v>
      </c>
      <c r="G56" s="767">
        <v>1683646</v>
      </c>
      <c r="H56" s="767">
        <v>396302</v>
      </c>
      <c r="I56" s="767">
        <v>80046</v>
      </c>
      <c r="J56" s="768">
        <v>2000</v>
      </c>
      <c r="K56" s="758"/>
      <c r="L56" s="759"/>
    </row>
    <row r="57" spans="1:12" s="300" customFormat="1" ht="15" customHeight="1">
      <c r="A57" s="756"/>
      <c r="B57" s="959">
        <v>5</v>
      </c>
      <c r="C57" s="757"/>
      <c r="D57" s="720">
        <v>5352422</v>
      </c>
      <c r="E57" s="767">
        <v>252016</v>
      </c>
      <c r="F57" s="570">
        <v>6200</v>
      </c>
      <c r="G57" s="767">
        <v>4385665</v>
      </c>
      <c r="H57" s="767">
        <v>404739</v>
      </c>
      <c r="I57" s="767">
        <v>68412</v>
      </c>
      <c r="J57" s="768">
        <v>235390</v>
      </c>
      <c r="K57" s="758"/>
      <c r="L57" s="759"/>
    </row>
    <row r="58" spans="1:12" s="300" customFormat="1" ht="15" customHeight="1">
      <c r="A58" s="756"/>
      <c r="B58" s="958">
        <v>6</v>
      </c>
      <c r="C58" s="757"/>
      <c r="D58" s="720">
        <v>3954160</v>
      </c>
      <c r="E58" s="767">
        <v>279193</v>
      </c>
      <c r="F58" s="1128">
        <v>0</v>
      </c>
      <c r="G58" s="767">
        <v>2878238</v>
      </c>
      <c r="H58" s="767">
        <v>700721</v>
      </c>
      <c r="I58" s="767">
        <v>82878</v>
      </c>
      <c r="J58" s="768">
        <v>13130</v>
      </c>
      <c r="K58" s="758"/>
      <c r="L58" s="759"/>
    </row>
    <row r="59" spans="1:12" s="300" customFormat="1" ht="15" customHeight="1">
      <c r="A59" s="756"/>
      <c r="B59" s="958">
        <v>7</v>
      </c>
      <c r="C59" s="757"/>
      <c r="D59" s="720">
        <v>2692067</v>
      </c>
      <c r="E59" s="767">
        <v>237057</v>
      </c>
      <c r="F59" s="570">
        <v>8000</v>
      </c>
      <c r="G59" s="767">
        <v>2211505</v>
      </c>
      <c r="H59" s="767">
        <v>176854</v>
      </c>
      <c r="I59" s="767">
        <v>51292</v>
      </c>
      <c r="J59" s="768">
        <v>7359</v>
      </c>
      <c r="K59" s="758"/>
      <c r="L59" s="759"/>
    </row>
    <row r="60" spans="1:12" s="300" customFormat="1" ht="15" customHeight="1">
      <c r="A60" s="756"/>
      <c r="B60" s="958">
        <v>8</v>
      </c>
      <c r="C60" s="757"/>
      <c r="D60" s="720">
        <v>2519062</v>
      </c>
      <c r="E60" s="767">
        <v>317447</v>
      </c>
      <c r="F60" s="570">
        <v>3569</v>
      </c>
      <c r="G60" s="767">
        <v>1651437</v>
      </c>
      <c r="H60" s="767">
        <v>453618</v>
      </c>
      <c r="I60" s="767">
        <v>91209</v>
      </c>
      <c r="J60" s="768">
        <v>1782</v>
      </c>
      <c r="K60" s="758"/>
      <c r="L60" s="759"/>
    </row>
    <row r="61" spans="1:12" s="300" customFormat="1" ht="15" customHeight="1">
      <c r="A61" s="756"/>
      <c r="B61" s="958">
        <v>9</v>
      </c>
      <c r="C61" s="757"/>
      <c r="D61" s="720">
        <v>2734048</v>
      </c>
      <c r="E61" s="767">
        <v>322559</v>
      </c>
      <c r="F61" s="570">
        <v>391000</v>
      </c>
      <c r="G61" s="767">
        <v>1715294</v>
      </c>
      <c r="H61" s="767">
        <v>226377</v>
      </c>
      <c r="I61" s="767">
        <v>67215</v>
      </c>
      <c r="J61" s="768">
        <v>11603</v>
      </c>
      <c r="K61" s="758"/>
      <c r="L61" s="759"/>
    </row>
    <row r="62" spans="1:12" s="300" customFormat="1" ht="15" customHeight="1">
      <c r="A62" s="756"/>
      <c r="B62" s="958">
        <v>10</v>
      </c>
      <c r="C62" s="757"/>
      <c r="D62" s="720">
        <v>2753473</v>
      </c>
      <c r="E62" s="767">
        <v>273203</v>
      </c>
      <c r="F62" s="570">
        <v>65062</v>
      </c>
      <c r="G62" s="767">
        <v>1924105</v>
      </c>
      <c r="H62" s="767">
        <v>330154</v>
      </c>
      <c r="I62" s="767">
        <v>93977</v>
      </c>
      <c r="J62" s="768">
        <v>66972</v>
      </c>
      <c r="K62" s="758"/>
      <c r="L62" s="759"/>
    </row>
    <row r="63" spans="1:12" s="300" customFormat="1" ht="15" customHeight="1">
      <c r="A63" s="756"/>
      <c r="B63" s="958">
        <v>11</v>
      </c>
      <c r="C63" s="757"/>
      <c r="D63" s="720">
        <v>1934488</v>
      </c>
      <c r="E63" s="767">
        <v>235653</v>
      </c>
      <c r="F63" s="570">
        <v>26000</v>
      </c>
      <c r="G63" s="767">
        <v>1341528</v>
      </c>
      <c r="H63" s="767">
        <v>278455</v>
      </c>
      <c r="I63" s="767">
        <v>44226</v>
      </c>
      <c r="J63" s="768">
        <v>8626</v>
      </c>
      <c r="K63" s="758"/>
      <c r="L63" s="759"/>
    </row>
    <row r="64" spans="1:12" s="300" customFormat="1" ht="15" customHeight="1">
      <c r="A64" s="756"/>
      <c r="B64" s="958">
        <v>12</v>
      </c>
      <c r="C64" s="757"/>
      <c r="D64" s="720">
        <v>3482280</v>
      </c>
      <c r="E64" s="767">
        <v>337896</v>
      </c>
      <c r="F64" s="1128">
        <v>0</v>
      </c>
      <c r="G64" s="767">
        <v>2882243</v>
      </c>
      <c r="H64" s="767">
        <v>191394</v>
      </c>
      <c r="I64" s="767">
        <v>67747</v>
      </c>
      <c r="J64" s="768">
        <v>3000</v>
      </c>
      <c r="K64" s="758"/>
      <c r="L64" s="759"/>
    </row>
    <row r="65" spans="1:12" s="300" customFormat="1" ht="15" customHeight="1">
      <c r="A65" s="756"/>
      <c r="B65" s="958" t="s">
        <v>572</v>
      </c>
      <c r="C65" s="757"/>
      <c r="D65" s="720">
        <v>2198418</v>
      </c>
      <c r="E65" s="767">
        <v>184415</v>
      </c>
      <c r="F65" s="570">
        <v>23820</v>
      </c>
      <c r="G65" s="767">
        <v>1661019</v>
      </c>
      <c r="H65" s="767">
        <v>255648</v>
      </c>
      <c r="I65" s="767">
        <v>60873</v>
      </c>
      <c r="J65" s="768">
        <v>12643</v>
      </c>
      <c r="K65" s="758"/>
      <c r="L65" s="759"/>
    </row>
    <row r="66" spans="1:12" ht="9" customHeight="1" thickBot="1">
      <c r="A66" s="272"/>
      <c r="B66" s="246"/>
      <c r="C66" s="246"/>
      <c r="D66" s="273"/>
      <c r="E66" s="201"/>
      <c r="F66" s="201"/>
      <c r="G66" s="201"/>
      <c r="H66" s="201"/>
      <c r="I66" s="201"/>
      <c r="J66" s="274"/>
      <c r="L66" s="275"/>
    </row>
    <row r="67" spans="1:12" ht="3" customHeight="1">
      <c r="A67" s="276"/>
      <c r="B67" s="186"/>
      <c r="C67" s="186"/>
      <c r="D67" s="277"/>
      <c r="E67" s="203"/>
      <c r="F67" s="203"/>
      <c r="G67" s="203"/>
      <c r="H67" s="203"/>
      <c r="I67" s="203"/>
      <c r="J67" s="203"/>
      <c r="L67" s="275"/>
    </row>
    <row r="68" spans="1:12" s="40" customFormat="1" ht="19.5" customHeight="1">
      <c r="A68" s="65" t="s">
        <v>126</v>
      </c>
      <c r="C68" s="166"/>
      <c r="D68" s="65"/>
      <c r="E68" s="65"/>
      <c r="F68" s="65"/>
      <c r="G68" s="65"/>
      <c r="H68" s="65"/>
      <c r="I68" s="65"/>
      <c r="J68" s="65"/>
      <c r="L68" s="278"/>
    </row>
    <row r="69" spans="1:12" ht="20.25" customHeight="1">
      <c r="L69" s="276"/>
    </row>
    <row r="70" spans="1:12" ht="20.25" customHeight="1">
      <c r="L70" s="276"/>
    </row>
    <row r="71" spans="1:12" ht="20.25" customHeight="1">
      <c r="L71" s="276"/>
    </row>
    <row r="72" spans="1:12" ht="20.25" customHeight="1">
      <c r="L72" s="276"/>
    </row>
    <row r="73" spans="1:12" ht="20.25" customHeight="1">
      <c r="L73" s="276"/>
    </row>
    <row r="74" spans="1:12" ht="20.25" customHeight="1">
      <c r="L74" s="276"/>
    </row>
    <row r="75" spans="1:12" ht="20.25" customHeight="1">
      <c r="L75" s="276"/>
    </row>
    <row r="76" spans="1:12" ht="6.75" customHeight="1">
      <c r="L76" s="276"/>
    </row>
    <row r="77" spans="1:12" ht="18" customHeight="1">
      <c r="C77" s="72"/>
    </row>
  </sheetData>
  <mergeCells count="11">
    <mergeCell ref="J3:J5"/>
    <mergeCell ref="D7:J7"/>
    <mergeCell ref="D27:J27"/>
    <mergeCell ref="D47:J47"/>
    <mergeCell ref="A1:J1"/>
    <mergeCell ref="B3:B5"/>
    <mergeCell ref="D3:D5"/>
    <mergeCell ref="E3:E5"/>
    <mergeCell ref="F3:F5"/>
    <mergeCell ref="G3:G5"/>
    <mergeCell ref="I3:I5"/>
  </mergeCells>
  <phoneticPr fontId="2"/>
  <dataValidations count="1">
    <dataValidation imeMode="off" allowBlank="1" showInputMessage="1" showErrorMessage="1" sqref="D66:J67 D26:J26 D46:J46 D29:J32 D9:J12 D49:J52 F13:F25 F33:F45 F53:F65"/>
  </dataValidations>
  <printOptions horizontalCentered="1" gridLinesSet="0"/>
  <pageMargins left="0.59055118110236227" right="0.59055118110236227" top="0.98425196850393704" bottom="0.39370078740157483" header="0" footer="0"/>
  <pageSetup paperSize="9" scale="79" firstPageNumber="42" fitToHeight="0" orientation="portrait"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S30"/>
  <sheetViews>
    <sheetView showGridLines="0" view="pageBreakPreview" zoomScaleNormal="90" zoomScaleSheetLayoutView="100" workbookViewId="0">
      <selection sqref="A1:P1"/>
    </sheetView>
  </sheetViews>
  <sheetFormatPr defaultColWidth="9" defaultRowHeight="16.5"/>
  <cols>
    <col min="1" max="1" width="2.08984375" style="22" customWidth="1"/>
    <col min="2" max="2" width="13.36328125" style="22" customWidth="1"/>
    <col min="3" max="3" width="2.08984375" style="22" customWidth="1"/>
    <col min="4" max="4" width="7.08984375" style="22" customWidth="1"/>
    <col min="5" max="7" width="9.6328125" style="22" customWidth="1"/>
    <col min="8" max="8" width="7.08984375" style="22" customWidth="1"/>
    <col min="9" max="11" width="9.6328125" style="22" customWidth="1"/>
    <col min="12" max="12" width="7.08984375" style="22" customWidth="1"/>
    <col min="13" max="13" width="9.6328125" style="22" customWidth="1"/>
    <col min="14" max="14" width="10.90625" style="22" customWidth="1"/>
    <col min="15" max="15" width="9.36328125" style="22" customWidth="1"/>
    <col min="16" max="16" width="0.36328125" style="22" customWidth="1"/>
    <col min="17" max="17" width="6.7265625" style="22" bestFit="1" customWidth="1"/>
    <col min="18" max="20" width="7.453125" style="22" customWidth="1"/>
    <col min="21" max="16384" width="9" style="22"/>
  </cols>
  <sheetData>
    <row r="1" spans="1:19" ht="30" customHeight="1">
      <c r="A1" s="1328" t="s">
        <v>127</v>
      </c>
      <c r="B1" s="1328"/>
      <c r="C1" s="1328"/>
      <c r="D1" s="1328"/>
      <c r="E1" s="1328"/>
      <c r="F1" s="1328"/>
      <c r="G1" s="1328"/>
      <c r="H1" s="1328"/>
      <c r="I1" s="1328"/>
      <c r="J1" s="1328"/>
      <c r="K1" s="1328"/>
      <c r="L1" s="1328"/>
      <c r="M1" s="1328"/>
      <c r="N1" s="1328"/>
      <c r="O1" s="1328"/>
      <c r="P1" s="1328"/>
    </row>
    <row r="2" spans="1:19" ht="6.75" customHeight="1">
      <c r="B2" s="279"/>
      <c r="C2" s="279"/>
      <c r="D2" s="279"/>
      <c r="E2" s="279"/>
      <c r="F2" s="279"/>
      <c r="G2" s="279"/>
      <c r="H2" s="279"/>
      <c r="I2" s="279"/>
      <c r="J2" s="279"/>
      <c r="K2" s="279"/>
      <c r="L2" s="279"/>
      <c r="M2" s="279"/>
      <c r="N2" s="279"/>
    </row>
    <row r="3" spans="1:19" ht="15" customHeight="1">
      <c r="B3" s="24"/>
      <c r="C3" s="24"/>
      <c r="D3" s="24"/>
      <c r="E3" s="24"/>
      <c r="F3" s="24"/>
      <c r="G3" s="24"/>
      <c r="H3" s="24"/>
      <c r="I3" s="24"/>
      <c r="J3" s="24"/>
      <c r="K3" s="24"/>
      <c r="M3" s="40"/>
      <c r="O3" s="571" t="s">
        <v>365</v>
      </c>
    </row>
    <row r="4" spans="1:19" ht="3" customHeight="1" thickBot="1">
      <c r="B4" s="24"/>
      <c r="C4" s="24"/>
      <c r="D4" s="24"/>
      <c r="E4" s="24"/>
      <c r="F4" s="24"/>
      <c r="G4" s="24"/>
      <c r="H4" s="24"/>
      <c r="I4" s="24"/>
      <c r="J4" s="24"/>
      <c r="K4" s="24"/>
      <c r="M4" s="40"/>
      <c r="P4" s="226"/>
    </row>
    <row r="5" spans="1:19">
      <c r="A5" s="280"/>
      <c r="B5" s="1329" t="s">
        <v>315</v>
      </c>
      <c r="C5" s="1330"/>
      <c r="D5" s="1333" t="s">
        <v>128</v>
      </c>
      <c r="E5" s="1333"/>
      <c r="F5" s="1333"/>
      <c r="G5" s="1333"/>
      <c r="H5" s="1334" t="s">
        <v>129</v>
      </c>
      <c r="I5" s="1335"/>
      <c r="J5" s="1335"/>
      <c r="K5" s="1335"/>
      <c r="L5" s="1334" t="s">
        <v>130</v>
      </c>
      <c r="M5" s="1335"/>
      <c r="N5" s="1335"/>
      <c r="O5" s="1335"/>
      <c r="P5" s="281"/>
    </row>
    <row r="6" spans="1:19" ht="16.5" customHeight="1">
      <c r="A6" s="282"/>
      <c r="B6" s="1331"/>
      <c r="C6" s="1332"/>
      <c r="D6" s="283" t="s">
        <v>131</v>
      </c>
      <c r="E6" s="283" t="s">
        <v>132</v>
      </c>
      <c r="F6" s="283" t="s">
        <v>133</v>
      </c>
      <c r="G6" s="283" t="s">
        <v>132</v>
      </c>
      <c r="H6" s="283" t="s">
        <v>131</v>
      </c>
      <c r="I6" s="283" t="s">
        <v>132</v>
      </c>
      <c r="J6" s="283" t="s">
        <v>133</v>
      </c>
      <c r="K6" s="284" t="s">
        <v>132</v>
      </c>
      <c r="L6" s="283" t="s">
        <v>131</v>
      </c>
      <c r="M6" s="283" t="s">
        <v>132</v>
      </c>
      <c r="N6" s="283" t="s">
        <v>133</v>
      </c>
      <c r="O6" s="284" t="s">
        <v>132</v>
      </c>
      <c r="P6" s="285"/>
    </row>
    <row r="7" spans="1:19" ht="8.15" customHeight="1">
      <c r="A7" s="286"/>
      <c r="B7" s="278"/>
      <c r="C7" s="287"/>
      <c r="D7" s="278"/>
      <c r="E7" s="278"/>
      <c r="F7" s="278"/>
      <c r="G7" s="287"/>
      <c r="H7" s="278"/>
      <c r="I7" s="278"/>
      <c r="J7" s="278"/>
      <c r="K7" s="278"/>
      <c r="L7" s="288"/>
      <c r="M7" s="278"/>
      <c r="N7" s="278"/>
      <c r="O7" s="278"/>
      <c r="P7" s="289"/>
    </row>
    <row r="8" spans="1:19" ht="17.149999999999999" hidden="1" customHeight="1">
      <c r="A8" s="286"/>
      <c r="B8" s="290" t="s">
        <v>134</v>
      </c>
      <c r="C8" s="291"/>
      <c r="D8" s="642">
        <v>61</v>
      </c>
      <c r="E8" s="643">
        <v>-25.6</v>
      </c>
      <c r="F8" s="642">
        <v>10815</v>
      </c>
      <c r="G8" s="644">
        <v>5</v>
      </c>
      <c r="H8" s="642">
        <v>701</v>
      </c>
      <c r="I8" s="643">
        <v>-5.3</v>
      </c>
      <c r="J8" s="642">
        <v>125052</v>
      </c>
      <c r="K8" s="644">
        <v>0.4</v>
      </c>
      <c r="L8" s="645">
        <v>8684</v>
      </c>
      <c r="M8" s="643">
        <v>-9</v>
      </c>
      <c r="N8" s="642">
        <v>2035843</v>
      </c>
      <c r="O8" s="643">
        <v>8.9</v>
      </c>
      <c r="P8" s="289"/>
    </row>
    <row r="9" spans="1:19" ht="17.149999999999999" customHeight="1">
      <c r="A9" s="286"/>
      <c r="B9" s="1061" t="s">
        <v>468</v>
      </c>
      <c r="C9" s="291"/>
      <c r="D9" s="642">
        <v>35</v>
      </c>
      <c r="E9" s="646">
        <v>-12.5</v>
      </c>
      <c r="F9" s="647">
        <v>8234</v>
      </c>
      <c r="G9" s="648">
        <v>-5.4</v>
      </c>
      <c r="H9" s="647">
        <v>483</v>
      </c>
      <c r="I9" s="649">
        <v>-13.9</v>
      </c>
      <c r="J9" s="647">
        <v>110826</v>
      </c>
      <c r="K9" s="646">
        <v>12.5</v>
      </c>
      <c r="L9" s="650">
        <v>5980</v>
      </c>
      <c r="M9" s="649">
        <v>-16.510000000000002</v>
      </c>
      <c r="N9" s="651">
        <v>1167974</v>
      </c>
      <c r="O9" s="646">
        <v>-3.34</v>
      </c>
      <c r="P9" s="289"/>
    </row>
    <row r="10" spans="1:19" ht="17.149999999999999" customHeight="1">
      <c r="A10" s="286"/>
      <c r="B10" s="1061" t="s">
        <v>467</v>
      </c>
      <c r="C10" s="291"/>
      <c r="D10" s="642">
        <v>32</v>
      </c>
      <c r="E10" s="649">
        <v>-8.5714285714285747</v>
      </c>
      <c r="F10" s="647">
        <v>3059</v>
      </c>
      <c r="G10" s="648">
        <v>-62.849162011173185</v>
      </c>
      <c r="H10" s="647">
        <v>562</v>
      </c>
      <c r="I10" s="649">
        <v>16.356107660455478</v>
      </c>
      <c r="J10" s="647">
        <v>107595</v>
      </c>
      <c r="K10" s="649">
        <v>-2.9153808673055059</v>
      </c>
      <c r="L10" s="650">
        <v>6880</v>
      </c>
      <c r="M10" s="649">
        <v>15.050167224080258</v>
      </c>
      <c r="N10" s="651">
        <v>2324379</v>
      </c>
      <c r="O10" s="649">
        <v>99.009481375441567</v>
      </c>
      <c r="P10" s="289"/>
    </row>
    <row r="11" spans="1:19" ht="17.149999999999999" customHeight="1">
      <c r="A11" s="286"/>
      <c r="B11" s="1061" t="s">
        <v>466</v>
      </c>
      <c r="C11" s="291"/>
      <c r="D11" s="642">
        <v>43</v>
      </c>
      <c r="E11" s="817">
        <v>34.375</v>
      </c>
      <c r="F11" s="642">
        <v>3381</v>
      </c>
      <c r="G11" s="1060">
        <v>10.526315789473696</v>
      </c>
      <c r="H11" s="642">
        <v>759</v>
      </c>
      <c r="I11" s="817">
        <v>35.053380782918154</v>
      </c>
      <c r="J11" s="642">
        <v>96354</v>
      </c>
      <c r="K11" s="1057">
        <v>-10.447511501463824</v>
      </c>
      <c r="L11" s="642">
        <f>SUM(L14:L16)</f>
        <v>2319</v>
      </c>
      <c r="M11" s="817">
        <v>31.584302325581405</v>
      </c>
      <c r="N11" s="642">
        <v>2463078</v>
      </c>
      <c r="O11" s="817">
        <v>5.9671421915272749</v>
      </c>
      <c r="P11" s="289"/>
    </row>
    <row r="12" spans="1:19" ht="10.5" customHeight="1">
      <c r="A12" s="286"/>
      <c r="B12" s="292"/>
      <c r="C12" s="291"/>
      <c r="D12" s="642"/>
      <c r="E12" s="649"/>
      <c r="F12" s="647"/>
      <c r="G12" s="648"/>
      <c r="H12" s="647"/>
      <c r="I12" s="649"/>
      <c r="J12" s="647"/>
      <c r="K12" s="649"/>
      <c r="L12" s="650"/>
      <c r="M12" s="649"/>
      <c r="N12" s="647"/>
      <c r="O12" s="649"/>
      <c r="P12" s="289"/>
    </row>
    <row r="13" spans="1:19" ht="16.5" customHeight="1">
      <c r="A13" s="286"/>
      <c r="B13" s="293"/>
      <c r="C13" s="287"/>
      <c r="D13" s="652"/>
      <c r="E13" s="653" t="s">
        <v>135</v>
      </c>
      <c r="F13" s="654"/>
      <c r="G13" s="655" t="s">
        <v>135</v>
      </c>
      <c r="H13" s="656"/>
      <c r="I13" s="653" t="s">
        <v>135</v>
      </c>
      <c r="J13" s="654"/>
      <c r="K13" s="657" t="s">
        <v>135</v>
      </c>
      <c r="L13" s="658"/>
      <c r="M13" s="659" t="s">
        <v>135</v>
      </c>
      <c r="N13" s="654"/>
      <c r="O13" s="659" t="s">
        <v>135</v>
      </c>
      <c r="P13" s="289"/>
    </row>
    <row r="14" spans="1:19" s="419" customFormat="1" ht="17.149999999999999" customHeight="1">
      <c r="A14" s="740"/>
      <c r="B14" s="991" t="s">
        <v>453</v>
      </c>
      <c r="C14" s="741"/>
      <c r="D14" s="660">
        <v>4</v>
      </c>
      <c r="E14" s="817">
        <v>100</v>
      </c>
      <c r="F14" s="660">
        <v>416</v>
      </c>
      <c r="G14" s="817">
        <v>225</v>
      </c>
      <c r="H14" s="650">
        <v>56</v>
      </c>
      <c r="I14" s="817">
        <v>36.585365853658544</v>
      </c>
      <c r="J14" s="647">
        <v>6998</v>
      </c>
      <c r="K14" s="817">
        <v>53.19614711033276</v>
      </c>
      <c r="L14" s="661">
        <v>701</v>
      </c>
      <c r="M14" s="817">
        <v>22.982456140350884</v>
      </c>
      <c r="N14" s="651">
        <v>79123</v>
      </c>
      <c r="O14" s="817">
        <v>39.981246903970003</v>
      </c>
      <c r="P14" s="742"/>
      <c r="Q14" s="743"/>
      <c r="R14" s="743"/>
      <c r="S14" s="743"/>
    </row>
    <row r="15" spans="1:19" s="419" customFormat="1" ht="17.149999999999999" customHeight="1">
      <c r="A15" s="740"/>
      <c r="B15" s="991">
        <v>2</v>
      </c>
      <c r="C15" s="741"/>
      <c r="D15" s="660">
        <v>6</v>
      </c>
      <c r="E15" s="817">
        <v>100</v>
      </c>
      <c r="F15" s="660">
        <v>157</v>
      </c>
      <c r="G15" s="816">
        <v>-63.488372093023251</v>
      </c>
      <c r="H15" s="650">
        <v>64</v>
      </c>
      <c r="I15" s="817">
        <v>16.36363636363636</v>
      </c>
      <c r="J15" s="647">
        <v>9965</v>
      </c>
      <c r="K15" s="817">
        <v>58.602578386121287</v>
      </c>
      <c r="L15" s="661">
        <v>712</v>
      </c>
      <c r="M15" s="817">
        <v>23.396880415944544</v>
      </c>
      <c r="N15" s="651">
        <v>139596</v>
      </c>
      <c r="O15" s="817">
        <v>44.539242079105399</v>
      </c>
      <c r="P15" s="742"/>
      <c r="Q15" s="743"/>
      <c r="R15" s="743"/>
      <c r="S15" s="743"/>
    </row>
    <row r="16" spans="1:19" s="419" customFormat="1" ht="17.149999999999999" customHeight="1">
      <c r="A16" s="740"/>
      <c r="B16" s="991">
        <v>3</v>
      </c>
      <c r="C16" s="741"/>
      <c r="D16" s="660">
        <v>4</v>
      </c>
      <c r="E16" s="816">
        <v>-33.333333333333336</v>
      </c>
      <c r="F16" s="660">
        <v>113</v>
      </c>
      <c r="G16" s="816">
        <v>-22.068965517241381</v>
      </c>
      <c r="H16" s="650">
        <v>77</v>
      </c>
      <c r="I16" s="817">
        <v>26.229508196721319</v>
      </c>
      <c r="J16" s="647">
        <v>6847</v>
      </c>
      <c r="K16" s="816">
        <v>-11.377168004141858</v>
      </c>
      <c r="L16" s="661">
        <v>906</v>
      </c>
      <c r="M16" s="817">
        <v>11.990111248454882</v>
      </c>
      <c r="N16" s="651">
        <v>142252</v>
      </c>
      <c r="O16" s="816">
        <v>-3.5147930599454646</v>
      </c>
      <c r="P16" s="742"/>
      <c r="Q16" s="743"/>
      <c r="R16" s="743"/>
      <c r="S16" s="743"/>
    </row>
    <row r="17" spans="1:19" s="419" customFormat="1" ht="17.149999999999999" customHeight="1">
      <c r="A17" s="740"/>
      <c r="B17" s="991">
        <v>4</v>
      </c>
      <c r="C17" s="741"/>
      <c r="D17" s="660">
        <v>3</v>
      </c>
      <c r="E17" s="816">
        <v>0</v>
      </c>
      <c r="F17" s="660">
        <v>188</v>
      </c>
      <c r="G17" s="816">
        <v>-36.054421768707478</v>
      </c>
      <c r="H17" s="650">
        <v>79</v>
      </c>
      <c r="I17" s="817">
        <v>68.085106382978736</v>
      </c>
      <c r="J17" s="647">
        <v>6847</v>
      </c>
      <c r="K17" s="817">
        <v>51.919236742844468</v>
      </c>
      <c r="L17" s="661">
        <v>783</v>
      </c>
      <c r="M17" s="817">
        <v>28.360655737704921</v>
      </c>
      <c r="N17" s="651">
        <v>113423</v>
      </c>
      <c r="O17" s="816">
        <v>-44.362580385654923</v>
      </c>
      <c r="P17" s="742"/>
      <c r="Q17" s="743"/>
      <c r="R17" s="743"/>
      <c r="S17" s="743"/>
    </row>
    <row r="18" spans="1:19" s="419" customFormat="1" ht="17.149999999999999" customHeight="1">
      <c r="A18" s="740"/>
      <c r="B18" s="991">
        <v>5</v>
      </c>
      <c r="C18" s="741"/>
      <c r="D18" s="660">
        <v>4</v>
      </c>
      <c r="E18" s="816">
        <v>0</v>
      </c>
      <c r="F18" s="660">
        <v>55</v>
      </c>
      <c r="G18" s="816">
        <v>-92.017416545718433</v>
      </c>
      <c r="H18" s="650">
        <v>91</v>
      </c>
      <c r="I18" s="817">
        <v>59.649122807017548</v>
      </c>
      <c r="J18" s="647">
        <v>10223</v>
      </c>
      <c r="K18" s="817">
        <v>56.195569136745618</v>
      </c>
      <c r="L18" s="661">
        <v>1009</v>
      </c>
      <c r="M18" s="817">
        <v>42.917847025495746</v>
      </c>
      <c r="N18" s="651">
        <v>136769</v>
      </c>
      <c r="O18" s="816">
        <v>-50.932071437284286</v>
      </c>
      <c r="P18" s="742"/>
      <c r="Q18" s="743"/>
      <c r="R18" s="743"/>
      <c r="S18" s="743"/>
    </row>
    <row r="19" spans="1:19" s="419" customFormat="1" ht="17.149999999999999" customHeight="1">
      <c r="A19" s="740"/>
      <c r="B19" s="991">
        <v>6</v>
      </c>
      <c r="C19" s="741"/>
      <c r="D19" s="660">
        <v>8</v>
      </c>
      <c r="E19" s="817">
        <v>60.000000000000007</v>
      </c>
      <c r="F19" s="660">
        <v>1879</v>
      </c>
      <c r="G19" s="817">
        <v>735.11111111111109</v>
      </c>
      <c r="H19" s="650">
        <v>85</v>
      </c>
      <c r="I19" s="817">
        <v>1.1904761904761862</v>
      </c>
      <c r="J19" s="647">
        <v>22208</v>
      </c>
      <c r="K19" s="817">
        <v>35.754019194327277</v>
      </c>
      <c r="L19" s="661">
        <v>820</v>
      </c>
      <c r="M19" s="817">
        <v>6.4935064935064846</v>
      </c>
      <c r="N19" s="651">
        <v>109879</v>
      </c>
      <c r="O19" s="816">
        <v>-27.206900435252113</v>
      </c>
      <c r="P19" s="742"/>
      <c r="Q19" s="743"/>
      <c r="R19" s="743"/>
      <c r="S19" s="743"/>
    </row>
    <row r="20" spans="1:19" s="419" customFormat="1" ht="17.149999999999999" customHeight="1">
      <c r="A20" s="740"/>
      <c r="B20" s="991">
        <v>7</v>
      </c>
      <c r="C20" s="741"/>
      <c r="D20" s="660">
        <v>4</v>
      </c>
      <c r="E20" s="817">
        <v>33.333333333333329</v>
      </c>
      <c r="F20" s="660">
        <v>1099</v>
      </c>
      <c r="G20" s="817">
        <v>647.61904761904759</v>
      </c>
      <c r="H20" s="650">
        <v>91</v>
      </c>
      <c r="I20" s="817">
        <v>35.820895522388049</v>
      </c>
      <c r="J20" s="647">
        <v>10326</v>
      </c>
      <c r="K20" s="817">
        <v>40.662035145075606</v>
      </c>
      <c r="L20" s="661">
        <v>953</v>
      </c>
      <c r="M20" s="817">
        <v>25.725593667546164</v>
      </c>
      <c r="N20" s="651">
        <v>781206</v>
      </c>
      <c r="O20" s="815">
        <v>381.81846216471251</v>
      </c>
      <c r="P20" s="742"/>
      <c r="Q20" s="743"/>
      <c r="R20" s="743"/>
      <c r="S20" s="743"/>
    </row>
    <row r="21" spans="1:19" s="419" customFormat="1" ht="17.149999999999999" customHeight="1">
      <c r="A21" s="740"/>
      <c r="B21" s="991">
        <v>8</v>
      </c>
      <c r="C21" s="741"/>
      <c r="D21" s="660">
        <v>4</v>
      </c>
      <c r="E21" s="817">
        <v>300</v>
      </c>
      <c r="F21" s="660">
        <v>201</v>
      </c>
      <c r="G21" s="817">
        <v>905.00000000000011</v>
      </c>
      <c r="H21" s="650">
        <v>53</v>
      </c>
      <c r="I21" s="816">
        <v>-15.873015873015872</v>
      </c>
      <c r="J21" s="647">
        <v>10124</v>
      </c>
      <c r="K21" s="817">
        <v>7.3708770813447844</v>
      </c>
      <c r="L21" s="661">
        <v>723</v>
      </c>
      <c r="M21" s="816">
        <v>-4.868421052631577</v>
      </c>
      <c r="N21" s="651">
        <v>101370</v>
      </c>
      <c r="O21" s="816">
        <v>-6.4653939489005996</v>
      </c>
      <c r="P21" s="742"/>
      <c r="Q21" s="743"/>
      <c r="R21" s="743"/>
      <c r="S21" s="743"/>
    </row>
    <row r="22" spans="1:19" s="419" customFormat="1" ht="17.149999999999999" customHeight="1">
      <c r="A22" s="740"/>
      <c r="B22" s="991">
        <v>9</v>
      </c>
      <c r="C22" s="741"/>
      <c r="D22" s="660">
        <v>1</v>
      </c>
      <c r="E22" s="816">
        <v>-83.333333333333343</v>
      </c>
      <c r="F22" s="660">
        <v>56</v>
      </c>
      <c r="G22" s="816">
        <v>-92.736705577172501</v>
      </c>
      <c r="H22" s="650">
        <v>65</v>
      </c>
      <c r="I22" s="817">
        <v>6.5573770491803351</v>
      </c>
      <c r="J22" s="647">
        <v>6693</v>
      </c>
      <c r="K22" s="816">
        <v>-16.826146389958996</v>
      </c>
      <c r="L22" s="661">
        <v>807</v>
      </c>
      <c r="M22" s="817">
        <v>12.083333333333336</v>
      </c>
      <c r="N22" s="651">
        <v>132754</v>
      </c>
      <c r="O22" s="816">
        <v>-80.814287902743303</v>
      </c>
      <c r="P22" s="742"/>
      <c r="Q22" s="743"/>
      <c r="R22" s="743"/>
      <c r="S22" s="743"/>
    </row>
    <row r="23" spans="1:19" s="419" customFormat="1" ht="17.149999999999999" customHeight="1">
      <c r="A23" s="740"/>
      <c r="B23" s="991">
        <v>10</v>
      </c>
      <c r="C23" s="741"/>
      <c r="D23" s="660">
        <v>6</v>
      </c>
      <c r="E23" s="817">
        <v>500</v>
      </c>
      <c r="F23" s="660">
        <v>557</v>
      </c>
      <c r="G23" s="817">
        <v>178.5</v>
      </c>
      <c r="H23" s="650">
        <v>82</v>
      </c>
      <c r="I23" s="817">
        <v>49.090909090909093</v>
      </c>
      <c r="J23" s="647">
        <v>7064</v>
      </c>
      <c r="K23" s="817">
        <v>5.9388122375524821</v>
      </c>
      <c r="L23" s="661">
        <v>909</v>
      </c>
      <c r="M23" s="817">
        <v>14.627994955863798</v>
      </c>
      <c r="N23" s="651">
        <v>252913</v>
      </c>
      <c r="O23" s="816">
        <v>-17.888055582610953</v>
      </c>
      <c r="P23" s="742"/>
      <c r="Q23" s="743"/>
      <c r="R23" s="743"/>
      <c r="S23" s="743"/>
    </row>
    <row r="24" spans="1:19" s="419" customFormat="1" ht="17.149999999999999" customHeight="1">
      <c r="A24" s="740"/>
      <c r="B24" s="991">
        <v>11</v>
      </c>
      <c r="C24" s="741"/>
      <c r="D24" s="660">
        <v>3</v>
      </c>
      <c r="E24" s="816">
        <v>-25</v>
      </c>
      <c r="F24" s="660">
        <v>267</v>
      </c>
      <c r="G24" s="817">
        <v>11.715481171548126</v>
      </c>
      <c r="H24" s="650">
        <v>77</v>
      </c>
      <c r="I24" s="817">
        <v>13.235294117647056</v>
      </c>
      <c r="J24" s="647">
        <v>15806</v>
      </c>
      <c r="K24" s="817">
        <v>118.98032696037681</v>
      </c>
      <c r="L24" s="661">
        <v>841</v>
      </c>
      <c r="M24" s="817">
        <v>4.2131350681536617</v>
      </c>
      <c r="N24" s="651">
        <v>160223</v>
      </c>
      <c r="O24" s="815">
        <v>68.885117686121163</v>
      </c>
      <c r="P24" s="742"/>
      <c r="Q24" s="743"/>
      <c r="R24" s="743"/>
      <c r="S24" s="743"/>
    </row>
    <row r="25" spans="1:19" s="419" customFormat="1" ht="17.149999999999999" customHeight="1">
      <c r="A25" s="740"/>
      <c r="B25" s="991">
        <v>12</v>
      </c>
      <c r="C25" s="741"/>
      <c r="D25" s="660">
        <v>7</v>
      </c>
      <c r="E25" s="817">
        <v>250</v>
      </c>
      <c r="F25" s="660">
        <v>491</v>
      </c>
      <c r="G25" s="817">
        <v>346.36363636363637</v>
      </c>
      <c r="H25" s="650">
        <v>64</v>
      </c>
      <c r="I25" s="817">
        <v>6.6666666666666652</v>
      </c>
      <c r="J25" s="647">
        <v>5143</v>
      </c>
      <c r="K25" s="816">
        <v>-20.015552099533441</v>
      </c>
      <c r="L25" s="661">
        <v>842</v>
      </c>
      <c r="M25" s="817">
        <v>3.9506172839506082</v>
      </c>
      <c r="N25" s="651">
        <v>194030</v>
      </c>
      <c r="O25" s="815">
        <v>87.962568295423722</v>
      </c>
      <c r="P25" s="742"/>
      <c r="Q25" s="743"/>
      <c r="R25" s="743"/>
      <c r="S25" s="743"/>
    </row>
    <row r="26" spans="1:19" s="419" customFormat="1" ht="17.149999999999999" customHeight="1">
      <c r="A26" s="740"/>
      <c r="B26" s="991" t="s">
        <v>573</v>
      </c>
      <c r="C26" s="741"/>
      <c r="D26" s="660">
        <v>7</v>
      </c>
      <c r="E26" s="817">
        <f>(D26/D14-1)*100</f>
        <v>75</v>
      </c>
      <c r="F26" s="660">
        <v>906</v>
      </c>
      <c r="G26" s="817">
        <f>(F26/F14-1)*100</f>
        <v>117.78846153846155</v>
      </c>
      <c r="H26" s="650">
        <v>67</v>
      </c>
      <c r="I26" s="817">
        <f>(H26/H14-1)*100</f>
        <v>19.642857142857139</v>
      </c>
      <c r="J26" s="647">
        <v>6177</v>
      </c>
      <c r="K26" s="816">
        <f>(J26/J14-1)*100</f>
        <v>-11.731923406687628</v>
      </c>
      <c r="L26" s="661">
        <v>840</v>
      </c>
      <c r="M26" s="817">
        <f>(L26/L14-1)*100</f>
        <v>19.828815977175474</v>
      </c>
      <c r="N26" s="651">
        <v>121449</v>
      </c>
      <c r="O26" s="815">
        <f>(N26/N14-1)*100</f>
        <v>53.493927176674291</v>
      </c>
      <c r="P26" s="742"/>
      <c r="Q26" s="743"/>
      <c r="R26" s="743"/>
      <c r="S26" s="743"/>
    </row>
    <row r="27" spans="1:19" ht="6" customHeight="1" thickBot="1">
      <c r="A27" s="294"/>
      <c r="B27" s="295"/>
      <c r="C27" s="296"/>
      <c r="D27" s="662"/>
      <c r="E27" s="663"/>
      <c r="F27" s="662"/>
      <c r="G27" s="663"/>
      <c r="H27" s="664"/>
      <c r="I27" s="663"/>
      <c r="J27" s="662"/>
      <c r="K27" s="663"/>
      <c r="L27" s="664"/>
      <c r="M27" s="663"/>
      <c r="N27" s="662"/>
      <c r="O27" s="663"/>
      <c r="P27" s="297"/>
    </row>
    <row r="28" spans="1:19" ht="3" customHeight="1">
      <c r="A28" s="120"/>
      <c r="B28" s="298"/>
      <c r="C28" s="298"/>
      <c r="D28" s="665"/>
      <c r="E28" s="666"/>
      <c r="F28" s="665"/>
      <c r="G28" s="666"/>
      <c r="H28" s="665"/>
      <c r="I28" s="666"/>
      <c r="J28" s="665"/>
      <c r="K28" s="666"/>
      <c r="L28" s="665"/>
      <c r="M28" s="666"/>
      <c r="N28" s="665"/>
      <c r="O28" s="666"/>
      <c r="P28" s="120"/>
    </row>
    <row r="29" spans="1:19">
      <c r="A29" s="299" t="s">
        <v>136</v>
      </c>
      <c r="C29" s="299"/>
      <c r="D29" s="299"/>
      <c r="E29" s="299"/>
      <c r="F29" s="299"/>
      <c r="G29" s="299"/>
      <c r="H29" s="299"/>
      <c r="I29" s="299"/>
      <c r="J29" s="299"/>
      <c r="K29" s="299"/>
      <c r="L29" s="299"/>
      <c r="M29" s="299"/>
      <c r="N29" s="299"/>
    </row>
    <row r="30" spans="1:19">
      <c r="E30" s="300"/>
      <c r="F30" s="301"/>
      <c r="G30" s="300"/>
      <c r="H30" s="301"/>
      <c r="I30" s="300"/>
      <c r="J30" s="301"/>
      <c r="K30" s="300"/>
      <c r="L30" s="302"/>
      <c r="M30" s="302"/>
      <c r="N30" s="302"/>
      <c r="O30" s="302"/>
    </row>
  </sheetData>
  <mergeCells count="5">
    <mergeCell ref="A1:P1"/>
    <mergeCell ref="B5:C6"/>
    <mergeCell ref="D5:G5"/>
    <mergeCell ref="H5:K5"/>
    <mergeCell ref="L5:O5"/>
  </mergeCells>
  <phoneticPr fontId="2"/>
  <dataValidations count="1">
    <dataValidation imeMode="off" allowBlank="1" showInputMessage="1" showErrorMessage="1" sqref="O27:O28 M27:M28 E27:E28 G27:G28 I27:I28 K27:K28 E12:E13 E8:E10 G12:G13 G8:G10 I12:I13 I8:I10 K12:K13 K8:K10 M12:M13 M8:M10 O12:O13 O8:O10 N8:N28 L8:L28 J8:J28 H8:H28 F8:F28 D8:D28"/>
  </dataValidations>
  <printOptions horizontalCentered="1"/>
  <pageMargins left="0.59055118110236227" right="0.59055118110236227" top="0.59055118110236227" bottom="0.39370078740157483" header="0" footer="0"/>
  <pageSetup paperSize="9" firstPageNumber="43" fitToHeight="0" orientation="landscape"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74"/>
  <sheetViews>
    <sheetView showGridLines="0" view="pageBreakPreview" zoomScaleNormal="90" zoomScaleSheetLayoutView="100" workbookViewId="0">
      <selection sqref="A1:L1"/>
    </sheetView>
  </sheetViews>
  <sheetFormatPr defaultColWidth="9" defaultRowHeight="14"/>
  <cols>
    <col min="1" max="1" width="2.08984375" style="303" customWidth="1"/>
    <col min="2" max="2" width="13.90625" style="303" customWidth="1"/>
    <col min="3" max="3" width="2.08984375" style="303" customWidth="1"/>
    <col min="4" max="11" width="13.36328125" style="303" customWidth="1"/>
    <col min="12" max="12" width="13.08984375" style="303" customWidth="1"/>
    <col min="13" max="16384" width="9" style="303"/>
  </cols>
  <sheetData>
    <row r="1" spans="1:12" ht="30" customHeight="1">
      <c r="A1" s="1336" t="s">
        <v>137</v>
      </c>
      <c r="B1" s="1336"/>
      <c r="C1" s="1336"/>
      <c r="D1" s="1336"/>
      <c r="E1" s="1336"/>
      <c r="F1" s="1336"/>
      <c r="G1" s="1336"/>
      <c r="H1" s="1336"/>
      <c r="I1" s="1336"/>
      <c r="J1" s="1336"/>
      <c r="K1" s="1336"/>
      <c r="L1" s="1336"/>
    </row>
    <row r="2" spans="1:12" ht="10.5" customHeight="1">
      <c r="B2" s="22"/>
      <c r="C2" s="22"/>
      <c r="D2" s="22"/>
      <c r="E2" s="21"/>
      <c r="F2" s="21"/>
      <c r="G2" s="21"/>
      <c r="H2" s="21"/>
      <c r="I2" s="21"/>
      <c r="J2" s="22"/>
      <c r="K2" s="22"/>
    </row>
    <row r="3" spans="1:12" ht="15" customHeight="1">
      <c r="B3" s="28"/>
      <c r="C3" s="28"/>
      <c r="D3" s="28"/>
      <c r="E3" s="28"/>
      <c r="F3" s="28"/>
      <c r="G3" s="28"/>
      <c r="H3" s="28"/>
      <c r="I3" s="28"/>
      <c r="J3" s="28"/>
      <c r="L3" s="567" t="s">
        <v>393</v>
      </c>
    </row>
    <row r="4" spans="1:12" ht="3" customHeight="1" thickBot="1">
      <c r="B4" s="28"/>
      <c r="C4" s="28"/>
      <c r="D4" s="28"/>
      <c r="E4" s="28"/>
      <c r="F4" s="28"/>
      <c r="G4" s="28"/>
      <c r="H4" s="28"/>
      <c r="I4" s="28"/>
      <c r="J4" s="28"/>
      <c r="K4" s="193"/>
      <c r="L4" s="193"/>
    </row>
    <row r="5" spans="1:12" ht="16.5" customHeight="1">
      <c r="A5" s="304"/>
      <c r="B5" s="1309" t="s">
        <v>308</v>
      </c>
      <c r="C5" s="1299"/>
      <c r="D5" s="1295" t="s">
        <v>316</v>
      </c>
      <c r="E5" s="1297"/>
      <c r="F5" s="1296"/>
      <c r="G5" s="1295" t="s">
        <v>317</v>
      </c>
      <c r="H5" s="1297"/>
      <c r="I5" s="1296"/>
      <c r="J5" s="1295" t="s">
        <v>318</v>
      </c>
      <c r="K5" s="1297"/>
      <c r="L5" s="1337"/>
    </row>
    <row r="6" spans="1:12" ht="16.5" customHeight="1">
      <c r="A6" s="305"/>
      <c r="B6" s="1310"/>
      <c r="C6" s="1301"/>
      <c r="D6" s="174" t="s">
        <v>138</v>
      </c>
      <c r="E6" s="174" t="s">
        <v>139</v>
      </c>
      <c r="F6" s="174" t="s">
        <v>140</v>
      </c>
      <c r="G6" s="174" t="s">
        <v>141</v>
      </c>
      <c r="H6" s="174" t="s">
        <v>139</v>
      </c>
      <c r="I6" s="174" t="s">
        <v>140</v>
      </c>
      <c r="J6" s="174" t="s">
        <v>141</v>
      </c>
      <c r="K6" s="174" t="s">
        <v>139</v>
      </c>
      <c r="L6" s="1131" t="s">
        <v>140</v>
      </c>
    </row>
    <row r="7" spans="1:12" ht="5.15" customHeight="1">
      <c r="A7" s="306"/>
      <c r="B7" s="242"/>
      <c r="C7" s="238"/>
      <c r="D7" s="242"/>
      <c r="E7" s="242"/>
      <c r="F7" s="242"/>
      <c r="G7" s="242"/>
      <c r="H7" s="242"/>
      <c r="I7" s="242"/>
      <c r="J7" s="242"/>
      <c r="K7" s="242"/>
      <c r="L7" s="254"/>
    </row>
    <row r="8" spans="1:12" ht="15" hidden="1" customHeight="1">
      <c r="A8" s="306"/>
      <c r="B8" s="191" t="s">
        <v>142</v>
      </c>
      <c r="C8" s="307"/>
      <c r="D8" s="308">
        <v>7936300</v>
      </c>
      <c r="E8" s="308">
        <v>6266000</v>
      </c>
      <c r="F8" s="308">
        <v>1670300</v>
      </c>
      <c r="G8" s="308">
        <v>7389800</v>
      </c>
      <c r="H8" s="308">
        <v>6226300</v>
      </c>
      <c r="I8" s="308">
        <v>1163500</v>
      </c>
      <c r="J8" s="308">
        <v>546500</v>
      </c>
      <c r="K8" s="308">
        <v>39700</v>
      </c>
      <c r="L8" s="1132">
        <v>506800</v>
      </c>
    </row>
    <row r="9" spans="1:12" ht="15" hidden="1" customHeight="1">
      <c r="A9" s="306"/>
      <c r="B9" s="191" t="s">
        <v>143</v>
      </c>
      <c r="C9" s="307"/>
      <c r="D9" s="308">
        <v>8769200</v>
      </c>
      <c r="E9" s="308">
        <v>6640100</v>
      </c>
      <c r="F9" s="308">
        <v>2129100</v>
      </c>
      <c r="G9" s="308">
        <v>8026500</v>
      </c>
      <c r="H9" s="308">
        <v>6595700</v>
      </c>
      <c r="I9" s="308">
        <v>1430800</v>
      </c>
      <c r="J9" s="308">
        <v>742700</v>
      </c>
      <c r="K9" s="308">
        <v>44400</v>
      </c>
      <c r="L9" s="1132">
        <v>698300</v>
      </c>
    </row>
    <row r="10" spans="1:12" ht="15" customHeight="1">
      <c r="A10" s="306"/>
      <c r="B10" s="1058" t="s">
        <v>468</v>
      </c>
      <c r="C10" s="307"/>
      <c r="D10" s="308">
        <v>3274300</v>
      </c>
      <c r="E10" s="308">
        <v>3274300</v>
      </c>
      <c r="F10" s="308" t="s">
        <v>364</v>
      </c>
      <c r="G10" s="308">
        <v>3263600</v>
      </c>
      <c r="H10" s="308">
        <v>3263600</v>
      </c>
      <c r="I10" s="308" t="s">
        <v>364</v>
      </c>
      <c r="J10" s="308">
        <v>10700</v>
      </c>
      <c r="K10" s="308">
        <v>10700</v>
      </c>
      <c r="L10" s="1132" t="s">
        <v>364</v>
      </c>
    </row>
    <row r="11" spans="1:12" ht="15" customHeight="1">
      <c r="A11" s="306"/>
      <c r="B11" s="1058" t="s">
        <v>467</v>
      </c>
      <c r="C11" s="307"/>
      <c r="D11" s="308">
        <v>6774600</v>
      </c>
      <c r="E11" s="308">
        <v>6574500</v>
      </c>
      <c r="F11" s="308">
        <v>200100</v>
      </c>
      <c r="G11" s="308">
        <v>6742600</v>
      </c>
      <c r="H11" s="308">
        <v>6555600</v>
      </c>
      <c r="I11" s="308">
        <v>187000</v>
      </c>
      <c r="J11" s="308">
        <v>32000</v>
      </c>
      <c r="K11" s="308">
        <v>18900</v>
      </c>
      <c r="L11" s="1132">
        <v>13100</v>
      </c>
    </row>
    <row r="12" spans="1:12" ht="15" customHeight="1">
      <c r="A12" s="306"/>
      <c r="B12" s="1058" t="s">
        <v>466</v>
      </c>
      <c r="C12" s="307"/>
      <c r="D12" s="308">
        <v>8532200</v>
      </c>
      <c r="E12" s="308">
        <v>7269100</v>
      </c>
      <c r="F12" s="308">
        <v>1263100</v>
      </c>
      <c r="G12" s="308">
        <v>8163800</v>
      </c>
      <c r="H12" s="308">
        <v>7211700</v>
      </c>
      <c r="I12" s="308">
        <v>952100</v>
      </c>
      <c r="J12" s="308">
        <v>368400</v>
      </c>
      <c r="K12" s="308">
        <v>57400</v>
      </c>
      <c r="L12" s="1132">
        <v>311000</v>
      </c>
    </row>
    <row r="13" spans="1:12" ht="10" customHeight="1">
      <c r="A13" s="306"/>
      <c r="B13" s="309"/>
      <c r="C13" s="307"/>
      <c r="D13" s="310"/>
      <c r="E13" s="311"/>
      <c r="F13" s="311"/>
      <c r="G13" s="311"/>
      <c r="H13" s="311"/>
      <c r="I13" s="311"/>
      <c r="J13" s="311"/>
      <c r="K13" s="311"/>
      <c r="L13" s="1133"/>
    </row>
    <row r="14" spans="1:12" s="747" customFormat="1" ht="15" customHeight="1">
      <c r="A14" s="744"/>
      <c r="B14" s="959" t="s">
        <v>519</v>
      </c>
      <c r="C14" s="746"/>
      <c r="D14" s="588">
        <v>629100</v>
      </c>
      <c r="E14" s="588">
        <v>508800</v>
      </c>
      <c r="F14" s="308">
        <v>120300</v>
      </c>
      <c r="G14" s="588">
        <v>597600</v>
      </c>
      <c r="H14" s="588">
        <v>504800</v>
      </c>
      <c r="I14" s="308">
        <v>92800</v>
      </c>
      <c r="J14" s="588">
        <v>31500</v>
      </c>
      <c r="K14" s="588">
        <v>4000</v>
      </c>
      <c r="L14" s="1132">
        <v>27500</v>
      </c>
    </row>
    <row r="15" spans="1:12" s="747" customFormat="1" ht="15" customHeight="1">
      <c r="A15" s="744"/>
      <c r="B15" s="959">
        <v>2</v>
      </c>
      <c r="C15" s="746"/>
      <c r="D15" s="588">
        <v>719200</v>
      </c>
      <c r="E15" s="588">
        <v>574400</v>
      </c>
      <c r="F15" s="308">
        <v>144800</v>
      </c>
      <c r="G15" s="588">
        <v>667200</v>
      </c>
      <c r="H15" s="588">
        <v>572800</v>
      </c>
      <c r="I15" s="308">
        <v>94400</v>
      </c>
      <c r="J15" s="588">
        <v>52000</v>
      </c>
      <c r="K15" s="588">
        <v>1600</v>
      </c>
      <c r="L15" s="1132">
        <v>50400</v>
      </c>
    </row>
    <row r="16" spans="1:12" s="747" customFormat="1" ht="15" customHeight="1">
      <c r="A16" s="744"/>
      <c r="B16" s="959">
        <v>3</v>
      </c>
      <c r="C16" s="746"/>
      <c r="D16" s="588">
        <v>845100</v>
      </c>
      <c r="E16" s="588">
        <v>681000</v>
      </c>
      <c r="F16" s="308">
        <v>164100</v>
      </c>
      <c r="G16" s="588">
        <v>774800</v>
      </c>
      <c r="H16" s="588">
        <v>678100</v>
      </c>
      <c r="I16" s="308">
        <v>96700</v>
      </c>
      <c r="J16" s="588">
        <v>70300</v>
      </c>
      <c r="K16" s="588">
        <v>2900</v>
      </c>
      <c r="L16" s="1132">
        <v>67400</v>
      </c>
    </row>
    <row r="17" spans="1:12" s="747" customFormat="1" ht="15" customHeight="1">
      <c r="A17" s="744"/>
      <c r="B17" s="959">
        <v>4</v>
      </c>
      <c r="C17" s="746"/>
      <c r="D17" s="588">
        <v>749300</v>
      </c>
      <c r="E17" s="588">
        <v>590400</v>
      </c>
      <c r="F17" s="308">
        <v>158900</v>
      </c>
      <c r="G17" s="588">
        <v>692600</v>
      </c>
      <c r="H17" s="588">
        <v>585100</v>
      </c>
      <c r="I17" s="308">
        <v>107500</v>
      </c>
      <c r="J17" s="588">
        <v>56700</v>
      </c>
      <c r="K17" s="588">
        <v>5300</v>
      </c>
      <c r="L17" s="1132">
        <v>51400</v>
      </c>
    </row>
    <row r="18" spans="1:12" s="747" customFormat="1" ht="15" customHeight="1">
      <c r="A18" s="744"/>
      <c r="B18" s="959">
        <v>5</v>
      </c>
      <c r="C18" s="746"/>
      <c r="D18" s="588">
        <v>707500</v>
      </c>
      <c r="E18" s="588">
        <v>559000</v>
      </c>
      <c r="F18" s="308">
        <v>148500</v>
      </c>
      <c r="G18" s="588">
        <v>668100</v>
      </c>
      <c r="H18" s="588">
        <v>557000</v>
      </c>
      <c r="I18" s="308">
        <v>111100</v>
      </c>
      <c r="J18" s="588">
        <v>39400</v>
      </c>
      <c r="K18" s="588">
        <v>2000</v>
      </c>
      <c r="L18" s="1132">
        <v>37400</v>
      </c>
    </row>
    <row r="19" spans="1:12" s="747" customFormat="1" ht="15" customHeight="1">
      <c r="A19" s="744"/>
      <c r="B19" s="959">
        <v>6</v>
      </c>
      <c r="C19" s="746"/>
      <c r="D19" s="588">
        <v>744500</v>
      </c>
      <c r="E19" s="588">
        <v>577600</v>
      </c>
      <c r="F19" s="308">
        <v>166900</v>
      </c>
      <c r="G19" s="588">
        <v>689700</v>
      </c>
      <c r="H19" s="588">
        <v>572300</v>
      </c>
      <c r="I19" s="308">
        <v>117400</v>
      </c>
      <c r="J19" s="588">
        <v>54800</v>
      </c>
      <c r="K19" s="588">
        <v>5300</v>
      </c>
      <c r="L19" s="1132">
        <v>49500</v>
      </c>
    </row>
    <row r="20" spans="1:12" s="747" customFormat="1" ht="15" customHeight="1">
      <c r="A20" s="744"/>
      <c r="B20" s="959">
        <v>7</v>
      </c>
      <c r="C20" s="746"/>
      <c r="D20" s="588">
        <v>912000</v>
      </c>
      <c r="E20" s="588">
        <v>692300</v>
      </c>
      <c r="F20" s="308">
        <v>219700</v>
      </c>
      <c r="G20" s="588">
        <v>820400</v>
      </c>
      <c r="H20" s="588">
        <v>689700</v>
      </c>
      <c r="I20" s="308">
        <v>130700</v>
      </c>
      <c r="J20" s="588">
        <v>91600</v>
      </c>
      <c r="K20" s="588">
        <v>2600</v>
      </c>
      <c r="L20" s="1132">
        <v>89000</v>
      </c>
    </row>
    <row r="21" spans="1:12" s="747" customFormat="1" ht="15" customHeight="1">
      <c r="A21" s="744"/>
      <c r="B21" s="959">
        <v>8</v>
      </c>
      <c r="C21" s="746"/>
      <c r="D21" s="588">
        <v>1000000</v>
      </c>
      <c r="E21" s="588">
        <v>768500</v>
      </c>
      <c r="F21" s="308">
        <v>231500</v>
      </c>
      <c r="G21" s="588">
        <v>896900</v>
      </c>
      <c r="H21" s="588">
        <v>766100</v>
      </c>
      <c r="I21" s="308">
        <v>130800</v>
      </c>
      <c r="J21" s="588">
        <v>103100</v>
      </c>
      <c r="K21" s="588">
        <v>2400</v>
      </c>
      <c r="L21" s="1132">
        <v>100700</v>
      </c>
    </row>
    <row r="22" spans="1:12" s="747" customFormat="1" ht="15" customHeight="1">
      <c r="A22" s="744"/>
      <c r="B22" s="959">
        <v>9</v>
      </c>
      <c r="C22" s="746"/>
      <c r="D22" s="588">
        <v>831000</v>
      </c>
      <c r="E22" s="588">
        <v>634800</v>
      </c>
      <c r="F22" s="308">
        <v>196200</v>
      </c>
      <c r="G22" s="588">
        <v>758500</v>
      </c>
      <c r="H22" s="588">
        <v>633000</v>
      </c>
      <c r="I22" s="308">
        <v>125500</v>
      </c>
      <c r="J22" s="588">
        <v>72500</v>
      </c>
      <c r="K22" s="588">
        <v>1800</v>
      </c>
      <c r="L22" s="1132">
        <v>70700</v>
      </c>
    </row>
    <row r="23" spans="1:12" s="747" customFormat="1" ht="15" customHeight="1">
      <c r="A23" s="744"/>
      <c r="B23" s="959">
        <v>10</v>
      </c>
      <c r="C23" s="746"/>
      <c r="D23" s="588">
        <v>886700</v>
      </c>
      <c r="E23" s="588">
        <v>694400</v>
      </c>
      <c r="F23" s="308">
        <v>192300</v>
      </c>
      <c r="G23" s="588">
        <v>812600</v>
      </c>
      <c r="H23" s="588">
        <v>688600</v>
      </c>
      <c r="I23" s="308">
        <v>124000</v>
      </c>
      <c r="J23" s="588">
        <v>74100</v>
      </c>
      <c r="K23" s="588">
        <v>5800</v>
      </c>
      <c r="L23" s="1132">
        <v>68300</v>
      </c>
    </row>
    <row r="24" spans="1:12" s="747" customFormat="1" ht="15" customHeight="1">
      <c r="A24" s="744"/>
      <c r="B24" s="959">
        <v>11</v>
      </c>
      <c r="C24" s="746"/>
      <c r="D24" s="588">
        <v>810800</v>
      </c>
      <c r="E24" s="588">
        <v>636800</v>
      </c>
      <c r="F24" s="308">
        <v>174000</v>
      </c>
      <c r="G24" s="588">
        <v>750300</v>
      </c>
      <c r="H24" s="588">
        <v>632400</v>
      </c>
      <c r="I24" s="308">
        <v>117900</v>
      </c>
      <c r="J24" s="588">
        <v>60500</v>
      </c>
      <c r="K24" s="588">
        <v>4400</v>
      </c>
      <c r="L24" s="1132">
        <v>56100</v>
      </c>
    </row>
    <row r="25" spans="1:12" s="747" customFormat="1" ht="15" customHeight="1">
      <c r="A25" s="744"/>
      <c r="B25" s="959">
        <v>12</v>
      </c>
      <c r="C25" s="746"/>
      <c r="D25" s="588">
        <v>809500</v>
      </c>
      <c r="E25" s="588">
        <v>612300</v>
      </c>
      <c r="F25" s="308">
        <v>197200</v>
      </c>
      <c r="G25" s="588">
        <v>741400</v>
      </c>
      <c r="H25" s="588">
        <v>610500</v>
      </c>
      <c r="I25" s="308">
        <v>130900</v>
      </c>
      <c r="J25" s="588">
        <v>68100</v>
      </c>
      <c r="K25" s="588">
        <v>1800</v>
      </c>
      <c r="L25" s="1132">
        <v>66300</v>
      </c>
    </row>
    <row r="26" spans="1:12" s="747" customFormat="1" ht="15" customHeight="1">
      <c r="A26" s="744"/>
      <c r="B26" s="959" t="s">
        <v>573</v>
      </c>
      <c r="C26" s="746"/>
      <c r="D26" s="588">
        <v>783400</v>
      </c>
      <c r="E26" s="588">
        <v>566800</v>
      </c>
      <c r="F26" s="308">
        <v>216600</v>
      </c>
      <c r="G26" s="588">
        <v>713500</v>
      </c>
      <c r="H26" s="588">
        <v>565100</v>
      </c>
      <c r="I26" s="308">
        <v>148400</v>
      </c>
      <c r="J26" s="588">
        <v>69900</v>
      </c>
      <c r="K26" s="588">
        <v>1700</v>
      </c>
      <c r="L26" s="1132">
        <v>68200</v>
      </c>
    </row>
    <row r="27" spans="1:12" ht="8.25" customHeight="1" thickBot="1">
      <c r="A27" s="313"/>
      <c r="B27" s="246"/>
      <c r="C27" s="314"/>
      <c r="D27" s="315"/>
      <c r="E27" s="315"/>
      <c r="F27" s="315"/>
      <c r="G27" s="315"/>
      <c r="H27" s="315"/>
      <c r="I27" s="315"/>
      <c r="J27" s="315"/>
      <c r="K27" s="315"/>
      <c r="L27" s="1134"/>
    </row>
    <row r="28" spans="1:12" ht="3" customHeight="1">
      <c r="A28" s="316"/>
      <c r="B28" s="186"/>
      <c r="C28" s="186"/>
      <c r="D28" s="317"/>
      <c r="E28" s="317"/>
      <c r="F28" s="317"/>
      <c r="G28" s="317"/>
      <c r="H28" s="317"/>
      <c r="I28" s="317"/>
      <c r="J28" s="317"/>
      <c r="K28" s="317"/>
      <c r="L28" s="1135"/>
    </row>
    <row r="29" spans="1:12">
      <c r="A29" s="566" t="s">
        <v>319</v>
      </c>
      <c r="C29" s="69"/>
      <c r="D29" s="72"/>
      <c r="E29" s="72"/>
      <c r="F29" s="69"/>
      <c r="G29" s="260"/>
      <c r="H29" s="260"/>
      <c r="I29" s="72"/>
      <c r="J29" s="260"/>
      <c r="K29" s="260"/>
      <c r="L29" s="276"/>
    </row>
    <row r="30" spans="1:12">
      <c r="A30" s="572" t="s">
        <v>144</v>
      </c>
      <c r="C30" s="72"/>
      <c r="D30" s="186"/>
      <c r="E30" s="186"/>
      <c r="F30" s="186"/>
      <c r="G30" s="186"/>
      <c r="H30" s="186"/>
      <c r="I30" s="186"/>
      <c r="J30" s="186"/>
      <c r="K30" s="186"/>
      <c r="L30" s="186"/>
    </row>
    <row r="31" spans="1:12">
      <c r="D31" s="318"/>
      <c r="E31" s="319"/>
      <c r="F31" s="318"/>
      <c r="G31" s="319"/>
      <c r="H31" s="319"/>
      <c r="J31" s="312"/>
    </row>
    <row r="32" spans="1:12" ht="18" customHeight="1"/>
    <row r="33" ht="18" customHeight="1"/>
    <row r="34" ht="21.75" customHeight="1"/>
    <row r="35" ht="21.75" customHeight="1"/>
    <row r="36" ht="21.75" customHeight="1"/>
    <row r="37" ht="21.75" customHeight="1"/>
    <row r="38" ht="21.75" customHeight="1"/>
    <row r="39" ht="21.75" customHeight="1"/>
    <row r="40" ht="21.75" customHeight="1"/>
    <row r="41" ht="21.75" customHeight="1"/>
    <row r="42" ht="21.75" customHeight="1"/>
    <row r="43" ht="21.75" customHeight="1"/>
    <row r="44" ht="21.75" customHeight="1"/>
    <row r="45" ht="21.75" customHeight="1"/>
    <row r="46" ht="21.75" customHeight="1"/>
    <row r="47" ht="21.75" customHeight="1"/>
    <row r="48" ht="21.75" customHeight="1"/>
    <row r="49" ht="21.75" customHeight="1"/>
    <row r="50" ht="21.75" customHeight="1"/>
    <row r="51" ht="21.75" customHeight="1"/>
    <row r="52" ht="21.75" customHeight="1"/>
    <row r="53" ht="21.75" customHeight="1"/>
    <row r="54" ht="21.75" customHeight="1"/>
    <row r="55" ht="21.75" customHeight="1"/>
    <row r="56" ht="21.75" customHeight="1"/>
    <row r="57" ht="21.75" customHeight="1"/>
    <row r="58" ht="21.75" customHeight="1"/>
    <row r="59" ht="21.75" customHeight="1"/>
    <row r="60" ht="21.75" customHeight="1"/>
    <row r="61" ht="21.75" customHeight="1"/>
    <row r="62" ht="21.75" customHeight="1"/>
    <row r="63" ht="21.75" customHeight="1"/>
    <row r="64" ht="21.75" customHeight="1"/>
    <row r="65" spans="2:3" ht="21.75" customHeight="1"/>
    <row r="66" spans="2:3" ht="21.75" customHeight="1"/>
    <row r="67" spans="2:3" ht="21.75" customHeight="1"/>
    <row r="68" spans="2:3" ht="21.75" customHeight="1"/>
    <row r="69" spans="2:3" ht="21.75" customHeight="1"/>
    <row r="70" spans="2:3" ht="21.75" customHeight="1"/>
    <row r="71" spans="2:3" ht="21.75" customHeight="1"/>
    <row r="72" spans="2:3" ht="21.75" customHeight="1"/>
    <row r="73" spans="2:3" ht="21.75" customHeight="1"/>
    <row r="74" spans="2:3" ht="21.75" customHeight="1">
      <c r="B74" s="319"/>
      <c r="C74" s="319"/>
    </row>
  </sheetData>
  <mergeCells count="5">
    <mergeCell ref="A1:L1"/>
    <mergeCell ref="B5:C6"/>
    <mergeCell ref="D5:F5"/>
    <mergeCell ref="G5:I5"/>
    <mergeCell ref="J5:L5"/>
  </mergeCells>
  <phoneticPr fontId="2"/>
  <dataValidations count="1">
    <dataValidation imeMode="off" allowBlank="1" showInputMessage="1" showErrorMessage="1" sqref="L10:L11 I10:I11 D14:L28"/>
  </dataValidations>
  <printOptions horizontalCentered="1"/>
  <pageMargins left="0.59055118110236227" right="0.59055118110236227" top="0.59055118110236227" bottom="0.39370078740157483" header="0" footer="0"/>
  <pageSetup paperSize="9" scale="98" firstPageNumber="43" fitToHeight="0" orientation="landscape" useFirstPageNumber="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M59"/>
  <sheetViews>
    <sheetView view="pageBreakPreview" zoomScaleNormal="100" zoomScaleSheetLayoutView="100" workbookViewId="0">
      <selection activeCell="B5" sqref="B5:K5"/>
    </sheetView>
  </sheetViews>
  <sheetFormatPr defaultRowHeight="13"/>
  <cols>
    <col min="7" max="7" width="10.08984375" customWidth="1"/>
    <col min="10" max="10" width="11" customWidth="1"/>
    <col min="12" max="12" width="13.08984375" customWidth="1"/>
  </cols>
  <sheetData>
    <row r="1" spans="1:13" ht="16.5" customHeight="1" thickBot="1">
      <c r="F1" s="320"/>
      <c r="G1" s="573"/>
      <c r="I1" s="1338" t="s">
        <v>575</v>
      </c>
      <c r="J1" s="1339"/>
      <c r="K1" s="1340"/>
    </row>
    <row r="2" spans="1:13" ht="16.5" customHeight="1">
      <c r="G2" s="321"/>
      <c r="J2" s="1064"/>
      <c r="K2" s="1064"/>
    </row>
    <row r="3" spans="1:13" ht="14.25" customHeight="1" thickBot="1">
      <c r="B3" s="322"/>
      <c r="C3" s="322"/>
      <c r="D3" s="322"/>
      <c r="E3" s="322"/>
      <c r="F3" s="322"/>
      <c r="G3" s="322"/>
      <c r="H3" s="322"/>
      <c r="I3" s="322"/>
      <c r="J3" s="322"/>
      <c r="K3" s="322"/>
    </row>
    <row r="4" spans="1:13" ht="12.75" customHeight="1" thickTop="1"/>
    <row r="5" spans="1:13" ht="27" customHeight="1">
      <c r="B5" s="1341" t="s">
        <v>430</v>
      </c>
      <c r="C5" s="1341"/>
      <c r="D5" s="1341"/>
      <c r="E5" s="1341"/>
      <c r="F5" s="1341"/>
      <c r="G5" s="1341"/>
      <c r="H5" s="1341"/>
      <c r="I5" s="1341"/>
      <c r="J5" s="1341"/>
      <c r="K5" s="1341"/>
    </row>
    <row r="6" spans="1:13" ht="19">
      <c r="B6" s="1342" t="s">
        <v>576</v>
      </c>
      <c r="C6" s="1342"/>
      <c r="D6" s="1342"/>
      <c r="E6" s="1342"/>
      <c r="F6" s="1342"/>
      <c r="G6" s="1342"/>
      <c r="H6" s="1342"/>
      <c r="I6" s="1342"/>
      <c r="J6" s="1342"/>
      <c r="K6" s="1342"/>
    </row>
    <row r="7" spans="1:13" ht="13.5" customHeight="1" thickBot="1">
      <c r="A7" s="365"/>
      <c r="B7" s="323"/>
      <c r="C7" s="323"/>
      <c r="D7" s="323"/>
      <c r="E7" s="323"/>
      <c r="F7" s="323"/>
      <c r="G7" s="323"/>
      <c r="H7" s="323"/>
      <c r="I7" s="323"/>
      <c r="J7" s="323"/>
      <c r="K7" s="324"/>
    </row>
    <row r="8" spans="1:13" ht="18.75" customHeight="1" thickTop="1">
      <c r="B8" s="1343"/>
      <c r="C8" s="1343"/>
      <c r="D8" s="1343"/>
      <c r="E8" s="1343"/>
      <c r="F8" s="1343"/>
      <c r="G8" s="1343"/>
      <c r="H8" s="1343"/>
      <c r="I8" s="1343"/>
      <c r="J8" s="1343"/>
      <c r="K8" s="1343"/>
      <c r="M8" s="667"/>
    </row>
    <row r="9" spans="1:13" ht="16.5" customHeight="1">
      <c r="A9" s="667"/>
      <c r="C9" s="1344" t="s">
        <v>145</v>
      </c>
      <c r="D9" s="1344"/>
      <c r="E9" s="1344"/>
      <c r="F9" s="1344"/>
      <c r="G9" s="1344"/>
      <c r="H9" s="1344"/>
      <c r="I9" s="1344"/>
      <c r="J9" s="1344"/>
    </row>
    <row r="10" spans="1:13" ht="13.5" thickBot="1">
      <c r="J10" s="325" t="s">
        <v>146</v>
      </c>
    </row>
    <row r="11" spans="1:13" ht="18" customHeight="1">
      <c r="C11" s="326"/>
      <c r="D11" s="327"/>
      <c r="E11" s="1116" t="s">
        <v>501</v>
      </c>
      <c r="F11" s="1117"/>
      <c r="G11" s="1117"/>
      <c r="H11" s="1118" t="s">
        <v>502</v>
      </c>
      <c r="I11" s="1117"/>
      <c r="J11" s="1119"/>
    </row>
    <row r="12" spans="1:13" ht="16.5" customHeight="1">
      <c r="C12" s="328" t="s">
        <v>531</v>
      </c>
      <c r="D12" s="329"/>
      <c r="E12" s="330" t="s">
        <v>543</v>
      </c>
      <c r="F12" s="331" t="s">
        <v>446</v>
      </c>
      <c r="G12" s="332" t="s">
        <v>544</v>
      </c>
      <c r="H12" s="333" t="s">
        <v>464</v>
      </c>
      <c r="I12" s="331" t="s">
        <v>545</v>
      </c>
      <c r="J12" s="334" t="s">
        <v>546</v>
      </c>
    </row>
    <row r="13" spans="1:13" ht="16.5" customHeight="1" thickBot="1">
      <c r="C13" s="335"/>
      <c r="D13" s="336"/>
      <c r="E13" s="337" t="s">
        <v>577</v>
      </c>
      <c r="F13" s="338" t="s">
        <v>547</v>
      </c>
      <c r="G13" s="339" t="s">
        <v>147</v>
      </c>
      <c r="H13" s="340" t="s">
        <v>577</v>
      </c>
      <c r="I13" s="338" t="s">
        <v>577</v>
      </c>
      <c r="J13" s="341" t="s">
        <v>148</v>
      </c>
    </row>
    <row r="14" spans="1:13" ht="24.75" customHeight="1">
      <c r="C14" s="342" t="s">
        <v>503</v>
      </c>
      <c r="D14" s="343" t="s">
        <v>504</v>
      </c>
      <c r="E14" s="1120">
        <v>92.8</v>
      </c>
      <c r="F14" s="345">
        <v>92.5</v>
      </c>
      <c r="G14" s="1121">
        <v>0.3</v>
      </c>
      <c r="H14" s="347">
        <v>98.2</v>
      </c>
      <c r="I14" s="345">
        <v>99.1</v>
      </c>
      <c r="J14" s="348">
        <v>-0.9</v>
      </c>
    </row>
    <row r="15" spans="1:13" ht="24.75" customHeight="1">
      <c r="C15" s="342" t="s">
        <v>505</v>
      </c>
      <c r="D15" s="349" t="s">
        <v>506</v>
      </c>
      <c r="E15" s="350">
        <v>88.5</v>
      </c>
      <c r="F15" s="351">
        <v>93.4</v>
      </c>
      <c r="G15" s="352">
        <v>-5.2</v>
      </c>
      <c r="H15" s="353">
        <v>95.1</v>
      </c>
      <c r="I15" s="351">
        <v>103.3</v>
      </c>
      <c r="J15" s="354">
        <v>-7.9</v>
      </c>
    </row>
    <row r="16" spans="1:13" ht="24.75" customHeight="1" thickBot="1">
      <c r="C16" s="355" t="s">
        <v>507</v>
      </c>
      <c r="D16" s="356" t="s">
        <v>508</v>
      </c>
      <c r="E16" s="357">
        <v>95.9</v>
      </c>
      <c r="F16" s="358">
        <v>93.8</v>
      </c>
      <c r="G16" s="359">
        <v>2.2000000000000002</v>
      </c>
      <c r="H16" s="360">
        <v>97.3</v>
      </c>
      <c r="I16" s="358">
        <v>94.5</v>
      </c>
      <c r="J16" s="361">
        <v>3</v>
      </c>
    </row>
    <row r="17" spans="1:13" ht="24.75" customHeight="1">
      <c r="C17" s="362" t="s">
        <v>509</v>
      </c>
      <c r="D17" s="343" t="s">
        <v>510</v>
      </c>
      <c r="E17" s="344">
        <v>101.6</v>
      </c>
      <c r="F17" s="345">
        <v>101.8</v>
      </c>
      <c r="G17" s="346">
        <v>-0.2</v>
      </c>
      <c r="H17" s="347">
        <v>104.7</v>
      </c>
      <c r="I17" s="345">
        <v>106.4</v>
      </c>
      <c r="J17" s="348">
        <v>-1.6</v>
      </c>
    </row>
    <row r="18" spans="1:13" ht="24.75" customHeight="1">
      <c r="C18" s="342"/>
      <c r="D18" s="349" t="s">
        <v>511</v>
      </c>
      <c r="E18" s="350">
        <v>100</v>
      </c>
      <c r="F18" s="351">
        <v>99.8</v>
      </c>
      <c r="G18" s="352">
        <v>0.2</v>
      </c>
      <c r="H18" s="353">
        <v>104.6</v>
      </c>
      <c r="I18" s="351">
        <v>107.5</v>
      </c>
      <c r="J18" s="354">
        <v>-2.7</v>
      </c>
    </row>
    <row r="19" spans="1:13" ht="24.75" customHeight="1" thickBot="1">
      <c r="C19" s="355" t="s">
        <v>512</v>
      </c>
      <c r="D19" s="356" t="s">
        <v>513</v>
      </c>
      <c r="E19" s="357">
        <v>100.6</v>
      </c>
      <c r="F19" s="358">
        <v>101.3</v>
      </c>
      <c r="G19" s="359">
        <v>-0.7</v>
      </c>
      <c r="H19" s="360">
        <v>98.7</v>
      </c>
      <c r="I19" s="358">
        <v>100.7</v>
      </c>
      <c r="J19" s="361">
        <v>-2</v>
      </c>
    </row>
    <row r="20" spans="1:13" ht="14.25" customHeight="1">
      <c r="C20" s="363" t="s">
        <v>578</v>
      </c>
      <c r="G20" s="363"/>
      <c r="H20" s="363"/>
    </row>
    <row r="21" spans="1:13" ht="13.5" customHeight="1">
      <c r="C21" s="363"/>
    </row>
    <row r="22" spans="1:13" ht="19.5" customHeight="1">
      <c r="B22" s="364" t="s">
        <v>548</v>
      </c>
    </row>
    <row r="23" spans="1:13">
      <c r="B23" s="365"/>
    </row>
    <row r="24" spans="1:13" ht="18" customHeight="1">
      <c r="B24" s="366"/>
    </row>
    <row r="25" spans="1:13" ht="18" customHeight="1">
      <c r="B25" s="366" t="s">
        <v>549</v>
      </c>
    </row>
    <row r="26" spans="1:13" ht="8.25" customHeight="1">
      <c r="B26" s="365"/>
      <c r="D26" s="1"/>
      <c r="E26" s="1"/>
      <c r="F26" s="1"/>
      <c r="G26" s="1"/>
      <c r="H26" s="1"/>
      <c r="I26" s="1"/>
      <c r="J26" s="1"/>
      <c r="M26" s="562"/>
    </row>
    <row r="27" spans="1:13" ht="14">
      <c r="B27" s="1065" t="s">
        <v>579</v>
      </c>
      <c r="D27" s="1"/>
      <c r="E27" s="1"/>
      <c r="F27" s="1"/>
      <c r="G27" s="1"/>
      <c r="H27" s="1"/>
      <c r="I27" s="1"/>
      <c r="J27" s="1"/>
      <c r="M27" s="562"/>
    </row>
    <row r="28" spans="1:13" ht="14">
      <c r="A28" t="s">
        <v>454</v>
      </c>
      <c r="B28" s="1065" t="s">
        <v>580</v>
      </c>
      <c r="D28" s="1"/>
      <c r="E28" s="1"/>
      <c r="F28" s="1"/>
      <c r="G28" s="1"/>
      <c r="H28" s="1"/>
      <c r="I28" s="1"/>
      <c r="J28" s="1"/>
      <c r="M28" s="562"/>
    </row>
    <row r="29" spans="1:13" ht="16.5" customHeight="1">
      <c r="B29" s="1065" t="s">
        <v>581</v>
      </c>
      <c r="D29" s="1"/>
      <c r="E29" s="1"/>
      <c r="F29" s="1"/>
      <c r="G29" s="1"/>
      <c r="H29" s="1"/>
      <c r="I29" s="1"/>
      <c r="J29" s="1"/>
    </row>
    <row r="30" spans="1:13" ht="16.5" customHeight="1">
      <c r="B30" s="1"/>
      <c r="C30" s="1"/>
    </row>
    <row r="31" spans="1:13" ht="8.25" customHeight="1"/>
    <row r="32" spans="1:13" ht="16.5" customHeight="1">
      <c r="B32" s="365"/>
    </row>
    <row r="33" spans="2:11" ht="16.5" customHeight="1">
      <c r="C33" s="367"/>
    </row>
    <row r="34" spans="2:11" ht="18" customHeight="1">
      <c r="B34" s="368" t="s">
        <v>550</v>
      </c>
    </row>
    <row r="35" spans="2:11" ht="8.25" customHeight="1"/>
    <row r="36" spans="2:11" ht="16.5" customHeight="1">
      <c r="B36" s="1065" t="s">
        <v>582</v>
      </c>
    </row>
    <row r="37" spans="2:11" ht="16.5" customHeight="1">
      <c r="B37" s="1065" t="s">
        <v>583</v>
      </c>
    </row>
    <row r="38" spans="2:11" ht="16.5" customHeight="1">
      <c r="B38" s="1065" t="s">
        <v>584</v>
      </c>
    </row>
    <row r="39" spans="2:11" ht="16.5" customHeight="1">
      <c r="B39" s="2"/>
    </row>
    <row r="40" spans="2:11" ht="16.5" customHeight="1">
      <c r="B40" s="1"/>
    </row>
    <row r="41" spans="2:11" ht="16.5" customHeight="1">
      <c r="C41" s="369"/>
    </row>
    <row r="42" spans="2:11" ht="18" customHeight="1">
      <c r="B42" s="368" t="s">
        <v>551</v>
      </c>
      <c r="C42" s="365"/>
    </row>
    <row r="43" spans="2:11" ht="8.25" customHeight="1">
      <c r="C43" s="1"/>
    </row>
    <row r="44" spans="2:11" ht="16.5" customHeight="1">
      <c r="B44" s="1" t="s">
        <v>585</v>
      </c>
      <c r="C44" s="1"/>
    </row>
    <row r="45" spans="2:11" ht="16.5" customHeight="1">
      <c r="B45" s="2" t="s">
        <v>586</v>
      </c>
      <c r="D45" s="365"/>
      <c r="E45" s="365"/>
      <c r="F45" s="365"/>
      <c r="G45" s="365"/>
      <c r="H45" s="365"/>
      <c r="I45" s="365"/>
      <c r="J45" s="365"/>
      <c r="K45" s="365"/>
    </row>
    <row r="46" spans="2:11" ht="16.5" customHeight="1">
      <c r="B46" s="2" t="s">
        <v>587</v>
      </c>
      <c r="C46" s="365"/>
    </row>
    <row r="47" spans="2:11" ht="16.5" customHeight="1">
      <c r="B47" s="2"/>
    </row>
    <row r="48" spans="2:11" ht="16.5" customHeight="1">
      <c r="B48" s="1"/>
      <c r="D48" s="667"/>
      <c r="E48" s="667"/>
      <c r="F48" s="667"/>
      <c r="G48" s="667"/>
      <c r="H48" s="667"/>
      <c r="I48" s="667"/>
      <c r="J48" s="667"/>
      <c r="K48" s="667"/>
    </row>
    <row r="49" spans="2:12" ht="14.25" customHeight="1">
      <c r="B49" s="668"/>
      <c r="C49" s="667"/>
      <c r="D49" s="667"/>
      <c r="E49" s="667"/>
      <c r="F49" s="667"/>
      <c r="G49" s="667"/>
      <c r="H49" s="667"/>
      <c r="I49" s="667"/>
      <c r="J49" s="667"/>
      <c r="K49" s="667"/>
    </row>
    <row r="50" spans="2:12" ht="14.25" customHeight="1" thickBot="1">
      <c r="B50" s="668"/>
      <c r="C50" s="667"/>
      <c r="D50" s="667"/>
      <c r="E50" s="667"/>
      <c r="F50" s="667"/>
      <c r="G50" s="667"/>
      <c r="H50" s="667"/>
      <c r="I50" s="667"/>
      <c r="J50" s="667"/>
      <c r="K50" s="667"/>
    </row>
    <row r="51" spans="2:12" ht="14.25" customHeight="1" thickTop="1">
      <c r="B51" s="1348"/>
      <c r="C51" s="1348"/>
      <c r="D51" s="1348"/>
      <c r="E51" s="1348"/>
      <c r="F51" s="1348"/>
      <c r="G51" s="1348"/>
      <c r="H51" s="1348"/>
      <c r="I51" s="1348"/>
      <c r="J51" s="1348"/>
      <c r="K51" s="669"/>
      <c r="L51" s="667"/>
    </row>
    <row r="52" spans="2:12" ht="16.5">
      <c r="B52" s="1346" t="s">
        <v>320</v>
      </c>
      <c r="C52" s="1346"/>
      <c r="D52" s="1346"/>
      <c r="E52" s="1346"/>
      <c r="F52" s="1346"/>
      <c r="G52" s="1346"/>
      <c r="H52" s="1346"/>
      <c r="I52" s="1346"/>
      <c r="J52" s="1346"/>
      <c r="K52" s="1346"/>
    </row>
    <row r="53" spans="2:12" ht="16.5">
      <c r="B53" s="1346" t="s">
        <v>149</v>
      </c>
      <c r="C53" s="1346"/>
      <c r="D53" s="1346"/>
      <c r="E53" s="1346"/>
      <c r="F53" s="1346"/>
      <c r="G53" s="1346"/>
      <c r="H53" s="1346"/>
      <c r="I53" s="1346"/>
      <c r="J53" s="1346"/>
      <c r="K53" s="1346"/>
    </row>
    <row r="56" spans="2:12" ht="14.25" customHeight="1">
      <c r="B56" s="1347" t="s">
        <v>150</v>
      </c>
      <c r="C56" s="1347"/>
      <c r="D56" s="1347"/>
      <c r="E56" s="1347"/>
      <c r="F56" s="1347"/>
      <c r="G56" s="1347"/>
      <c r="H56" s="1347"/>
      <c r="I56" s="1347"/>
      <c r="J56" s="1347"/>
      <c r="K56" s="1347"/>
    </row>
    <row r="57" spans="2:12">
      <c r="B57" s="1349" t="s">
        <v>151</v>
      </c>
      <c r="C57" s="1349"/>
      <c r="D57" s="1349"/>
      <c r="E57" s="1349"/>
      <c r="F57" s="1349"/>
      <c r="G57" s="1349"/>
      <c r="H57" s="1349"/>
      <c r="I57" s="1349"/>
      <c r="J57" s="1349"/>
      <c r="K57" s="1349"/>
    </row>
    <row r="59" spans="2:12">
      <c r="B59" s="1345" t="s">
        <v>152</v>
      </c>
      <c r="C59" s="1345"/>
      <c r="D59" s="1345"/>
      <c r="E59" s="1345"/>
      <c r="F59" s="1345"/>
      <c r="G59" s="1345"/>
      <c r="H59" s="1345"/>
      <c r="I59" s="1345"/>
      <c r="J59" s="1345"/>
      <c r="K59" s="1345"/>
      <c r="L59" s="370"/>
    </row>
  </sheetData>
  <mergeCells count="11">
    <mergeCell ref="B57:K57"/>
    <mergeCell ref="I1:K1"/>
    <mergeCell ref="B5:K5"/>
    <mergeCell ref="B6:K6"/>
    <mergeCell ref="B8:K8"/>
    <mergeCell ref="C9:J9"/>
    <mergeCell ref="B59:K59"/>
    <mergeCell ref="B52:K52"/>
    <mergeCell ref="B56:K56"/>
    <mergeCell ref="B51:J51"/>
    <mergeCell ref="B53:K53"/>
  </mergeCells>
  <phoneticPr fontId="2"/>
  <hyperlinks>
    <hyperlink ref="B58" r:id="rId1" display="https://www.pref.okinawa.jp/toukeika/iip/iip_index.html"/>
  </hyperlinks>
  <pageMargins left="0.7" right="0.7" top="0.75" bottom="0.75" header="0.3" footer="0.3"/>
  <pageSetup paperSize="9" scale="79" orientation="portrait"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L54"/>
  <sheetViews>
    <sheetView showGridLines="0" view="pageBreakPreview" zoomScale="120" zoomScaleNormal="120" zoomScaleSheetLayoutView="120" workbookViewId="0">
      <selection activeCell="B1" sqref="B1:F1"/>
    </sheetView>
  </sheetViews>
  <sheetFormatPr defaultColWidth="9" defaultRowHeight="13"/>
  <cols>
    <col min="1" max="1" width="2.08984375" style="385" customWidth="1"/>
    <col min="2" max="2" width="13.36328125" style="385" customWidth="1"/>
    <col min="3" max="3" width="2.08984375" style="415" customWidth="1"/>
    <col min="4" max="6" width="12.08984375" style="385" customWidth="1"/>
    <col min="7" max="16384" width="9" style="385"/>
  </cols>
  <sheetData>
    <row r="1" spans="1:12" ht="30" customHeight="1">
      <c r="A1" s="383"/>
      <c r="B1" s="1350" t="s">
        <v>246</v>
      </c>
      <c r="C1" s="1350"/>
      <c r="D1" s="1350"/>
      <c r="E1" s="1350"/>
      <c r="F1" s="1350"/>
      <c r="G1" s="22"/>
      <c r="H1" s="22"/>
      <c r="I1" s="384"/>
      <c r="J1" s="384"/>
      <c r="K1" s="384"/>
      <c r="L1" s="384"/>
    </row>
    <row r="2" spans="1:12" ht="10.5" customHeight="1">
      <c r="B2" s="22"/>
      <c r="C2" s="120"/>
      <c r="D2" s="22"/>
      <c r="E2" s="22"/>
      <c r="F2" s="22"/>
      <c r="G2" s="22"/>
      <c r="H2" s="22"/>
      <c r="I2" s="384"/>
      <c r="J2" s="384"/>
      <c r="K2" s="384"/>
      <c r="L2" s="384"/>
    </row>
    <row r="3" spans="1:12" ht="15" customHeight="1">
      <c r="B3" s="386"/>
      <c r="C3" s="387"/>
      <c r="D3" s="386"/>
      <c r="F3" s="576" t="s">
        <v>323</v>
      </c>
    </row>
    <row r="4" spans="1:12" ht="3" customHeight="1">
      <c r="B4" s="386"/>
      <c r="C4" s="387"/>
      <c r="D4" s="386"/>
      <c r="E4" s="388"/>
      <c r="F4" s="388"/>
    </row>
    <row r="5" spans="1:12" ht="31.5" customHeight="1">
      <c r="A5" s="574"/>
      <c r="B5" s="1351" t="s">
        <v>321</v>
      </c>
      <c r="C5" s="1352"/>
      <c r="D5" s="389" t="s">
        <v>247</v>
      </c>
      <c r="E5" s="390" t="s">
        <v>248</v>
      </c>
      <c r="F5" s="391" t="s">
        <v>249</v>
      </c>
      <c r="I5" s="415"/>
    </row>
    <row r="6" spans="1:12" ht="24.75" hidden="1" customHeight="1">
      <c r="A6" s="386"/>
      <c r="B6" s="392" t="s">
        <v>250</v>
      </c>
      <c r="C6" s="393"/>
      <c r="D6" s="670">
        <v>7497788</v>
      </c>
      <c r="E6" s="394" t="s">
        <v>251</v>
      </c>
      <c r="F6" s="671">
        <v>31905</v>
      </c>
    </row>
    <row r="7" spans="1:12" ht="24.75" hidden="1" customHeight="1">
      <c r="A7" s="386"/>
      <c r="B7" s="392" t="s">
        <v>252</v>
      </c>
      <c r="C7" s="393"/>
      <c r="D7" s="672">
        <v>11633606</v>
      </c>
      <c r="E7" s="395" t="s">
        <v>251</v>
      </c>
      <c r="F7" s="673">
        <v>32049</v>
      </c>
    </row>
    <row r="8" spans="1:12" ht="24.75" hidden="1" customHeight="1">
      <c r="A8" s="386"/>
      <c r="B8" s="392" t="s">
        <v>253</v>
      </c>
      <c r="C8" s="393"/>
      <c r="D8" s="672">
        <v>13118262</v>
      </c>
      <c r="E8" s="396">
        <f t="shared" ref="E8:E13" si="0">D8/D7*100</f>
        <v>112.76178684407914</v>
      </c>
      <c r="F8" s="673">
        <v>35940</v>
      </c>
    </row>
    <row r="9" spans="1:12" ht="24.75" hidden="1" customHeight="1">
      <c r="A9" s="386"/>
      <c r="B9" s="397" t="s">
        <v>254</v>
      </c>
      <c r="C9" s="398"/>
      <c r="D9" s="672">
        <v>13648474</v>
      </c>
      <c r="E9" s="396">
        <f t="shared" si="0"/>
        <v>104.0417854133421</v>
      </c>
      <c r="F9" s="673">
        <v>37393</v>
      </c>
    </row>
    <row r="10" spans="1:12" ht="24.75" hidden="1" customHeight="1">
      <c r="A10" s="386"/>
      <c r="B10" s="397" t="s">
        <v>255</v>
      </c>
      <c r="C10" s="398"/>
      <c r="D10" s="672">
        <v>13765342</v>
      </c>
      <c r="E10" s="396">
        <f t="shared" si="0"/>
        <v>100.85627155094407</v>
      </c>
      <c r="F10" s="673">
        <v>37713</v>
      </c>
    </row>
    <row r="11" spans="1:12" ht="24.75" hidden="1" customHeight="1">
      <c r="A11" s="386"/>
      <c r="B11" s="397" t="s">
        <v>256</v>
      </c>
      <c r="C11" s="398"/>
      <c r="D11" s="672">
        <v>13703904</v>
      </c>
      <c r="E11" s="396">
        <f t="shared" si="0"/>
        <v>99.553676181819526</v>
      </c>
      <c r="F11" s="673">
        <v>37545</v>
      </c>
    </row>
    <row r="12" spans="1:12" ht="19.5" hidden="1" customHeight="1">
      <c r="A12" s="386"/>
      <c r="B12" s="397" t="s">
        <v>257</v>
      </c>
      <c r="C12" s="398"/>
      <c r="D12" s="672">
        <v>12874161</v>
      </c>
      <c r="E12" s="396">
        <f t="shared" si="0"/>
        <v>93.945207146810134</v>
      </c>
      <c r="F12" s="673">
        <v>35272</v>
      </c>
    </row>
    <row r="13" spans="1:12" ht="19.5" hidden="1" customHeight="1">
      <c r="A13" s="386"/>
      <c r="B13" s="397" t="s">
        <v>258</v>
      </c>
      <c r="C13" s="398"/>
      <c r="D13" s="672">
        <v>12976129</v>
      </c>
      <c r="E13" s="396">
        <f t="shared" si="0"/>
        <v>100.79203607908896</v>
      </c>
      <c r="F13" s="673">
        <v>35551</v>
      </c>
    </row>
    <row r="14" spans="1:12" ht="19.5" hidden="1" customHeight="1">
      <c r="A14" s="386"/>
      <c r="B14" s="397" t="s">
        <v>259</v>
      </c>
      <c r="C14" s="398"/>
      <c r="D14" s="672">
        <v>13391576</v>
      </c>
      <c r="E14" s="396">
        <f>D14/D13*100</f>
        <v>103.20162507632284</v>
      </c>
      <c r="F14" s="673">
        <v>36689</v>
      </c>
    </row>
    <row r="15" spans="1:12" ht="19.5" hidden="1" customHeight="1">
      <c r="A15" s="386"/>
      <c r="B15" s="399" t="s">
        <v>260</v>
      </c>
      <c r="C15" s="400"/>
      <c r="D15" s="674">
        <v>14229789</v>
      </c>
      <c r="E15" s="401">
        <v>106.25925581873261</v>
      </c>
      <c r="F15" s="675">
        <v>39093</v>
      </c>
    </row>
    <row r="16" spans="1:12" ht="19.5" hidden="1" customHeight="1">
      <c r="A16" s="386"/>
      <c r="B16" s="399" t="s">
        <v>261</v>
      </c>
      <c r="C16" s="400"/>
      <c r="D16" s="674">
        <v>14903196</v>
      </c>
      <c r="E16" s="401">
        <v>104.73237516030632</v>
      </c>
      <c r="F16" s="675">
        <v>40831</v>
      </c>
    </row>
    <row r="17" spans="1:9" ht="19.5" customHeight="1">
      <c r="A17" s="402"/>
      <c r="B17" s="1098" t="s">
        <v>488</v>
      </c>
      <c r="C17" s="400"/>
      <c r="D17" s="674">
        <v>11775824</v>
      </c>
      <c r="E17" s="401">
        <v>107.51</v>
      </c>
      <c r="F17" s="676">
        <v>32213</v>
      </c>
    </row>
    <row r="18" spans="1:9" ht="19.5" customHeight="1">
      <c r="A18" s="402"/>
      <c r="B18" s="1098" t="s">
        <v>489</v>
      </c>
      <c r="C18" s="400"/>
      <c r="D18" s="677">
        <v>16908907</v>
      </c>
      <c r="E18" s="401">
        <v>143.5900111958195</v>
      </c>
      <c r="F18" s="676">
        <v>46326</v>
      </c>
    </row>
    <row r="19" spans="1:9" ht="19.5" customHeight="1">
      <c r="A19" s="402"/>
      <c r="B19" s="1098" t="s">
        <v>490</v>
      </c>
      <c r="C19" s="400"/>
      <c r="D19" s="677">
        <v>19948279</v>
      </c>
      <c r="E19" s="678">
        <f>D19 / D18 * 100</f>
        <v>117.97497614718679</v>
      </c>
      <c r="F19" s="676">
        <v>54803</v>
      </c>
    </row>
    <row r="20" spans="1:9" ht="5.25" customHeight="1">
      <c r="A20" s="404"/>
      <c r="B20" s="404"/>
      <c r="C20" s="405"/>
      <c r="D20" s="406"/>
      <c r="E20" s="407"/>
      <c r="F20" s="408"/>
    </row>
    <row r="21" spans="1:9" ht="6.75" customHeight="1">
      <c r="A21" s="409"/>
      <c r="B21" s="1099"/>
      <c r="C21" s="410"/>
      <c r="D21" s="674"/>
      <c r="E21" s="401"/>
      <c r="F21" s="675"/>
    </row>
    <row r="22" spans="1:9" s="789" customFormat="1" ht="18" customHeight="1">
      <c r="A22" s="787"/>
      <c r="B22" s="1100" t="s">
        <v>455</v>
      </c>
      <c r="C22" s="788"/>
      <c r="D22" s="578">
        <v>1734449</v>
      </c>
      <c r="E22" s="678">
        <v>116.35412138483252</v>
      </c>
      <c r="F22" s="679">
        <v>55950</v>
      </c>
      <c r="H22" s="790"/>
      <c r="I22" s="791"/>
    </row>
    <row r="23" spans="1:9" s="789" customFormat="1" ht="18" customHeight="1">
      <c r="A23" s="787"/>
      <c r="B23" s="1100">
        <v>2</v>
      </c>
      <c r="C23" s="788"/>
      <c r="D23" s="578">
        <v>1738335</v>
      </c>
      <c r="E23" s="678">
        <v>113.58563477429043</v>
      </c>
      <c r="F23" s="679">
        <v>59943</v>
      </c>
      <c r="H23" s="790"/>
      <c r="I23" s="791"/>
    </row>
    <row r="24" spans="1:9" s="789" customFormat="1" ht="18" customHeight="1">
      <c r="A24" s="787"/>
      <c r="B24" s="1100">
        <v>3</v>
      </c>
      <c r="C24" s="788"/>
      <c r="D24" s="578">
        <v>1803145</v>
      </c>
      <c r="E24" s="678">
        <v>107.93856317370127</v>
      </c>
      <c r="F24" s="679">
        <v>58166</v>
      </c>
      <c r="H24" s="790"/>
      <c r="I24" s="791"/>
    </row>
    <row r="25" spans="1:9" s="789" customFormat="1" ht="18" customHeight="1">
      <c r="A25" s="787"/>
      <c r="B25" s="1100">
        <v>4</v>
      </c>
      <c r="C25" s="788"/>
      <c r="D25" s="578">
        <v>1777392</v>
      </c>
      <c r="E25" s="678">
        <v>111.78791019693479</v>
      </c>
      <c r="F25" s="679">
        <v>59246</v>
      </c>
      <c r="H25" s="790"/>
      <c r="I25" s="791"/>
    </row>
    <row r="26" spans="1:9" s="789" customFormat="1" ht="18" customHeight="1">
      <c r="A26" s="787"/>
      <c r="B26" s="1100">
        <v>5</v>
      </c>
      <c r="C26" s="788"/>
      <c r="D26" s="578">
        <v>1793639</v>
      </c>
      <c r="E26" s="678">
        <v>111.76950408969282</v>
      </c>
      <c r="F26" s="679">
        <v>57859</v>
      </c>
      <c r="H26" s="790"/>
      <c r="I26" s="791"/>
    </row>
    <row r="27" spans="1:9" s="789" customFormat="1" ht="18" customHeight="1">
      <c r="A27" s="787"/>
      <c r="B27" s="1100">
        <v>6</v>
      </c>
      <c r="C27" s="788"/>
      <c r="D27" s="578">
        <v>1672181</v>
      </c>
      <c r="E27" s="678">
        <v>110.21108542873206</v>
      </c>
      <c r="F27" s="679">
        <v>55739</v>
      </c>
      <c r="H27" s="790"/>
      <c r="I27" s="791"/>
    </row>
    <row r="28" spans="1:9" s="789" customFormat="1" ht="18" customHeight="1">
      <c r="A28" s="787"/>
      <c r="B28" s="1100">
        <v>7</v>
      </c>
      <c r="C28" s="788"/>
      <c r="D28" s="578">
        <v>1832467</v>
      </c>
      <c r="E28" s="678">
        <v>114.18634300512711</v>
      </c>
      <c r="F28" s="679">
        <v>59112</v>
      </c>
      <c r="H28" s="790"/>
      <c r="I28" s="791"/>
    </row>
    <row r="29" spans="1:9" s="789" customFormat="1" ht="18" customHeight="1">
      <c r="A29" s="787"/>
      <c r="B29" s="1100">
        <v>8</v>
      </c>
      <c r="C29" s="788"/>
      <c r="D29" s="578">
        <v>1848050</v>
      </c>
      <c r="E29" s="678">
        <v>121.66107642123349</v>
      </c>
      <c r="F29" s="679">
        <v>59615</v>
      </c>
      <c r="H29" s="790"/>
      <c r="I29" s="791"/>
    </row>
    <row r="30" spans="1:9" s="789" customFormat="1" ht="18" customHeight="1">
      <c r="A30" s="787"/>
      <c r="B30" s="1100">
        <v>9</v>
      </c>
      <c r="C30" s="788"/>
      <c r="D30" s="578">
        <v>1733839</v>
      </c>
      <c r="E30" s="678">
        <v>109.79668628921131</v>
      </c>
      <c r="F30" s="679">
        <v>57795</v>
      </c>
      <c r="H30" s="790"/>
      <c r="I30" s="791"/>
    </row>
    <row r="31" spans="1:9" s="789" customFormat="1" ht="18" customHeight="1">
      <c r="A31" s="787"/>
      <c r="B31" s="1100">
        <v>10</v>
      </c>
      <c r="C31" s="788"/>
      <c r="D31" s="578">
        <v>1978823</v>
      </c>
      <c r="E31" s="678">
        <v>110.95527637007538</v>
      </c>
      <c r="F31" s="679">
        <v>63833</v>
      </c>
      <c r="H31" s="790"/>
      <c r="I31" s="791"/>
    </row>
    <row r="32" spans="1:9" s="789" customFormat="1" ht="18" customHeight="1">
      <c r="A32" s="787"/>
      <c r="B32" s="1100">
        <v>11</v>
      </c>
      <c r="C32" s="788"/>
      <c r="D32" s="578">
        <v>1925260</v>
      </c>
      <c r="E32" s="678">
        <v>111.87173618338211</v>
      </c>
      <c r="F32" s="679">
        <v>64175</v>
      </c>
      <c r="H32" s="790"/>
      <c r="I32" s="791"/>
    </row>
    <row r="33" spans="1:11" s="789" customFormat="1" ht="18" customHeight="1">
      <c r="A33" s="787"/>
      <c r="B33" s="1100">
        <v>12</v>
      </c>
      <c r="C33" s="788"/>
      <c r="D33" s="578">
        <v>1943971</v>
      </c>
      <c r="E33" s="678">
        <v>110.89313085527604</v>
      </c>
      <c r="F33" s="679">
        <v>62709</v>
      </c>
      <c r="H33" s="790"/>
      <c r="I33" s="791"/>
    </row>
    <row r="34" spans="1:11" s="789" customFormat="1" ht="18" customHeight="1">
      <c r="A34" s="787"/>
      <c r="B34" s="1100" t="s">
        <v>588</v>
      </c>
      <c r="C34" s="788"/>
      <c r="D34" s="578">
        <v>1925729</v>
      </c>
      <c r="E34" s="678">
        <f>D34 /D22 * 100</f>
        <v>111.02828621654486</v>
      </c>
      <c r="F34" s="679">
        <v>62120</v>
      </c>
      <c r="H34" s="790"/>
      <c r="I34" s="791"/>
    </row>
    <row r="35" spans="1:11" ht="5.15" customHeight="1">
      <c r="A35" s="404"/>
      <c r="B35" s="1101"/>
      <c r="C35" s="411"/>
      <c r="D35" s="769"/>
      <c r="E35" s="770"/>
      <c r="F35" s="771"/>
    </row>
    <row r="36" spans="1:11" ht="3" customHeight="1">
      <c r="A36" s="386"/>
      <c r="B36" s="403"/>
      <c r="C36" s="403"/>
      <c r="D36" s="412"/>
      <c r="E36" s="413"/>
      <c r="F36" s="412"/>
    </row>
    <row r="37" spans="1:11">
      <c r="A37" s="387"/>
      <c r="B37" s="577" t="s">
        <v>324</v>
      </c>
      <c r="C37" s="387"/>
      <c r="D37" s="412"/>
      <c r="E37" s="413"/>
      <c r="F37" s="412"/>
    </row>
    <row r="38" spans="1:11">
      <c r="A38" s="387"/>
      <c r="B38" s="575" t="s">
        <v>322</v>
      </c>
      <c r="C38" s="387"/>
      <c r="D38" s="412"/>
      <c r="E38" s="413"/>
      <c r="F38" s="412"/>
    </row>
    <row r="39" spans="1:11" ht="15" customHeight="1">
      <c r="A39" s="387"/>
      <c r="C39" s="387"/>
      <c r="D39" s="414"/>
      <c r="E39" s="414"/>
      <c r="F39" s="414"/>
    </row>
    <row r="40" spans="1:11" ht="27.75" customHeight="1">
      <c r="D40" s="416"/>
      <c r="E40" s="417"/>
      <c r="F40" s="417"/>
    </row>
    <row r="41" spans="1:11" ht="27.75" customHeight="1">
      <c r="G41" s="680"/>
      <c r="H41" s="680"/>
      <c r="I41" s="680"/>
      <c r="J41" s="680"/>
      <c r="K41" s="680"/>
    </row>
    <row r="42" spans="1:11" ht="27.75" customHeight="1">
      <c r="B42" s="680"/>
      <c r="C42" s="681"/>
      <c r="F42" s="680"/>
      <c r="G42" s="680"/>
      <c r="H42" s="680"/>
      <c r="I42" s="680"/>
      <c r="J42" s="680"/>
      <c r="K42" s="680"/>
    </row>
    <row r="43" spans="1:11" ht="27.75" customHeight="1">
      <c r="B43" s="680"/>
      <c r="C43" s="681"/>
      <c r="F43" s="680"/>
      <c r="G43" s="680"/>
      <c r="H43" s="680"/>
      <c r="I43" s="680"/>
      <c r="J43" s="680"/>
      <c r="K43" s="680"/>
    </row>
    <row r="44" spans="1:11" ht="27.75" customHeight="1">
      <c r="B44" s="680"/>
      <c r="C44" s="681"/>
      <c r="F44" s="680"/>
      <c r="G44" s="680"/>
      <c r="H44" s="680"/>
      <c r="I44" s="680"/>
      <c r="J44" s="680"/>
      <c r="K44" s="680"/>
    </row>
    <row r="45" spans="1:11" ht="27.75" customHeight="1">
      <c r="B45" s="680"/>
      <c r="C45" s="681"/>
      <c r="F45" s="680"/>
      <c r="G45" s="680"/>
      <c r="H45" s="680"/>
      <c r="I45" s="680"/>
      <c r="J45" s="680"/>
      <c r="K45" s="680"/>
    </row>
    <row r="46" spans="1:11" ht="27.75" customHeight="1">
      <c r="B46" s="680"/>
      <c r="C46" s="681"/>
      <c r="F46" s="680"/>
      <c r="G46" s="680"/>
      <c r="H46" s="680"/>
      <c r="I46" s="680"/>
      <c r="J46" s="680"/>
      <c r="K46" s="680"/>
    </row>
    <row r="47" spans="1:11" ht="27.75" customHeight="1">
      <c r="B47" s="680"/>
      <c r="C47" s="681"/>
      <c r="F47" s="680"/>
      <c r="G47" s="680"/>
      <c r="H47" s="680"/>
      <c r="I47" s="680"/>
      <c r="J47" s="680"/>
      <c r="K47" s="680"/>
    </row>
    <row r="48" spans="1:11" ht="27.75" customHeight="1">
      <c r="B48" s="680"/>
      <c r="C48" s="681"/>
      <c r="F48" s="680"/>
      <c r="G48" s="680"/>
      <c r="H48" s="680"/>
      <c r="I48" s="680"/>
      <c r="J48" s="680"/>
      <c r="K48" s="680"/>
    </row>
    <row r="49" spans="2:11" ht="27.75" customHeight="1">
      <c r="B49" s="680"/>
      <c r="C49" s="681"/>
      <c r="F49" s="680"/>
      <c r="G49" s="680"/>
      <c r="H49" s="680"/>
      <c r="I49" s="680"/>
      <c r="J49" s="680"/>
      <c r="K49" s="680"/>
    </row>
    <row r="50" spans="2:11" ht="27.75" customHeight="1">
      <c r="B50" s="680"/>
      <c r="C50" s="681"/>
      <c r="F50" s="680"/>
      <c r="G50" s="680"/>
      <c r="H50" s="680"/>
      <c r="I50" s="680"/>
      <c r="J50" s="680"/>
      <c r="K50" s="680"/>
    </row>
    <row r="51" spans="2:11" ht="27.75" customHeight="1">
      <c r="B51" s="680"/>
      <c r="C51" s="681"/>
      <c r="F51" s="680"/>
      <c r="G51" s="680"/>
      <c r="H51" s="680"/>
      <c r="I51" s="680"/>
      <c r="J51" s="680"/>
      <c r="K51" s="680"/>
    </row>
    <row r="52" spans="2:11" ht="27.75" customHeight="1">
      <c r="B52" s="680"/>
      <c r="C52" s="681"/>
      <c r="F52" s="680"/>
      <c r="G52" s="680"/>
      <c r="H52" s="680"/>
      <c r="I52" s="680"/>
      <c r="J52" s="680"/>
      <c r="K52" s="680"/>
    </row>
    <row r="53" spans="2:11" ht="27.75" customHeight="1">
      <c r="B53" s="680"/>
      <c r="C53" s="681"/>
      <c r="F53" s="680"/>
      <c r="G53" s="680"/>
      <c r="H53" s="680"/>
      <c r="I53" s="680"/>
      <c r="J53" s="680"/>
      <c r="K53" s="680"/>
    </row>
    <row r="54" spans="2:11">
      <c r="B54" s="680"/>
      <c r="C54" s="681"/>
      <c r="F54" s="680"/>
    </row>
  </sheetData>
  <mergeCells count="2">
    <mergeCell ref="B1:F1"/>
    <mergeCell ref="B5:C5"/>
  </mergeCells>
  <phoneticPr fontId="2"/>
  <dataValidations count="1">
    <dataValidation imeMode="off" allowBlank="1" showInputMessage="1" showErrorMessage="1" sqref="E19 D22:F34"/>
  </dataValidations>
  <printOptions horizontalCentered="1"/>
  <pageMargins left="0.59055118110236227" right="0.59055118110236227" top="0.59055118110236227" bottom="0.39370078740157483" header="0.51181102362204722" footer="0.51181102362204722"/>
  <pageSetup paperSize="9" scale="13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L30"/>
  <sheetViews>
    <sheetView showGridLines="0" view="pageBreakPreview" zoomScaleNormal="100" zoomScaleSheetLayoutView="100" workbookViewId="0">
      <selection sqref="A1:G1"/>
    </sheetView>
  </sheetViews>
  <sheetFormatPr defaultColWidth="9" defaultRowHeight="16.5"/>
  <cols>
    <col min="1" max="1" width="2.08984375" style="22" customWidth="1"/>
    <col min="2" max="2" width="15.36328125" style="22" customWidth="1"/>
    <col min="3" max="3" width="2.08984375" style="22" customWidth="1"/>
    <col min="4" max="7" width="22.7265625" style="22" customWidth="1"/>
    <col min="8" max="8" width="9" style="22"/>
    <col min="9" max="11" width="9.08984375" style="22" bestFit="1" customWidth="1"/>
    <col min="12" max="12" width="9.36328125" style="22" bestFit="1" customWidth="1"/>
    <col min="13" max="16384" width="9" style="22"/>
  </cols>
  <sheetData>
    <row r="1" spans="1:8" ht="30" customHeight="1">
      <c r="A1" s="1175" t="s">
        <v>262</v>
      </c>
      <c r="B1" s="1175"/>
      <c r="C1" s="1175"/>
      <c r="D1" s="1175"/>
      <c r="E1" s="1175"/>
      <c r="F1" s="1175"/>
      <c r="G1" s="1175"/>
      <c r="H1" s="120"/>
    </row>
    <row r="2" spans="1:8" ht="10.5" customHeight="1">
      <c r="B2" s="418"/>
      <c r="C2" s="418"/>
      <c r="D2" s="418"/>
      <c r="E2" s="418"/>
      <c r="F2" s="418"/>
      <c r="G2" s="418"/>
      <c r="H2" s="120"/>
    </row>
    <row r="3" spans="1:8" ht="15" customHeight="1">
      <c r="B3" s="419"/>
      <c r="C3" s="419"/>
      <c r="D3" s="419"/>
      <c r="E3" s="420"/>
      <c r="F3" s="420"/>
      <c r="G3" s="421" t="s">
        <v>331</v>
      </c>
    </row>
    <row r="4" spans="1:8" ht="3" customHeight="1" thickBot="1">
      <c r="B4" s="419"/>
      <c r="C4" s="419"/>
      <c r="D4" s="419"/>
      <c r="E4" s="420"/>
      <c r="F4" s="420"/>
      <c r="G4" s="421"/>
    </row>
    <row r="5" spans="1:8" s="24" customFormat="1" ht="27" customHeight="1">
      <c r="A5" s="1353" t="s">
        <v>326</v>
      </c>
      <c r="B5" s="1178"/>
      <c r="C5" s="1179"/>
      <c r="D5" s="1355" t="s">
        <v>327</v>
      </c>
      <c r="E5" s="1356" t="s">
        <v>328</v>
      </c>
      <c r="F5" s="1357"/>
      <c r="G5" s="1358"/>
    </row>
    <row r="6" spans="1:8" s="24" customFormat="1" ht="25" customHeight="1">
      <c r="A6" s="1354"/>
      <c r="B6" s="1184"/>
      <c r="C6" s="1185"/>
      <c r="D6" s="1200"/>
      <c r="E6" s="422" t="s">
        <v>263</v>
      </c>
      <c r="F6" s="422" t="s">
        <v>329</v>
      </c>
      <c r="G6" s="423" t="s">
        <v>330</v>
      </c>
    </row>
    <row r="7" spans="1:8" s="24" customFormat="1" ht="9" customHeight="1">
      <c r="A7" s="178"/>
      <c r="B7" s="424"/>
      <c r="C7" s="425"/>
      <c r="D7" s="426"/>
      <c r="E7" s="133"/>
      <c r="F7" s="133"/>
      <c r="G7" s="197"/>
    </row>
    <row r="8" spans="1:8" s="24" customFormat="1" ht="21" hidden="1" customHeight="1">
      <c r="A8" s="178"/>
      <c r="B8" s="427" t="s">
        <v>264</v>
      </c>
      <c r="C8" s="428"/>
      <c r="D8" s="682">
        <v>7648673</v>
      </c>
      <c r="E8" s="64" t="s">
        <v>265</v>
      </c>
      <c r="F8" s="64" t="s">
        <v>265</v>
      </c>
      <c r="G8" s="683" t="s">
        <v>266</v>
      </c>
    </row>
    <row r="9" spans="1:8" s="24" customFormat="1" ht="21" customHeight="1">
      <c r="A9" s="178"/>
      <c r="B9" s="1024" t="s">
        <v>469</v>
      </c>
      <c r="C9" s="428"/>
      <c r="D9" s="682">
        <v>7782261</v>
      </c>
      <c r="E9" s="64">
        <v>1307251</v>
      </c>
      <c r="F9" s="64">
        <v>2005036</v>
      </c>
      <c r="G9" s="683">
        <v>4469974</v>
      </c>
    </row>
    <row r="10" spans="1:8" s="24" customFormat="1" ht="21" customHeight="1">
      <c r="A10" s="178"/>
      <c r="B10" s="1024" t="s">
        <v>470</v>
      </c>
      <c r="C10" s="428"/>
      <c r="D10" s="682">
        <v>7932978</v>
      </c>
      <c r="E10" s="64">
        <v>1313581</v>
      </c>
      <c r="F10" s="64">
        <v>2212853</v>
      </c>
      <c r="G10" s="683">
        <v>4406544</v>
      </c>
    </row>
    <row r="11" spans="1:8" s="24" customFormat="1" ht="21" customHeight="1">
      <c r="A11" s="178"/>
      <c r="B11" s="1024" t="s">
        <v>471</v>
      </c>
      <c r="C11" s="428"/>
      <c r="D11" s="682">
        <v>7712051.9879999999</v>
      </c>
      <c r="E11" s="684">
        <v>1310048</v>
      </c>
      <c r="F11" s="684">
        <v>1954444.9879999999</v>
      </c>
      <c r="G11" s="683">
        <v>4447559</v>
      </c>
    </row>
    <row r="12" spans="1:8" s="24" customFormat="1" ht="9" customHeight="1">
      <c r="A12" s="178"/>
      <c r="B12" s="429"/>
      <c r="C12" s="430"/>
      <c r="D12" s="682"/>
      <c r="E12" s="684"/>
      <c r="F12" s="684"/>
      <c r="G12" s="683"/>
    </row>
    <row r="13" spans="1:8" s="49" customFormat="1" ht="19.5" customHeight="1">
      <c r="A13" s="192"/>
      <c r="B13" s="992" t="s">
        <v>552</v>
      </c>
      <c r="C13" s="430"/>
      <c r="D13" s="685">
        <v>779146.57499999995</v>
      </c>
      <c r="E13" s="686">
        <v>119605</v>
      </c>
      <c r="F13" s="686">
        <v>192101.57500000001</v>
      </c>
      <c r="G13" s="687">
        <v>467440</v>
      </c>
    </row>
    <row r="14" spans="1:8" s="49" customFormat="1" ht="19.5" customHeight="1">
      <c r="A14" s="192"/>
      <c r="B14" s="992">
        <v>11</v>
      </c>
      <c r="C14" s="430"/>
      <c r="D14" s="685">
        <v>622172.60100000002</v>
      </c>
      <c r="E14" s="686">
        <v>105665</v>
      </c>
      <c r="F14" s="686">
        <v>175091.601</v>
      </c>
      <c r="G14" s="687">
        <v>341416</v>
      </c>
    </row>
    <row r="15" spans="1:8" s="49" customFormat="1" ht="19.5" customHeight="1">
      <c r="A15" s="192"/>
      <c r="B15" s="992">
        <v>12</v>
      </c>
      <c r="C15" s="430"/>
      <c r="D15" s="685">
        <v>542652.97399999993</v>
      </c>
      <c r="E15" s="686">
        <v>96693</v>
      </c>
      <c r="F15" s="686">
        <v>148777.97399999999</v>
      </c>
      <c r="G15" s="687">
        <v>297182</v>
      </c>
    </row>
    <row r="16" spans="1:8" s="49" customFormat="1" ht="19.5" customHeight="1">
      <c r="A16" s="192"/>
      <c r="B16" s="992" t="s">
        <v>456</v>
      </c>
      <c r="C16" s="430"/>
      <c r="D16" s="685">
        <v>575464.29399999999</v>
      </c>
      <c r="E16" s="686">
        <v>89804</v>
      </c>
      <c r="F16" s="686">
        <v>141359.29399999999</v>
      </c>
      <c r="G16" s="687">
        <v>344301</v>
      </c>
    </row>
    <row r="17" spans="1:12" s="49" customFormat="1" ht="19.5" customHeight="1">
      <c r="A17" s="192"/>
      <c r="B17" s="992">
        <v>2</v>
      </c>
      <c r="C17" s="430"/>
      <c r="D17" s="685">
        <v>489749.41499999998</v>
      </c>
      <c r="E17" s="686">
        <v>91353</v>
      </c>
      <c r="F17" s="686">
        <v>127768.41499999999</v>
      </c>
      <c r="G17" s="687">
        <v>270628</v>
      </c>
    </row>
    <row r="18" spans="1:12" s="49" customFormat="1" ht="19.5" customHeight="1">
      <c r="A18" s="192"/>
      <c r="B18" s="992">
        <v>3</v>
      </c>
      <c r="C18" s="430"/>
      <c r="D18" s="685">
        <v>527886.12800000003</v>
      </c>
      <c r="E18" s="686">
        <v>98530</v>
      </c>
      <c r="F18" s="686">
        <v>135122.128</v>
      </c>
      <c r="G18" s="687">
        <v>294234</v>
      </c>
    </row>
    <row r="19" spans="1:12" s="49" customFormat="1" ht="19.5" customHeight="1">
      <c r="A19" s="192"/>
      <c r="B19" s="992">
        <v>4</v>
      </c>
      <c r="C19" s="430"/>
      <c r="D19" s="685">
        <v>545303.52399999998</v>
      </c>
      <c r="E19" s="686">
        <v>107213</v>
      </c>
      <c r="F19" s="686">
        <v>143629.524</v>
      </c>
      <c r="G19" s="687">
        <v>294461</v>
      </c>
    </row>
    <row r="20" spans="1:12" s="49" customFormat="1" ht="19.5" customHeight="1">
      <c r="A20" s="192"/>
      <c r="B20" s="992">
        <v>5</v>
      </c>
      <c r="C20" s="430"/>
      <c r="D20" s="685">
        <v>624455.35699999996</v>
      </c>
      <c r="E20" s="686">
        <v>113278</v>
      </c>
      <c r="F20" s="686">
        <v>165929.35699999999</v>
      </c>
      <c r="G20" s="687">
        <v>345248</v>
      </c>
    </row>
    <row r="21" spans="1:12" s="49" customFormat="1" ht="19.5" customHeight="1">
      <c r="A21" s="192"/>
      <c r="B21" s="992">
        <v>6</v>
      </c>
      <c r="C21" s="430"/>
      <c r="D21" s="685">
        <v>668216.745</v>
      </c>
      <c r="E21" s="686">
        <v>122279</v>
      </c>
      <c r="F21" s="686">
        <v>177201.745</v>
      </c>
      <c r="G21" s="687">
        <v>368736</v>
      </c>
    </row>
    <row r="22" spans="1:12" s="49" customFormat="1" ht="19.5" customHeight="1">
      <c r="A22" s="192"/>
      <c r="B22" s="992">
        <v>7</v>
      </c>
      <c r="C22" s="430"/>
      <c r="D22" s="685">
        <v>797011.701</v>
      </c>
      <c r="E22" s="686">
        <v>129899</v>
      </c>
      <c r="F22" s="686">
        <v>199939.701</v>
      </c>
      <c r="G22" s="687">
        <v>467173</v>
      </c>
    </row>
    <row r="23" spans="1:12" s="49" customFormat="1" ht="19.5" customHeight="1">
      <c r="A23" s="192"/>
      <c r="B23" s="992">
        <v>8</v>
      </c>
      <c r="C23" s="430"/>
      <c r="D23" s="685">
        <v>936944.42099999997</v>
      </c>
      <c r="E23" s="686">
        <v>140702</v>
      </c>
      <c r="F23" s="686">
        <v>230272.421</v>
      </c>
      <c r="G23" s="687">
        <v>565970</v>
      </c>
    </row>
    <row r="24" spans="1:12" s="49" customFormat="1" ht="19.5" customHeight="1">
      <c r="A24" s="192"/>
      <c r="B24" s="992">
        <v>9</v>
      </c>
      <c r="C24" s="430"/>
      <c r="D24" s="685">
        <v>885998.05300000007</v>
      </c>
      <c r="E24" s="686">
        <v>131577</v>
      </c>
      <c r="F24" s="686">
        <v>220833.05300000001</v>
      </c>
      <c r="G24" s="687">
        <v>533588</v>
      </c>
    </row>
    <row r="25" spans="1:12" s="49" customFormat="1" ht="19.5" customHeight="1">
      <c r="A25" s="192"/>
      <c r="B25" s="992">
        <v>10</v>
      </c>
      <c r="C25" s="430"/>
      <c r="D25" s="685">
        <v>773640.4</v>
      </c>
      <c r="E25" s="686">
        <v>122897</v>
      </c>
      <c r="F25" s="686">
        <v>204870.39999999999</v>
      </c>
      <c r="G25" s="687">
        <v>445873</v>
      </c>
    </row>
    <row r="26" spans="1:12" s="49" customFormat="1" ht="10" customHeight="1">
      <c r="A26" s="802"/>
      <c r="B26" s="431"/>
      <c r="C26" s="430"/>
      <c r="D26" s="682"/>
      <c r="E26" s="688"/>
      <c r="F26" s="688"/>
      <c r="G26" s="689"/>
    </row>
    <row r="27" spans="1:12" s="49" customFormat="1" ht="25" customHeight="1">
      <c r="A27" s="748"/>
      <c r="B27" s="432" t="s">
        <v>325</v>
      </c>
      <c r="C27" s="433"/>
      <c r="D27" s="1105">
        <f>(D25 / D24 -1) * 100</f>
        <v>-12.681478544964708</v>
      </c>
      <c r="E27" s="1105">
        <f>(E25 / E24 -1) * 100</f>
        <v>-6.5968976340849856</v>
      </c>
      <c r="F27" s="1105">
        <f>(F25 / F24 -1) * 100</f>
        <v>-7.2283803457628304</v>
      </c>
      <c r="G27" s="1130">
        <f>(G25 / G24 -1) * 100</f>
        <v>-16.438713014535555</v>
      </c>
      <c r="I27" s="749"/>
      <c r="J27" s="749"/>
      <c r="K27" s="749"/>
      <c r="L27" s="749"/>
    </row>
    <row r="28" spans="1:12" s="49" customFormat="1" ht="25" customHeight="1" thickBot="1">
      <c r="A28" s="750"/>
      <c r="B28" s="434" t="s">
        <v>267</v>
      </c>
      <c r="C28" s="435"/>
      <c r="D28" s="803">
        <f>(D25 /D13 -1) * 100</f>
        <v>-0.70669308916617712</v>
      </c>
      <c r="E28" s="803">
        <f>(E25 /E13 -1) * 100</f>
        <v>2.7523932945947127</v>
      </c>
      <c r="F28" s="803">
        <f>(F25 /F13 -1) * 100</f>
        <v>6.6469132280669641</v>
      </c>
      <c r="G28" s="1045">
        <f>(G25 /G13 -1) * 100</f>
        <v>-4.6138541844942704</v>
      </c>
      <c r="I28" s="749"/>
      <c r="J28" s="749"/>
      <c r="K28" s="749"/>
      <c r="L28" s="749"/>
    </row>
    <row r="29" spans="1:12" s="72" customFormat="1" ht="5.15" customHeight="1">
      <c r="B29" s="436" t="s">
        <v>125</v>
      </c>
      <c r="C29" s="436"/>
      <c r="D29" s="436"/>
      <c r="E29" s="436"/>
      <c r="F29" s="436"/>
      <c r="G29" s="436"/>
    </row>
    <row r="30" spans="1:12">
      <c r="A30" s="579" t="s">
        <v>268</v>
      </c>
      <c r="C30" s="437"/>
      <c r="D30" s="437"/>
      <c r="E30" s="437"/>
      <c r="F30" s="300"/>
      <c r="G30" s="438"/>
    </row>
  </sheetData>
  <mergeCells count="4">
    <mergeCell ref="A1:G1"/>
    <mergeCell ref="A5:C6"/>
    <mergeCell ref="D5:D6"/>
    <mergeCell ref="E5:G5"/>
  </mergeCells>
  <phoneticPr fontId="2"/>
  <dataValidations count="1">
    <dataValidation imeMode="off" allowBlank="1" showInputMessage="1" showErrorMessage="1" sqref="D13:G28"/>
  </dataValidations>
  <printOptions horizontalCentered="1"/>
  <pageMargins left="0.59055118110236227" right="0.59055118110236227" top="0.59055118110236227" bottom="0.39370078740157483" header="0.51181102362204722" footer="0.51181102362204722"/>
  <pageSetup paperSize="9" fitToHeight="0" orientation="landscape"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A1:P43"/>
  <sheetViews>
    <sheetView showGridLines="0" view="pageBreakPreview" zoomScale="99" zoomScaleNormal="100" zoomScaleSheetLayoutView="99" workbookViewId="0">
      <selection sqref="A1:P1"/>
    </sheetView>
  </sheetViews>
  <sheetFormatPr defaultColWidth="9" defaultRowHeight="14"/>
  <cols>
    <col min="1" max="1" width="2.08984375" style="24" customWidth="1"/>
    <col min="2" max="2" width="14" style="24" customWidth="1"/>
    <col min="3" max="3" width="2.08984375" style="24" customWidth="1"/>
    <col min="4" max="14" width="8.08984375" style="24" customWidth="1"/>
    <col min="15" max="15" width="7.90625" style="24" customWidth="1"/>
    <col min="16" max="16" width="0.36328125" style="24" customWidth="1"/>
    <col min="17" max="16384" width="9" style="24"/>
  </cols>
  <sheetData>
    <row r="1" spans="1:16" ht="30" customHeight="1">
      <c r="A1" s="1361" t="s">
        <v>529</v>
      </c>
      <c r="B1" s="1361"/>
      <c r="C1" s="1361"/>
      <c r="D1" s="1361"/>
      <c r="E1" s="1361"/>
      <c r="F1" s="1361"/>
      <c r="G1" s="1361"/>
      <c r="H1" s="1361"/>
      <c r="I1" s="1361"/>
      <c r="J1" s="1361"/>
      <c r="K1" s="1361"/>
      <c r="L1" s="1361"/>
      <c r="M1" s="1361"/>
      <c r="N1" s="1361"/>
      <c r="O1" s="1361"/>
      <c r="P1" s="1361"/>
    </row>
    <row r="2" spans="1:16" ht="12.75" customHeight="1"/>
    <row r="3" spans="1:16">
      <c r="B3" s="69"/>
      <c r="C3" s="186"/>
      <c r="D3" s="69"/>
      <c r="E3" s="69"/>
      <c r="F3" s="69"/>
      <c r="G3" s="69"/>
      <c r="H3" s="69"/>
      <c r="I3" s="69"/>
      <c r="J3" s="69"/>
      <c r="K3" s="69"/>
      <c r="L3" s="69"/>
      <c r="M3" s="69"/>
      <c r="O3" s="580" t="s">
        <v>332</v>
      </c>
    </row>
    <row r="4" spans="1:16" ht="3" customHeight="1" thickBot="1">
      <c r="B4" s="69"/>
      <c r="C4" s="186"/>
      <c r="D4" s="69"/>
      <c r="E4" s="69"/>
      <c r="F4" s="69"/>
      <c r="G4" s="69"/>
      <c r="H4" s="69"/>
      <c r="I4" s="69"/>
      <c r="J4" s="69"/>
      <c r="K4" s="69"/>
      <c r="L4" s="69"/>
      <c r="M4" s="69"/>
      <c r="O4" s="439"/>
    </row>
    <row r="5" spans="1:16" ht="25" customHeight="1">
      <c r="A5" s="168"/>
      <c r="B5" s="1309" t="s">
        <v>333</v>
      </c>
      <c r="C5" s="440"/>
      <c r="D5" s="1295" t="s">
        <v>269</v>
      </c>
      <c r="E5" s="1297"/>
      <c r="F5" s="1297"/>
      <c r="G5" s="1296"/>
      <c r="H5" s="1295" t="s">
        <v>334</v>
      </c>
      <c r="I5" s="1297"/>
      <c r="J5" s="1297"/>
      <c r="K5" s="1296"/>
      <c r="L5" s="1295" t="s">
        <v>335</v>
      </c>
      <c r="M5" s="1297"/>
      <c r="N5" s="1297"/>
      <c r="O5" s="1297"/>
      <c r="P5" s="441"/>
    </row>
    <row r="6" spans="1:16" ht="18" customHeight="1">
      <c r="A6" s="178"/>
      <c r="B6" s="1319"/>
      <c r="C6" s="239"/>
      <c r="D6" s="1360" t="s">
        <v>341</v>
      </c>
      <c r="E6" s="1359" t="s">
        <v>336</v>
      </c>
      <c r="F6" s="1359" t="s">
        <v>337</v>
      </c>
      <c r="G6" s="1359" t="s">
        <v>338</v>
      </c>
      <c r="H6" s="1360" t="s">
        <v>341</v>
      </c>
      <c r="I6" s="1359" t="s">
        <v>336</v>
      </c>
      <c r="J6" s="1359" t="s">
        <v>337</v>
      </c>
      <c r="K6" s="1359" t="s">
        <v>338</v>
      </c>
      <c r="L6" s="1360" t="s">
        <v>341</v>
      </c>
      <c r="M6" s="1359" t="s">
        <v>336</v>
      </c>
      <c r="N6" s="1359" t="s">
        <v>337</v>
      </c>
      <c r="O6" s="1359" t="s">
        <v>338</v>
      </c>
      <c r="P6" s="442"/>
    </row>
    <row r="7" spans="1:16" ht="18" customHeight="1">
      <c r="A7" s="178"/>
      <c r="B7" s="1319"/>
      <c r="C7" s="239"/>
      <c r="D7" s="1325"/>
      <c r="E7" s="1326"/>
      <c r="F7" s="1326"/>
      <c r="G7" s="1326"/>
      <c r="H7" s="1325"/>
      <c r="I7" s="1326"/>
      <c r="J7" s="1326"/>
      <c r="K7" s="1326"/>
      <c r="L7" s="1325"/>
      <c r="M7" s="1326"/>
      <c r="N7" s="1326"/>
      <c r="O7" s="1326"/>
      <c r="P7" s="444"/>
    </row>
    <row r="8" spans="1:16" ht="18" customHeight="1">
      <c r="A8" s="172"/>
      <c r="B8" s="1310"/>
      <c r="C8" s="445"/>
      <c r="D8" s="1313"/>
      <c r="E8" s="1312"/>
      <c r="F8" s="1312"/>
      <c r="G8" s="1312"/>
      <c r="H8" s="1313"/>
      <c r="I8" s="1312"/>
      <c r="J8" s="1312"/>
      <c r="K8" s="1312"/>
      <c r="L8" s="1313"/>
      <c r="M8" s="1312"/>
      <c r="N8" s="1312"/>
      <c r="O8" s="1312"/>
      <c r="P8" s="240"/>
    </row>
    <row r="9" spans="1:16" ht="15" customHeight="1">
      <c r="A9" s="178"/>
      <c r="B9" s="242"/>
      <c r="C9" s="242"/>
      <c r="D9" s="221"/>
      <c r="E9" s="242"/>
      <c r="F9" s="242"/>
      <c r="G9" s="242"/>
      <c r="H9" s="242"/>
      <c r="I9" s="242"/>
      <c r="J9" s="242"/>
      <c r="K9" s="242"/>
      <c r="L9" s="242"/>
      <c r="M9" s="242"/>
      <c r="N9" s="242"/>
      <c r="O9" s="242"/>
      <c r="P9" s="444"/>
    </row>
    <row r="10" spans="1:16" ht="16" customHeight="1">
      <c r="A10" s="178"/>
      <c r="B10" s="1058" t="s">
        <v>553</v>
      </c>
      <c r="C10" s="189"/>
      <c r="D10" s="773">
        <v>2778</v>
      </c>
      <c r="E10" s="774">
        <v>650</v>
      </c>
      <c r="F10" s="774">
        <v>322</v>
      </c>
      <c r="G10" s="774">
        <v>360</v>
      </c>
      <c r="H10" s="774">
        <v>34</v>
      </c>
      <c r="I10" s="774">
        <v>2</v>
      </c>
      <c r="J10" s="774">
        <v>1</v>
      </c>
      <c r="K10" s="774">
        <v>7</v>
      </c>
      <c r="L10" s="775">
        <v>3311</v>
      </c>
      <c r="M10" s="775">
        <v>729</v>
      </c>
      <c r="N10" s="775">
        <v>380</v>
      </c>
      <c r="O10" s="775">
        <v>428</v>
      </c>
      <c r="P10" s="444"/>
    </row>
    <row r="11" spans="1:16" ht="16" customHeight="1">
      <c r="A11" s="178"/>
      <c r="B11" s="1058" t="s">
        <v>491</v>
      </c>
      <c r="C11" s="189"/>
      <c r="D11" s="773">
        <v>2966</v>
      </c>
      <c r="E11" s="774">
        <v>609</v>
      </c>
      <c r="F11" s="774">
        <v>363</v>
      </c>
      <c r="G11" s="774">
        <v>470</v>
      </c>
      <c r="H11" s="774">
        <v>38</v>
      </c>
      <c r="I11" s="774">
        <v>6</v>
      </c>
      <c r="J11" s="774">
        <v>3</v>
      </c>
      <c r="K11" s="774">
        <v>10</v>
      </c>
      <c r="L11" s="775">
        <v>3574</v>
      </c>
      <c r="M11" s="775">
        <v>691</v>
      </c>
      <c r="N11" s="775">
        <v>418</v>
      </c>
      <c r="O11" s="775">
        <v>569</v>
      </c>
      <c r="P11" s="444"/>
    </row>
    <row r="12" spans="1:16" ht="16" customHeight="1">
      <c r="A12" s="178"/>
      <c r="B12" s="1058" t="s">
        <v>554</v>
      </c>
      <c r="C12" s="189"/>
      <c r="D12" s="773">
        <v>2875</v>
      </c>
      <c r="E12" s="774">
        <v>484</v>
      </c>
      <c r="F12" s="774">
        <v>327</v>
      </c>
      <c r="G12" s="774">
        <v>467</v>
      </c>
      <c r="H12" s="774">
        <v>44</v>
      </c>
      <c r="I12" s="774">
        <v>5</v>
      </c>
      <c r="J12" s="774">
        <v>3</v>
      </c>
      <c r="K12" s="774">
        <v>7</v>
      </c>
      <c r="L12" s="775">
        <v>3387</v>
      </c>
      <c r="M12" s="775">
        <v>545</v>
      </c>
      <c r="N12" s="775">
        <v>384</v>
      </c>
      <c r="O12" s="775">
        <v>560</v>
      </c>
      <c r="P12" s="444"/>
    </row>
    <row r="13" spans="1:16" ht="2.25" customHeight="1">
      <c r="A13" s="178"/>
      <c r="B13" s="186"/>
      <c r="C13" s="186"/>
      <c r="D13" s="446"/>
      <c r="E13" s="203"/>
      <c r="F13" s="203"/>
      <c r="G13" s="203"/>
      <c r="H13" s="203"/>
      <c r="I13" s="203"/>
      <c r="J13" s="203"/>
      <c r="K13" s="203"/>
      <c r="L13" s="203"/>
      <c r="M13" s="203"/>
      <c r="N13" s="203"/>
      <c r="O13" s="203"/>
      <c r="P13" s="444"/>
    </row>
    <row r="14" spans="1:16" ht="15" customHeight="1">
      <c r="A14" s="178"/>
      <c r="B14" s="186"/>
      <c r="C14" s="186"/>
      <c r="D14" s="446"/>
      <c r="E14" s="203"/>
      <c r="F14" s="203"/>
      <c r="G14" s="203"/>
      <c r="H14" s="203"/>
      <c r="I14" s="203"/>
      <c r="J14" s="203"/>
      <c r="K14" s="203"/>
      <c r="L14" s="203"/>
      <c r="M14" s="203"/>
      <c r="N14" s="203"/>
      <c r="O14" s="203"/>
      <c r="P14" s="444"/>
    </row>
    <row r="15" spans="1:16" s="49" customFormat="1" ht="16" customHeight="1">
      <c r="A15" s="192"/>
      <c r="B15" s="959" t="s">
        <v>456</v>
      </c>
      <c r="C15" s="751"/>
      <c r="D15" s="447">
        <v>162</v>
      </c>
      <c r="E15" s="447">
        <v>30</v>
      </c>
      <c r="F15" s="447">
        <v>24</v>
      </c>
      <c r="G15" s="447">
        <v>23</v>
      </c>
      <c r="H15" s="447">
        <v>4</v>
      </c>
      <c r="I15" s="447">
        <v>0</v>
      </c>
      <c r="J15" s="447">
        <v>2</v>
      </c>
      <c r="K15" s="447">
        <v>1</v>
      </c>
      <c r="L15" s="447">
        <v>196</v>
      </c>
      <c r="M15" s="447">
        <v>33</v>
      </c>
      <c r="N15" s="447">
        <v>29</v>
      </c>
      <c r="O15" s="447">
        <v>26</v>
      </c>
      <c r="P15" s="197"/>
    </row>
    <row r="16" spans="1:16" s="49" customFormat="1" ht="16" customHeight="1">
      <c r="A16" s="192"/>
      <c r="B16" s="959">
        <v>2</v>
      </c>
      <c r="C16" s="751"/>
      <c r="D16" s="447">
        <v>206</v>
      </c>
      <c r="E16" s="447">
        <v>39</v>
      </c>
      <c r="F16" s="447">
        <v>23</v>
      </c>
      <c r="G16" s="447">
        <v>25</v>
      </c>
      <c r="H16" s="447">
        <v>5</v>
      </c>
      <c r="I16" s="447">
        <v>0</v>
      </c>
      <c r="J16" s="447">
        <v>0</v>
      </c>
      <c r="K16" s="447">
        <v>2</v>
      </c>
      <c r="L16" s="447">
        <v>232</v>
      </c>
      <c r="M16" s="447">
        <v>43</v>
      </c>
      <c r="N16" s="447">
        <v>24</v>
      </c>
      <c r="O16" s="447">
        <v>29</v>
      </c>
      <c r="P16" s="197"/>
    </row>
    <row r="17" spans="1:16" s="49" customFormat="1" ht="16" customHeight="1">
      <c r="A17" s="192"/>
      <c r="B17" s="959">
        <v>3</v>
      </c>
      <c r="C17" s="751"/>
      <c r="D17" s="447">
        <v>253</v>
      </c>
      <c r="E17" s="447">
        <v>60</v>
      </c>
      <c r="F17" s="447">
        <v>31</v>
      </c>
      <c r="G17" s="447">
        <v>34</v>
      </c>
      <c r="H17" s="447">
        <v>3</v>
      </c>
      <c r="I17" s="447">
        <v>0</v>
      </c>
      <c r="J17" s="447">
        <v>0</v>
      </c>
      <c r="K17" s="447">
        <v>0</v>
      </c>
      <c r="L17" s="447">
        <v>280</v>
      </c>
      <c r="M17" s="447">
        <v>67</v>
      </c>
      <c r="N17" s="447">
        <v>35</v>
      </c>
      <c r="O17" s="447">
        <v>38</v>
      </c>
      <c r="P17" s="197"/>
    </row>
    <row r="18" spans="1:16" s="49" customFormat="1" ht="16" customHeight="1">
      <c r="A18" s="192"/>
      <c r="B18" s="959">
        <v>4</v>
      </c>
      <c r="C18" s="751"/>
      <c r="D18" s="447">
        <v>207</v>
      </c>
      <c r="E18" s="447">
        <v>38</v>
      </c>
      <c r="F18" s="447">
        <v>23</v>
      </c>
      <c r="G18" s="447">
        <v>31</v>
      </c>
      <c r="H18" s="447">
        <v>2</v>
      </c>
      <c r="I18" s="447">
        <v>0</v>
      </c>
      <c r="J18" s="447">
        <v>0</v>
      </c>
      <c r="K18" s="447">
        <v>0</v>
      </c>
      <c r="L18" s="447">
        <v>247</v>
      </c>
      <c r="M18" s="447">
        <v>43</v>
      </c>
      <c r="N18" s="447">
        <v>31</v>
      </c>
      <c r="O18" s="447">
        <v>36</v>
      </c>
      <c r="P18" s="197"/>
    </row>
    <row r="19" spans="1:16" s="49" customFormat="1" ht="16" customHeight="1">
      <c r="A19" s="192"/>
      <c r="B19" s="959">
        <v>5</v>
      </c>
      <c r="C19" s="751"/>
      <c r="D19" s="447">
        <v>222</v>
      </c>
      <c r="E19" s="447">
        <v>34</v>
      </c>
      <c r="F19" s="447">
        <v>33</v>
      </c>
      <c r="G19" s="447">
        <v>36</v>
      </c>
      <c r="H19" s="447">
        <v>0</v>
      </c>
      <c r="I19" s="447">
        <v>0</v>
      </c>
      <c r="J19" s="447">
        <v>0</v>
      </c>
      <c r="K19" s="447">
        <v>0</v>
      </c>
      <c r="L19" s="447">
        <v>263</v>
      </c>
      <c r="M19" s="447">
        <v>38</v>
      </c>
      <c r="N19" s="447">
        <v>40</v>
      </c>
      <c r="O19" s="447">
        <v>44</v>
      </c>
      <c r="P19" s="197"/>
    </row>
    <row r="20" spans="1:16" s="49" customFormat="1" ht="16" customHeight="1">
      <c r="A20" s="192"/>
      <c r="B20" s="959">
        <v>6</v>
      </c>
      <c r="C20" s="751"/>
      <c r="D20" s="447">
        <v>206</v>
      </c>
      <c r="E20" s="447">
        <v>31</v>
      </c>
      <c r="F20" s="447">
        <v>25</v>
      </c>
      <c r="G20" s="447">
        <v>30</v>
      </c>
      <c r="H20" s="447">
        <v>8</v>
      </c>
      <c r="I20" s="447">
        <v>1</v>
      </c>
      <c r="J20" s="447">
        <v>1</v>
      </c>
      <c r="K20" s="447">
        <v>1</v>
      </c>
      <c r="L20" s="447">
        <v>254</v>
      </c>
      <c r="M20" s="447">
        <v>35</v>
      </c>
      <c r="N20" s="447">
        <v>25</v>
      </c>
      <c r="O20" s="447">
        <v>35</v>
      </c>
      <c r="P20" s="197"/>
    </row>
    <row r="21" spans="1:16" s="49" customFormat="1" ht="16" customHeight="1">
      <c r="A21" s="192"/>
      <c r="B21" s="959">
        <v>7</v>
      </c>
      <c r="C21" s="751"/>
      <c r="D21" s="447">
        <v>255</v>
      </c>
      <c r="E21" s="447">
        <v>30</v>
      </c>
      <c r="F21" s="447">
        <v>29</v>
      </c>
      <c r="G21" s="447">
        <v>37</v>
      </c>
      <c r="H21" s="447">
        <v>2</v>
      </c>
      <c r="I21" s="447">
        <v>2</v>
      </c>
      <c r="J21" s="447">
        <v>0</v>
      </c>
      <c r="K21" s="447">
        <v>0</v>
      </c>
      <c r="L21" s="447">
        <v>293</v>
      </c>
      <c r="M21" s="447">
        <v>34</v>
      </c>
      <c r="N21" s="447">
        <v>32</v>
      </c>
      <c r="O21" s="447">
        <v>41</v>
      </c>
      <c r="P21" s="197"/>
    </row>
    <row r="22" spans="1:16" s="49" customFormat="1" ht="15.5" customHeight="1">
      <c r="A22" s="192"/>
      <c r="B22" s="959">
        <v>8</v>
      </c>
      <c r="C22" s="751"/>
      <c r="D22" s="447">
        <v>218</v>
      </c>
      <c r="E22" s="447">
        <v>35</v>
      </c>
      <c r="F22" s="447">
        <v>22</v>
      </c>
      <c r="G22" s="447">
        <v>32</v>
      </c>
      <c r="H22" s="447">
        <v>4</v>
      </c>
      <c r="I22" s="447">
        <v>0</v>
      </c>
      <c r="J22" s="447">
        <v>0</v>
      </c>
      <c r="K22" s="447">
        <v>0</v>
      </c>
      <c r="L22" s="447">
        <v>259</v>
      </c>
      <c r="M22" s="447">
        <v>36</v>
      </c>
      <c r="N22" s="447">
        <v>25</v>
      </c>
      <c r="O22" s="447">
        <v>41</v>
      </c>
      <c r="P22" s="197"/>
    </row>
    <row r="23" spans="1:16" s="49" customFormat="1" ht="16" customHeight="1">
      <c r="A23" s="192"/>
      <c r="B23" s="959">
        <v>9</v>
      </c>
      <c r="C23" s="751"/>
      <c r="D23" s="447">
        <v>259</v>
      </c>
      <c r="E23" s="447">
        <v>37</v>
      </c>
      <c r="F23" s="447">
        <v>40</v>
      </c>
      <c r="G23" s="447">
        <v>48</v>
      </c>
      <c r="H23" s="447">
        <v>6</v>
      </c>
      <c r="I23" s="447">
        <v>0</v>
      </c>
      <c r="J23" s="447">
        <v>0</v>
      </c>
      <c r="K23" s="447">
        <v>1</v>
      </c>
      <c r="L23" s="447">
        <v>296</v>
      </c>
      <c r="M23" s="447">
        <v>42</v>
      </c>
      <c r="N23" s="447">
        <v>45</v>
      </c>
      <c r="O23" s="447">
        <v>58</v>
      </c>
      <c r="P23" s="197"/>
    </row>
    <row r="24" spans="1:16" s="49" customFormat="1" ht="16" customHeight="1">
      <c r="A24" s="192"/>
      <c r="B24" s="959">
        <v>10</v>
      </c>
      <c r="C24" s="751"/>
      <c r="D24" s="447">
        <v>257</v>
      </c>
      <c r="E24" s="447">
        <v>50</v>
      </c>
      <c r="F24" s="447">
        <v>24</v>
      </c>
      <c r="G24" s="447">
        <v>33</v>
      </c>
      <c r="H24" s="447">
        <v>5</v>
      </c>
      <c r="I24" s="447">
        <v>1</v>
      </c>
      <c r="J24" s="447">
        <v>0</v>
      </c>
      <c r="K24" s="447">
        <v>1</v>
      </c>
      <c r="L24" s="447">
        <v>322</v>
      </c>
      <c r="M24" s="447">
        <v>54</v>
      </c>
      <c r="N24" s="447">
        <v>33</v>
      </c>
      <c r="O24" s="447">
        <v>47</v>
      </c>
      <c r="P24" s="197"/>
    </row>
    <row r="25" spans="1:16" s="49" customFormat="1" ht="16" customHeight="1">
      <c r="A25" s="192"/>
      <c r="B25" s="959">
        <v>11</v>
      </c>
      <c r="C25" s="751"/>
      <c r="D25" s="447">
        <v>263</v>
      </c>
      <c r="E25" s="447">
        <v>38</v>
      </c>
      <c r="F25" s="447">
        <v>23</v>
      </c>
      <c r="G25" s="447">
        <v>60</v>
      </c>
      <c r="H25" s="447">
        <v>2</v>
      </c>
      <c r="I25" s="447">
        <v>0</v>
      </c>
      <c r="J25" s="447">
        <v>0</v>
      </c>
      <c r="K25" s="447">
        <v>0</v>
      </c>
      <c r="L25" s="447">
        <v>308</v>
      </c>
      <c r="M25" s="447">
        <v>44</v>
      </c>
      <c r="N25" s="447">
        <v>32</v>
      </c>
      <c r="O25" s="447">
        <v>70</v>
      </c>
      <c r="P25" s="197"/>
    </row>
    <row r="26" spans="1:16" s="49" customFormat="1" ht="16" customHeight="1">
      <c r="A26" s="192"/>
      <c r="B26" s="959">
        <v>12</v>
      </c>
      <c r="C26" s="751"/>
      <c r="D26" s="447">
        <v>367</v>
      </c>
      <c r="E26" s="447">
        <v>62</v>
      </c>
      <c r="F26" s="447">
        <v>30</v>
      </c>
      <c r="G26" s="447">
        <v>78</v>
      </c>
      <c r="H26" s="447">
        <v>3</v>
      </c>
      <c r="I26" s="447">
        <v>1</v>
      </c>
      <c r="J26" s="447">
        <v>0</v>
      </c>
      <c r="K26" s="447">
        <v>1</v>
      </c>
      <c r="L26" s="447">
        <v>437</v>
      </c>
      <c r="M26" s="447">
        <v>76</v>
      </c>
      <c r="N26" s="447">
        <v>33</v>
      </c>
      <c r="O26" s="447">
        <v>95</v>
      </c>
      <c r="P26" s="197"/>
    </row>
    <row r="27" spans="1:16" s="49" customFormat="1" ht="16" customHeight="1">
      <c r="A27" s="192"/>
      <c r="B27" s="959" t="s">
        <v>590</v>
      </c>
      <c r="C27" s="751"/>
      <c r="D27" s="447">
        <v>131</v>
      </c>
      <c r="E27" s="447">
        <v>19</v>
      </c>
      <c r="F27" s="447">
        <v>16</v>
      </c>
      <c r="G27" s="447">
        <v>19</v>
      </c>
      <c r="H27" s="447">
        <v>6</v>
      </c>
      <c r="I27" s="447">
        <v>0</v>
      </c>
      <c r="J27" s="447">
        <v>1</v>
      </c>
      <c r="K27" s="447">
        <v>0</v>
      </c>
      <c r="L27" s="447">
        <v>145</v>
      </c>
      <c r="M27" s="447">
        <v>26</v>
      </c>
      <c r="N27" s="447">
        <v>15</v>
      </c>
      <c r="O27" s="447">
        <v>19</v>
      </c>
      <c r="P27" s="197"/>
    </row>
    <row r="28" spans="1:16" s="49" customFormat="1" ht="8.15" customHeight="1">
      <c r="A28" s="192"/>
      <c r="B28" s="745"/>
      <c r="C28" s="751"/>
      <c r="D28" s="447"/>
      <c r="E28" s="447"/>
      <c r="F28" s="447"/>
      <c r="G28" s="447"/>
      <c r="H28" s="447"/>
      <c r="I28" s="447"/>
      <c r="J28" s="447"/>
      <c r="K28" s="447"/>
      <c r="L28" s="447"/>
      <c r="M28" s="447"/>
      <c r="N28" s="447"/>
      <c r="O28" s="447"/>
      <c r="P28" s="197"/>
    </row>
    <row r="29" spans="1:16" s="49" customFormat="1" ht="16" customHeight="1">
      <c r="A29" s="192"/>
      <c r="B29" s="752" t="s">
        <v>591</v>
      </c>
      <c r="C29" s="753"/>
      <c r="D29" s="589">
        <f>SUM(D27:D27)</f>
        <v>131</v>
      </c>
      <c r="E29" s="589">
        <f t="shared" ref="E29:O29" si="0">SUM(E27:E27)</f>
        <v>19</v>
      </c>
      <c r="F29" s="589">
        <f t="shared" si="0"/>
        <v>16</v>
      </c>
      <c r="G29" s="589">
        <f t="shared" si="0"/>
        <v>19</v>
      </c>
      <c r="H29" s="589">
        <f t="shared" si="0"/>
        <v>6</v>
      </c>
      <c r="I29" s="589">
        <f t="shared" si="0"/>
        <v>0</v>
      </c>
      <c r="J29" s="589">
        <f t="shared" si="0"/>
        <v>1</v>
      </c>
      <c r="K29" s="589">
        <f t="shared" si="0"/>
        <v>0</v>
      </c>
      <c r="L29" s="589">
        <f t="shared" si="0"/>
        <v>145</v>
      </c>
      <c r="M29" s="589">
        <f t="shared" si="0"/>
        <v>26</v>
      </c>
      <c r="N29" s="589">
        <f t="shared" si="0"/>
        <v>15</v>
      </c>
      <c r="O29" s="589">
        <f t="shared" si="0"/>
        <v>19</v>
      </c>
      <c r="P29" s="1102">
        <f>SUM(P16:P27)</f>
        <v>0</v>
      </c>
    </row>
    <row r="30" spans="1:16" ht="1" customHeight="1" thickBot="1">
      <c r="A30" s="198"/>
      <c r="B30" s="448"/>
      <c r="C30" s="199"/>
      <c r="D30" s="1122"/>
      <c r="E30" s="1123"/>
      <c r="F30" s="1123"/>
      <c r="G30" s="1123"/>
      <c r="H30" s="1123"/>
      <c r="I30" s="1123"/>
      <c r="J30" s="1123"/>
      <c r="K30" s="1123"/>
      <c r="L30" s="1123"/>
      <c r="M30" s="1123"/>
      <c r="N30" s="1123"/>
      <c r="O30" s="1123"/>
      <c r="P30" s="449"/>
    </row>
    <row r="31" spans="1:16" ht="3" customHeight="1">
      <c r="A31" s="57"/>
      <c r="B31" s="309"/>
      <c r="C31" s="189"/>
      <c r="D31" s="447"/>
      <c r="E31" s="447"/>
      <c r="F31" s="447"/>
      <c r="G31" s="447"/>
      <c r="H31" s="447"/>
      <c r="I31" s="447"/>
      <c r="J31" s="447"/>
      <c r="K31" s="447"/>
      <c r="L31" s="447"/>
      <c r="M31" s="447"/>
      <c r="N31" s="447"/>
      <c r="O31" s="447"/>
      <c r="P31" s="57"/>
    </row>
    <row r="32" spans="1:16" ht="14.5" customHeight="1">
      <c r="A32" s="299" t="s">
        <v>339</v>
      </c>
      <c r="B32" s="191"/>
      <c r="C32" s="189"/>
      <c r="D32" s="447"/>
      <c r="E32" s="447"/>
      <c r="F32" s="447"/>
      <c r="G32" s="447"/>
      <c r="H32" s="447"/>
      <c r="I32" s="447"/>
      <c r="J32" s="447"/>
      <c r="K32" s="447"/>
      <c r="L32" s="447"/>
      <c r="M32" s="447"/>
      <c r="N32" s="447"/>
      <c r="O32" s="447"/>
      <c r="P32" s="57"/>
    </row>
    <row r="33" spans="1:15" ht="15" customHeight="1">
      <c r="A33" s="566" t="s">
        <v>340</v>
      </c>
      <c r="C33" s="276"/>
      <c r="D33" s="72"/>
      <c r="E33" s="72"/>
      <c r="F33" s="72"/>
      <c r="G33" s="72"/>
      <c r="H33" s="72"/>
      <c r="I33" s="72"/>
      <c r="J33" s="72"/>
      <c r="K33" s="72"/>
      <c r="L33" s="72"/>
      <c r="M33" s="72"/>
      <c r="N33" s="72"/>
      <c r="O33" s="72"/>
    </row>
    <row r="34" spans="1:15">
      <c r="B34" s="69"/>
      <c r="C34" s="276"/>
      <c r="D34" s="72"/>
      <c r="E34" s="72"/>
      <c r="F34" s="72"/>
      <c r="G34" s="72"/>
      <c r="H34" s="72"/>
      <c r="I34" s="72"/>
      <c r="J34" s="72"/>
      <c r="K34" s="72"/>
      <c r="L34" s="72"/>
      <c r="M34" s="72"/>
      <c r="N34" s="72"/>
      <c r="O34" s="72"/>
    </row>
    <row r="35" spans="1:15">
      <c r="C35" s="57"/>
    </row>
    <row r="36" spans="1:15">
      <c r="C36" s="57"/>
    </row>
    <row r="37" spans="1:15">
      <c r="C37" s="57"/>
    </row>
    <row r="38" spans="1:15">
      <c r="C38" s="57"/>
    </row>
    <row r="39" spans="1:15">
      <c r="C39" s="57"/>
    </row>
    <row r="40" spans="1:15">
      <c r="C40" s="57"/>
    </row>
    <row r="41" spans="1:15">
      <c r="C41" s="57"/>
    </row>
    <row r="42" spans="1:15">
      <c r="C42" s="57"/>
    </row>
    <row r="43" spans="1:15">
      <c r="C43" s="57"/>
    </row>
  </sheetData>
  <mergeCells count="17">
    <mergeCell ref="A1:P1"/>
    <mergeCell ref="B5:B8"/>
    <mergeCell ref="D5:G5"/>
    <mergeCell ref="H5:K5"/>
    <mergeCell ref="L5:O5"/>
    <mergeCell ref="D6:D8"/>
    <mergeCell ref="E6:E8"/>
    <mergeCell ref="F6:F8"/>
    <mergeCell ref="G6:G8"/>
    <mergeCell ref="H6:H8"/>
    <mergeCell ref="O6:O8"/>
    <mergeCell ref="I6:I8"/>
    <mergeCell ref="J6:J8"/>
    <mergeCell ref="K6:K8"/>
    <mergeCell ref="L6:L8"/>
    <mergeCell ref="M6:M8"/>
    <mergeCell ref="N6:N8"/>
  </mergeCells>
  <phoneticPr fontId="2"/>
  <dataValidations count="1">
    <dataValidation imeMode="off" allowBlank="1" showInputMessage="1" showErrorMessage="1" sqref="D30:O30 D15:O28"/>
  </dataValidations>
  <printOptions horizontalCentered="1"/>
  <pageMargins left="0.98425196850393704" right="0.78740157480314965" top="0.59055118110236227" bottom="0.39370078740157483" header="0.51181102362204722" footer="0.51181102362204722"/>
  <pageSetup paperSize="9" scale="105" fitToHeight="0" orientation="landscape" r:id="rId1"/>
  <headerFooter alignWithMargins="0"/>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X31"/>
  <sheetViews>
    <sheetView showGridLines="0" view="pageBreakPreview" zoomScaleNormal="100" zoomScaleSheetLayoutView="100" workbookViewId="0">
      <selection sqref="A1:S1"/>
    </sheetView>
  </sheetViews>
  <sheetFormatPr defaultColWidth="9" defaultRowHeight="16.5"/>
  <cols>
    <col min="1" max="1" width="2.08984375" style="450" customWidth="1"/>
    <col min="2" max="2" width="14.7265625" style="450" customWidth="1"/>
    <col min="3" max="3" width="2.08984375" style="450" customWidth="1"/>
    <col min="4" max="7" width="7.6328125" style="450" customWidth="1"/>
    <col min="8" max="8" width="8.6328125" style="450" customWidth="1"/>
    <col min="9" max="14" width="7.6328125" style="450" customWidth="1"/>
    <col min="15" max="15" width="8.90625" style="450" customWidth="1"/>
    <col min="16" max="16" width="9.08984375" style="450" customWidth="1"/>
    <col min="17" max="17" width="8.36328125" style="450" customWidth="1"/>
    <col min="18" max="18" width="8.08984375" style="450" customWidth="1"/>
    <col min="19" max="19" width="0.36328125" style="450" customWidth="1"/>
    <col min="20" max="16384" width="9" style="450"/>
  </cols>
  <sheetData>
    <row r="1" spans="1:24" ht="30" customHeight="1">
      <c r="A1" s="1201" t="s">
        <v>270</v>
      </c>
      <c r="B1" s="1201"/>
      <c r="C1" s="1201"/>
      <c r="D1" s="1201"/>
      <c r="E1" s="1201"/>
      <c r="F1" s="1201"/>
      <c r="G1" s="1201"/>
      <c r="H1" s="1201"/>
      <c r="I1" s="1201"/>
      <c r="J1" s="1201"/>
      <c r="K1" s="1201"/>
      <c r="L1" s="1201"/>
      <c r="M1" s="1201"/>
      <c r="N1" s="1201"/>
      <c r="O1" s="1201"/>
      <c r="P1" s="1201"/>
      <c r="Q1" s="1201"/>
      <c r="R1" s="1201"/>
      <c r="S1" s="1201"/>
    </row>
    <row r="2" spans="1:24" ht="25" customHeight="1" thickBot="1">
      <c r="B2" s="28"/>
      <c r="C2" s="28"/>
      <c r="D2" s="28"/>
      <c r="E2" s="28"/>
      <c r="F2" s="28"/>
      <c r="G2" s="28"/>
      <c r="H2" s="28"/>
      <c r="I2" s="28"/>
      <c r="J2" s="28"/>
      <c r="K2" s="28"/>
      <c r="L2" s="28"/>
      <c r="M2" s="28"/>
      <c r="N2" s="28"/>
      <c r="O2" s="28"/>
      <c r="P2" s="28"/>
      <c r="Q2" s="28"/>
      <c r="R2" s="581" t="s">
        <v>342</v>
      </c>
    </row>
    <row r="3" spans="1:24" ht="21" customHeight="1">
      <c r="A3" s="1298" t="s">
        <v>308</v>
      </c>
      <c r="B3" s="1309"/>
      <c r="C3" s="1299"/>
      <c r="D3" s="1295" t="s">
        <v>345</v>
      </c>
      <c r="E3" s="1297"/>
      <c r="F3" s="1297"/>
      <c r="G3" s="1297"/>
      <c r="H3" s="1297"/>
      <c r="I3" s="1297"/>
      <c r="J3" s="1297"/>
      <c r="K3" s="1296"/>
      <c r="L3" s="1311" t="s">
        <v>346</v>
      </c>
      <c r="M3" s="1324" t="s">
        <v>274</v>
      </c>
      <c r="N3" s="1311" t="s">
        <v>348</v>
      </c>
      <c r="O3" s="1297" t="s">
        <v>344</v>
      </c>
      <c r="P3" s="1297"/>
      <c r="Q3" s="1297"/>
      <c r="R3" s="1297"/>
      <c r="S3" s="451"/>
    </row>
    <row r="4" spans="1:24" ht="21" customHeight="1">
      <c r="A4" s="1365"/>
      <c r="B4" s="1319"/>
      <c r="C4" s="1366"/>
      <c r="D4" s="452"/>
      <c r="E4" s="174"/>
      <c r="F4" s="1359" t="s">
        <v>271</v>
      </c>
      <c r="G4" s="1359" t="s">
        <v>272</v>
      </c>
      <c r="H4" s="174"/>
      <c r="I4" s="1362" t="s">
        <v>273</v>
      </c>
      <c r="J4" s="174"/>
      <c r="K4" s="1359" t="s">
        <v>347</v>
      </c>
      <c r="L4" s="1326"/>
      <c r="M4" s="1325"/>
      <c r="N4" s="1325"/>
      <c r="O4" s="453"/>
      <c r="P4" s="454"/>
      <c r="Q4" s="174"/>
      <c r="R4" s="221"/>
      <c r="S4" s="455"/>
    </row>
    <row r="5" spans="1:24" ht="21" customHeight="1">
      <c r="A5" s="1365"/>
      <c r="B5" s="1319"/>
      <c r="C5" s="1366"/>
      <c r="D5" s="194" t="s">
        <v>275</v>
      </c>
      <c r="E5" s="175" t="s">
        <v>276</v>
      </c>
      <c r="F5" s="1326"/>
      <c r="G5" s="1326"/>
      <c r="H5" s="175" t="s">
        <v>277</v>
      </c>
      <c r="I5" s="1363"/>
      <c r="J5" s="175" t="s">
        <v>278</v>
      </c>
      <c r="K5" s="1325"/>
      <c r="L5" s="1326"/>
      <c r="M5" s="1325"/>
      <c r="N5" s="1325"/>
      <c r="O5" s="456" t="s">
        <v>279</v>
      </c>
      <c r="P5" s="443" t="s">
        <v>280</v>
      </c>
      <c r="Q5" s="175" t="s">
        <v>277</v>
      </c>
      <c r="R5" s="175" t="s">
        <v>281</v>
      </c>
      <c r="S5" s="457"/>
    </row>
    <row r="6" spans="1:24" ht="21" customHeight="1">
      <c r="A6" s="1300"/>
      <c r="B6" s="1310"/>
      <c r="C6" s="1301"/>
      <c r="D6" s="194"/>
      <c r="E6" s="175"/>
      <c r="F6" s="1312"/>
      <c r="G6" s="1312"/>
      <c r="H6" s="175"/>
      <c r="I6" s="1364"/>
      <c r="J6" s="175"/>
      <c r="K6" s="1313"/>
      <c r="L6" s="1312"/>
      <c r="M6" s="1313"/>
      <c r="N6" s="1313"/>
      <c r="O6" s="458"/>
      <c r="P6" s="459"/>
      <c r="Q6" s="175"/>
      <c r="R6" s="236"/>
      <c r="S6" s="460"/>
    </row>
    <row r="7" spans="1:24" ht="5.15" customHeight="1">
      <c r="A7" s="461"/>
      <c r="B7" s="462"/>
      <c r="C7" s="463"/>
      <c r="D7" s="462"/>
      <c r="E7" s="462"/>
      <c r="F7" s="462"/>
      <c r="G7" s="462"/>
      <c r="H7" s="462"/>
      <c r="I7" s="462"/>
      <c r="J7" s="462"/>
      <c r="K7" s="462"/>
      <c r="L7" s="462"/>
      <c r="M7" s="462"/>
      <c r="N7" s="463"/>
      <c r="O7" s="462"/>
      <c r="P7" s="462"/>
      <c r="Q7" s="462"/>
      <c r="R7" s="462"/>
      <c r="S7" s="457"/>
    </row>
    <row r="8" spans="1:24" ht="19.5" customHeight="1">
      <c r="A8" s="461"/>
      <c r="B8" s="216" t="s">
        <v>492</v>
      </c>
      <c r="C8" s="464"/>
      <c r="D8" s="465">
        <v>28.9</v>
      </c>
      <c r="E8" s="465">
        <v>17.899999999999999</v>
      </c>
      <c r="F8" s="465">
        <v>12.7</v>
      </c>
      <c r="G8" s="465">
        <v>19.7</v>
      </c>
      <c r="H8" s="465">
        <v>358.1</v>
      </c>
      <c r="I8" s="592">
        <v>2</v>
      </c>
      <c r="J8" s="465">
        <v>4.9000000000000004</v>
      </c>
      <c r="K8" s="465">
        <v>444.1</v>
      </c>
      <c r="L8" s="465">
        <v>418.8</v>
      </c>
      <c r="M8" s="465">
        <v>418.8</v>
      </c>
      <c r="N8" s="466">
        <v>17.5</v>
      </c>
      <c r="O8" s="465">
        <v>79.2</v>
      </c>
      <c r="P8" s="465">
        <v>40.4</v>
      </c>
      <c r="Q8" s="465">
        <v>90.2</v>
      </c>
      <c r="R8" s="465">
        <v>87.4</v>
      </c>
      <c r="S8" s="457"/>
    </row>
    <row r="9" spans="1:24" ht="19.5" customHeight="1">
      <c r="A9" s="461"/>
      <c r="B9" s="216" t="s">
        <v>493</v>
      </c>
      <c r="C9" s="464"/>
      <c r="D9" s="690">
        <v>17.8</v>
      </c>
      <c r="E9" s="691">
        <v>14.9</v>
      </c>
      <c r="F9" s="691">
        <v>15.8</v>
      </c>
      <c r="G9" s="692">
        <v>24</v>
      </c>
      <c r="H9" s="692">
        <v>364.9</v>
      </c>
      <c r="I9" s="691">
        <v>1.8</v>
      </c>
      <c r="J9" s="691">
        <v>11.2</v>
      </c>
      <c r="K9" s="693">
        <v>448.3</v>
      </c>
      <c r="L9" s="691">
        <v>421.9</v>
      </c>
      <c r="M9" s="691">
        <v>421.9</v>
      </c>
      <c r="N9" s="694">
        <v>18.100000000000001</v>
      </c>
      <c r="O9" s="693">
        <v>74.2</v>
      </c>
      <c r="P9" s="693">
        <v>73.099999999999994</v>
      </c>
      <c r="Q9" s="693">
        <v>95.4</v>
      </c>
      <c r="R9" s="693">
        <v>94</v>
      </c>
      <c r="S9" s="457"/>
      <c r="U9" s="695"/>
      <c r="V9" s="695"/>
      <c r="W9" s="695"/>
      <c r="X9" s="695"/>
    </row>
    <row r="10" spans="1:24" ht="19.5" customHeight="1">
      <c r="A10" s="461"/>
      <c r="B10" s="216" t="s">
        <v>494</v>
      </c>
      <c r="C10" s="464"/>
      <c r="D10" s="691">
        <v>16.7</v>
      </c>
      <c r="E10" s="691">
        <v>8.4</v>
      </c>
      <c r="F10" s="691">
        <v>10.199999999999999</v>
      </c>
      <c r="G10" s="691">
        <v>20.3</v>
      </c>
      <c r="H10" s="691">
        <v>385.4</v>
      </c>
      <c r="I10" s="691">
        <v>0.8</v>
      </c>
      <c r="J10" s="691">
        <v>9.6</v>
      </c>
      <c r="K10" s="693">
        <v>449.7</v>
      </c>
      <c r="L10" s="691">
        <v>426.2</v>
      </c>
      <c r="M10" s="691">
        <v>426.2</v>
      </c>
      <c r="N10" s="694">
        <v>16.399999999999999</v>
      </c>
      <c r="O10" s="693">
        <v>44.5</v>
      </c>
      <c r="P10" s="693">
        <v>40.4</v>
      </c>
      <c r="Q10" s="693">
        <v>46.2</v>
      </c>
      <c r="R10" s="693">
        <v>45.9</v>
      </c>
      <c r="S10" s="457"/>
      <c r="U10" s="696"/>
    </row>
    <row r="11" spans="1:24" ht="20.149999999999999" customHeight="1">
      <c r="A11" s="461"/>
      <c r="B11" s="171"/>
      <c r="C11" s="467"/>
      <c r="D11" s="468"/>
      <c r="E11" s="468"/>
      <c r="F11" s="468"/>
      <c r="G11" s="468"/>
      <c r="H11" s="468"/>
      <c r="I11" s="468"/>
      <c r="J11" s="468"/>
      <c r="K11" s="468"/>
      <c r="L11" s="468"/>
      <c r="M11" s="468"/>
      <c r="N11" s="469"/>
      <c r="O11" s="468"/>
      <c r="P11" s="468"/>
      <c r="Q11" s="468"/>
      <c r="R11" s="468"/>
      <c r="S11" s="457"/>
    </row>
    <row r="12" spans="1:24" s="764" customFormat="1" ht="20.25" customHeight="1">
      <c r="A12" s="761"/>
      <c r="B12" s="992" t="s">
        <v>442</v>
      </c>
      <c r="C12" s="762"/>
      <c r="D12" s="712">
        <v>9.8193548387096783</v>
      </c>
      <c r="E12" s="712">
        <v>0.44516129032258062</v>
      </c>
      <c r="F12" s="712">
        <v>13.154838709677419</v>
      </c>
      <c r="G12" s="712">
        <v>15.506451612903222</v>
      </c>
      <c r="H12" s="712">
        <v>384.31612903225806</v>
      </c>
      <c r="I12" s="713">
        <v>0.9838709677419355</v>
      </c>
      <c r="J12" s="713">
        <v>27.145161290322577</v>
      </c>
      <c r="K12" s="814">
        <v>449.40322580645159</v>
      </c>
      <c r="L12" s="714">
        <v>426.40967741935481</v>
      </c>
      <c r="M12" s="712">
        <v>426.31935483870956</v>
      </c>
      <c r="N12" s="715">
        <v>17.645161290322577</v>
      </c>
      <c r="O12" s="712">
        <v>51.3</v>
      </c>
      <c r="P12" s="712">
        <v>50.8</v>
      </c>
      <c r="Q12" s="712">
        <v>53.4</v>
      </c>
      <c r="R12" s="712">
        <v>53.2</v>
      </c>
      <c r="S12" s="763"/>
    </row>
    <row r="13" spans="1:24" s="764" customFormat="1" ht="20.25" customHeight="1">
      <c r="A13" s="761"/>
      <c r="B13" s="992">
        <v>2</v>
      </c>
      <c r="C13" s="762"/>
      <c r="D13" s="712">
        <v>15.389655172413793</v>
      </c>
      <c r="E13" s="712">
        <v>6.296551724137931</v>
      </c>
      <c r="F13" s="712">
        <v>8.6620689655172409</v>
      </c>
      <c r="G13" s="712">
        <v>19.279310344827582</v>
      </c>
      <c r="H13" s="712">
        <v>364.57586206896559</v>
      </c>
      <c r="I13" s="713">
        <v>4.8275862068965517E-2</v>
      </c>
      <c r="J13" s="713">
        <v>37.182758620689661</v>
      </c>
      <c r="K13" s="814">
        <v>451.33793103448284</v>
      </c>
      <c r="L13" s="714">
        <v>424.69310344827596</v>
      </c>
      <c r="M13" s="712">
        <v>424.45862068965522</v>
      </c>
      <c r="N13" s="715">
        <v>18.120689655172413</v>
      </c>
      <c r="O13" s="712">
        <v>44.9</v>
      </c>
      <c r="P13" s="712">
        <v>42.3</v>
      </c>
      <c r="Q13" s="712">
        <v>43.7</v>
      </c>
      <c r="R13" s="712">
        <v>43.6</v>
      </c>
      <c r="S13" s="763"/>
    </row>
    <row r="14" spans="1:24" s="764" customFormat="1" ht="20.25" customHeight="1">
      <c r="A14" s="761"/>
      <c r="B14" s="992">
        <v>3</v>
      </c>
      <c r="C14" s="762"/>
      <c r="D14" s="712">
        <v>53.6</v>
      </c>
      <c r="E14" s="712">
        <v>15.867741935483867</v>
      </c>
      <c r="F14" s="712">
        <v>11.63225806451613</v>
      </c>
      <c r="G14" s="712">
        <v>14.577419354838707</v>
      </c>
      <c r="H14" s="712">
        <v>308.73225806451615</v>
      </c>
      <c r="I14" s="713">
        <v>2.2193548387096773</v>
      </c>
      <c r="J14" s="713">
        <v>37.158064516129031</v>
      </c>
      <c r="K14" s="814">
        <v>439.34838709677422</v>
      </c>
      <c r="L14" s="714">
        <v>415.92903225806452</v>
      </c>
      <c r="M14" s="712">
        <v>415.71290322580654</v>
      </c>
      <c r="N14" s="715">
        <v>17.63548387096774</v>
      </c>
      <c r="O14" s="712">
        <v>44.5</v>
      </c>
      <c r="P14" s="712">
        <v>40.4</v>
      </c>
      <c r="Q14" s="712">
        <v>46.2</v>
      </c>
      <c r="R14" s="712">
        <v>45.9</v>
      </c>
      <c r="S14" s="763"/>
    </row>
    <row r="15" spans="1:24" s="764" customFormat="1" ht="20.25" customHeight="1">
      <c r="A15" s="761"/>
      <c r="B15" s="992">
        <v>4</v>
      </c>
      <c r="C15" s="762"/>
      <c r="D15" s="712">
        <v>81.349999999999994</v>
      </c>
      <c r="E15" s="712">
        <v>16.653333333333332</v>
      </c>
      <c r="F15" s="712">
        <v>9.3533333333333335</v>
      </c>
      <c r="G15" s="712">
        <v>3.9600000000000004</v>
      </c>
      <c r="H15" s="712">
        <v>285.63333333333327</v>
      </c>
      <c r="I15" s="713">
        <v>4.8633333333333333</v>
      </c>
      <c r="J15" s="713">
        <v>37.143333333333331</v>
      </c>
      <c r="K15" s="814">
        <v>429.22999999999996</v>
      </c>
      <c r="L15" s="714">
        <v>410.31333333333333</v>
      </c>
      <c r="M15" s="712">
        <v>410.60000000000008</v>
      </c>
      <c r="N15" s="715">
        <v>16.40666666666667</v>
      </c>
      <c r="O15" s="712">
        <v>74.099999999999994</v>
      </c>
      <c r="P15" s="712">
        <v>60.9</v>
      </c>
      <c r="Q15" s="712">
        <v>67.099999999999994</v>
      </c>
      <c r="R15" s="712">
        <v>66.8</v>
      </c>
      <c r="S15" s="763"/>
    </row>
    <row r="16" spans="1:24" s="764" customFormat="1" ht="20.25" customHeight="1">
      <c r="A16" s="761"/>
      <c r="B16" s="992">
        <v>5</v>
      </c>
      <c r="C16" s="762"/>
      <c r="D16" s="712">
        <v>46.764516129032252</v>
      </c>
      <c r="E16" s="712">
        <v>9.8548387096774199</v>
      </c>
      <c r="F16" s="712">
        <v>19.3935483870968</v>
      </c>
      <c r="G16" s="712">
        <v>5.5451612903225795</v>
      </c>
      <c r="H16" s="712">
        <v>327.64516129032262</v>
      </c>
      <c r="I16" s="713">
        <v>0.55483870967741933</v>
      </c>
      <c r="J16" s="713">
        <v>25.745161290322581</v>
      </c>
      <c r="K16" s="814">
        <v>434.39354838709681</v>
      </c>
      <c r="L16" s="714">
        <v>411.45161290322579</v>
      </c>
      <c r="M16" s="712">
        <v>411.17419354838705</v>
      </c>
      <c r="N16" s="715">
        <v>18.112903225806448</v>
      </c>
      <c r="O16" s="712">
        <v>85.5</v>
      </c>
      <c r="P16" s="712">
        <v>87.7</v>
      </c>
      <c r="Q16" s="712">
        <v>80.3</v>
      </c>
      <c r="R16" s="712">
        <v>80.8</v>
      </c>
      <c r="S16" s="763"/>
    </row>
    <row r="17" spans="1:19" s="764" customFormat="1" ht="20.25" customHeight="1">
      <c r="A17" s="761"/>
      <c r="B17" s="992">
        <v>6</v>
      </c>
      <c r="C17" s="762"/>
      <c r="D17" s="712">
        <v>26.54</v>
      </c>
      <c r="E17" s="712">
        <v>15.583333333333334</v>
      </c>
      <c r="F17" s="712">
        <v>21.61</v>
      </c>
      <c r="G17" s="712">
        <v>15.363333333333335</v>
      </c>
      <c r="H17" s="712">
        <v>363.67</v>
      </c>
      <c r="I17" s="713">
        <v>0</v>
      </c>
      <c r="J17" s="713">
        <v>1.2066666666666666</v>
      </c>
      <c r="K17" s="814">
        <v>443.97333333333324</v>
      </c>
      <c r="L17" s="714">
        <v>419.30666666666656</v>
      </c>
      <c r="M17" s="712">
        <v>419.48999999999995</v>
      </c>
      <c r="N17" s="715">
        <v>18.486666666666668</v>
      </c>
      <c r="O17" s="712">
        <v>97.8</v>
      </c>
      <c r="P17" s="712">
        <v>99.5</v>
      </c>
      <c r="Q17" s="712">
        <v>99.7</v>
      </c>
      <c r="R17" s="712">
        <v>99.7</v>
      </c>
      <c r="S17" s="763"/>
    </row>
    <row r="18" spans="1:19" s="764" customFormat="1" ht="20.25" customHeight="1">
      <c r="A18" s="761"/>
      <c r="B18" s="992">
        <v>7</v>
      </c>
      <c r="C18" s="762"/>
      <c r="D18" s="712">
        <v>34.970967741935482</v>
      </c>
      <c r="E18" s="712">
        <v>14.183870967741935</v>
      </c>
      <c r="F18" s="712">
        <v>8.7451612903225797</v>
      </c>
      <c r="G18" s="712">
        <v>16.335483870967742</v>
      </c>
      <c r="H18" s="712">
        <v>382.81612903225812</v>
      </c>
      <c r="I18" s="713">
        <v>0</v>
      </c>
      <c r="J18" s="713">
        <v>1.138709677419355</v>
      </c>
      <c r="K18" s="814">
        <v>458.19032258064522</v>
      </c>
      <c r="L18" s="714">
        <v>434.14516129032256</v>
      </c>
      <c r="M18" s="712">
        <v>434.36451612903232</v>
      </c>
      <c r="N18" s="715">
        <v>19.296774193548387</v>
      </c>
      <c r="O18" s="712">
        <v>96.7</v>
      </c>
      <c r="P18" s="712">
        <v>96.2</v>
      </c>
      <c r="Q18" s="712">
        <v>95.6</v>
      </c>
      <c r="R18" s="712">
        <v>95.7</v>
      </c>
      <c r="S18" s="763"/>
    </row>
    <row r="19" spans="1:19" s="764" customFormat="1" ht="20.25" customHeight="1">
      <c r="A19" s="761"/>
      <c r="B19" s="992">
        <v>8</v>
      </c>
      <c r="C19" s="762"/>
      <c r="D19" s="712">
        <v>33.41612903225807</v>
      </c>
      <c r="E19" s="712">
        <v>12.825806451612904</v>
      </c>
      <c r="F19" s="712">
        <v>12.751612903225807</v>
      </c>
      <c r="G19" s="712">
        <v>20.57096774193549</v>
      </c>
      <c r="H19" s="712">
        <v>375.86451612903215</v>
      </c>
      <c r="I19" s="713">
        <v>0.1</v>
      </c>
      <c r="J19" s="713">
        <v>1.1096774193548387</v>
      </c>
      <c r="K19" s="814">
        <v>456.43870967741941</v>
      </c>
      <c r="L19" s="714">
        <v>432.22903225806448</v>
      </c>
      <c r="M19" s="712">
        <v>432.17741935483866</v>
      </c>
      <c r="N19" s="715">
        <v>19.538709677419355</v>
      </c>
      <c r="O19" s="712">
        <v>84.3</v>
      </c>
      <c r="P19" s="712">
        <v>89.2</v>
      </c>
      <c r="Q19" s="712">
        <v>94.3</v>
      </c>
      <c r="R19" s="712">
        <v>93.9</v>
      </c>
      <c r="S19" s="763"/>
    </row>
    <row r="20" spans="1:19" s="764" customFormat="1" ht="20.25" customHeight="1">
      <c r="A20" s="761"/>
      <c r="B20" s="992">
        <v>9</v>
      </c>
      <c r="C20" s="762"/>
      <c r="D20" s="712">
        <v>41.620000000000012</v>
      </c>
      <c r="E20" s="712">
        <v>13.856666666666666</v>
      </c>
      <c r="F20" s="712">
        <v>5.3033333333333328</v>
      </c>
      <c r="G20" s="712">
        <v>20.79</v>
      </c>
      <c r="H20" s="712">
        <v>364.52333333333337</v>
      </c>
      <c r="I20" s="713">
        <v>0.17333333333333334</v>
      </c>
      <c r="J20" s="713">
        <v>0</v>
      </c>
      <c r="K20" s="814">
        <v>445.9199999999999</v>
      </c>
      <c r="L20" s="714">
        <v>421.68666666666661</v>
      </c>
      <c r="M20" s="712">
        <v>421.65</v>
      </c>
      <c r="N20" s="715">
        <v>19.106666666666666</v>
      </c>
      <c r="O20" s="712">
        <v>100</v>
      </c>
      <c r="P20" s="712">
        <v>97.7</v>
      </c>
      <c r="Q20" s="712">
        <v>100</v>
      </c>
      <c r="R20" s="712">
        <v>99.9</v>
      </c>
      <c r="S20" s="763"/>
    </row>
    <row r="21" spans="1:19" s="764" customFormat="1" ht="20.25" customHeight="1">
      <c r="A21" s="761"/>
      <c r="B21" s="992">
        <v>10</v>
      </c>
      <c r="C21" s="762"/>
      <c r="D21" s="712">
        <v>46.312903225806444</v>
      </c>
      <c r="E21" s="712">
        <v>14.964516129032255</v>
      </c>
      <c r="F21" s="712">
        <v>11.31935483870968</v>
      </c>
      <c r="G21" s="712">
        <v>20.541935483870962</v>
      </c>
      <c r="H21" s="712">
        <v>357.80322580645168</v>
      </c>
      <c r="I21" s="713">
        <v>0</v>
      </c>
      <c r="J21" s="713">
        <v>1.1967741935483871</v>
      </c>
      <c r="K21" s="814">
        <v>452.13870967741934</v>
      </c>
      <c r="L21" s="714">
        <v>428.15806451612906</v>
      </c>
      <c r="M21" s="712">
        <v>428.21935483870976</v>
      </c>
      <c r="N21" s="715">
        <v>19.083870967741937</v>
      </c>
      <c r="O21" s="712">
        <v>100</v>
      </c>
      <c r="P21" s="712">
        <v>100</v>
      </c>
      <c r="Q21" s="712">
        <v>99.6</v>
      </c>
      <c r="R21" s="712">
        <v>99.6</v>
      </c>
      <c r="S21" s="763"/>
    </row>
    <row r="22" spans="1:19" s="764" customFormat="1" ht="20.25" customHeight="1">
      <c r="A22" s="761"/>
      <c r="B22" s="992">
        <v>11</v>
      </c>
      <c r="C22" s="762"/>
      <c r="D22" s="712">
        <v>47.573333333333338</v>
      </c>
      <c r="E22" s="712">
        <v>17.940000000000001</v>
      </c>
      <c r="F22" s="712">
        <v>12.493333333333331</v>
      </c>
      <c r="G22" s="712">
        <v>40.27000000000001</v>
      </c>
      <c r="H22" s="712">
        <v>302.38666666666671</v>
      </c>
      <c r="I22" s="713">
        <v>0</v>
      </c>
      <c r="J22" s="713">
        <v>26.793333333333333</v>
      </c>
      <c r="K22" s="814">
        <v>450.14333333333337</v>
      </c>
      <c r="L22" s="714">
        <v>423.09666666666664</v>
      </c>
      <c r="M22" s="712">
        <v>423.02666666666676</v>
      </c>
      <c r="N22" s="715">
        <v>19.663333333333338</v>
      </c>
      <c r="O22" s="712">
        <v>96.6</v>
      </c>
      <c r="P22" s="712">
        <v>94.7</v>
      </c>
      <c r="Q22" s="712">
        <v>99.5</v>
      </c>
      <c r="R22" s="712">
        <v>99.2</v>
      </c>
      <c r="S22" s="763"/>
    </row>
    <row r="23" spans="1:19" s="764" customFormat="1" ht="20.25" customHeight="1">
      <c r="A23" s="761"/>
      <c r="B23" s="992">
        <v>12</v>
      </c>
      <c r="C23" s="762"/>
      <c r="D23" s="712">
        <v>40.103225806451604</v>
      </c>
      <c r="E23" s="712">
        <v>17.006451612903227</v>
      </c>
      <c r="F23" s="712">
        <v>23.148387096774194</v>
      </c>
      <c r="G23" s="712">
        <v>49.167741935483861</v>
      </c>
      <c r="H23" s="712">
        <v>304.91935483870975</v>
      </c>
      <c r="I23" s="713">
        <v>0</v>
      </c>
      <c r="J23" s="713">
        <v>26.551612903225809</v>
      </c>
      <c r="K23" s="814">
        <v>460.89677419354837</v>
      </c>
      <c r="L23" s="714">
        <v>433.22903225806448</v>
      </c>
      <c r="M23" s="712">
        <v>433.66774193548383</v>
      </c>
      <c r="N23" s="715">
        <v>19.016129032258064</v>
      </c>
      <c r="O23" s="712">
        <v>63.8</v>
      </c>
      <c r="P23" s="712">
        <v>75.7</v>
      </c>
      <c r="Q23" s="712">
        <v>95.2</v>
      </c>
      <c r="R23" s="712">
        <v>93.8</v>
      </c>
      <c r="S23" s="763"/>
    </row>
    <row r="24" spans="1:19" s="764" customFormat="1" ht="20.25" customHeight="1">
      <c r="A24" s="761"/>
      <c r="B24" s="992" t="s">
        <v>573</v>
      </c>
      <c r="C24" s="762"/>
      <c r="D24" s="712">
        <v>31.70967741935484</v>
      </c>
      <c r="E24" s="712">
        <v>17.909677419354839</v>
      </c>
      <c r="F24" s="712">
        <v>16.91935483870968</v>
      </c>
      <c r="G24" s="712">
        <v>52.861290322580651</v>
      </c>
      <c r="H24" s="712">
        <v>303.33870967741927</v>
      </c>
      <c r="I24" s="713">
        <v>0.50000000000000011</v>
      </c>
      <c r="J24" s="713">
        <v>32.522580645161291</v>
      </c>
      <c r="K24" s="814">
        <v>454.76129032258058</v>
      </c>
      <c r="L24" s="714">
        <v>425.68387096774188</v>
      </c>
      <c r="M24" s="712">
        <v>425.38709677419359</v>
      </c>
      <c r="N24" s="715">
        <v>18.135483870967743</v>
      </c>
      <c r="O24" s="712">
        <v>44.2</v>
      </c>
      <c r="P24" s="712">
        <v>57.3</v>
      </c>
      <c r="Q24" s="712">
        <v>91.7</v>
      </c>
      <c r="R24" s="712">
        <v>89.4</v>
      </c>
      <c r="S24" s="763"/>
    </row>
    <row r="25" spans="1:19" ht="5.15" customHeight="1" thickBot="1">
      <c r="A25" s="470"/>
      <c r="B25" s="471"/>
      <c r="C25" s="134"/>
      <c r="D25" s="472"/>
      <c r="E25" s="472"/>
      <c r="F25" s="472"/>
      <c r="G25" s="472"/>
      <c r="H25" s="472"/>
      <c r="I25" s="472"/>
      <c r="J25" s="472"/>
      <c r="K25" s="472"/>
      <c r="L25" s="472"/>
      <c r="M25" s="472"/>
      <c r="N25" s="473"/>
      <c r="O25" s="472"/>
      <c r="P25" s="472"/>
      <c r="Q25" s="472"/>
      <c r="R25" s="472"/>
      <c r="S25" s="474"/>
    </row>
    <row r="26" spans="1:19" s="475" customFormat="1" ht="3" customHeight="1">
      <c r="B26" s="136"/>
      <c r="C26" s="136"/>
      <c r="D26" s="476"/>
      <c r="E26" s="476"/>
      <c r="F26" s="476"/>
      <c r="G26" s="476"/>
      <c r="H26" s="476"/>
      <c r="I26" s="476"/>
      <c r="J26" s="476"/>
      <c r="K26" s="476"/>
      <c r="L26" s="476"/>
      <c r="M26" s="476"/>
      <c r="N26" s="476"/>
      <c r="O26" s="476"/>
      <c r="P26" s="476"/>
      <c r="Q26" s="476"/>
      <c r="R26" s="476"/>
    </row>
    <row r="27" spans="1:19">
      <c r="A27" s="582" t="s">
        <v>394</v>
      </c>
      <c r="C27" s="477"/>
      <c r="D27" s="475"/>
      <c r="E27" s="475"/>
      <c r="F27" s="475"/>
      <c r="G27" s="475"/>
      <c r="H27" s="475"/>
      <c r="I27" s="475"/>
      <c r="J27" s="475"/>
      <c r="K27" s="475"/>
      <c r="L27" s="475"/>
      <c r="M27" s="475"/>
      <c r="N27" s="475"/>
      <c r="O27" s="475"/>
      <c r="P27" s="475"/>
      <c r="Q27" s="475"/>
      <c r="R27" s="475"/>
    </row>
    <row r="28" spans="1:19">
      <c r="A28" s="582" t="s">
        <v>395</v>
      </c>
      <c r="C28" s="477"/>
      <c r="D28" s="475"/>
      <c r="E28" s="475"/>
      <c r="F28" s="475"/>
      <c r="G28" s="475"/>
      <c r="H28" s="475"/>
      <c r="I28" s="475"/>
      <c r="J28" s="475"/>
      <c r="K28" s="475"/>
      <c r="L28" s="475"/>
      <c r="M28" s="475"/>
      <c r="N28" s="475"/>
      <c r="O28" s="475"/>
      <c r="P28" s="475"/>
      <c r="Q28" s="475"/>
      <c r="R28" s="475"/>
    </row>
    <row r="29" spans="1:19">
      <c r="A29" s="566" t="s">
        <v>343</v>
      </c>
      <c r="C29" s="65"/>
      <c r="D29" s="28"/>
      <c r="E29" s="28"/>
      <c r="F29" s="28"/>
      <c r="G29" s="24"/>
      <c r="H29" s="24"/>
      <c r="I29" s="24"/>
      <c r="J29" s="24"/>
      <c r="K29" s="24"/>
      <c r="L29" s="24"/>
      <c r="M29" s="24"/>
      <c r="N29" s="24"/>
      <c r="O29" s="24"/>
      <c r="P29" s="24"/>
      <c r="Q29" s="24"/>
      <c r="R29" s="24"/>
    </row>
    <row r="30" spans="1:19">
      <c r="B30" s="69"/>
      <c r="C30" s="69"/>
    </row>
    <row r="31" spans="1:19">
      <c r="D31" s="591"/>
      <c r="E31" s="591"/>
      <c r="F31" s="591"/>
      <c r="G31" s="591"/>
      <c r="H31" s="591"/>
      <c r="I31" s="591"/>
      <c r="J31" s="591"/>
      <c r="K31" s="591"/>
      <c r="L31" s="591"/>
      <c r="M31" s="591"/>
      <c r="N31" s="591"/>
      <c r="O31" s="590"/>
      <c r="P31" s="590"/>
      <c r="Q31" s="590"/>
      <c r="R31" s="590"/>
    </row>
  </sheetData>
  <mergeCells count="11">
    <mergeCell ref="G4:G6"/>
    <mergeCell ref="I4:I6"/>
    <mergeCell ref="K4:K6"/>
    <mergeCell ref="A1:S1"/>
    <mergeCell ref="A3:C6"/>
    <mergeCell ref="D3:K3"/>
    <mergeCell ref="L3:L6"/>
    <mergeCell ref="M3:M6"/>
    <mergeCell ref="N3:N6"/>
    <mergeCell ref="O3:R3"/>
    <mergeCell ref="F4:F6"/>
  </mergeCells>
  <phoneticPr fontId="2"/>
  <dataValidations count="1">
    <dataValidation imeMode="off" allowBlank="1" showInputMessage="1" showErrorMessage="1" sqref="D8:R11 U10 D12:K24 M12:R24"/>
  </dataValidations>
  <printOptions horizontalCentered="1"/>
  <pageMargins left="0.59055118110236227" right="0.59055118110236227" top="0.59055118110236227" bottom="0.39370078740157483" header="0.51181102362204722" footer="0.51181102362204722"/>
  <pageSetup paperSize="9" scale="98" fitToHeight="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R55"/>
  <sheetViews>
    <sheetView showGridLines="0" view="pageBreakPreview" zoomScale="94" zoomScaleNormal="100" zoomScaleSheetLayoutView="94" workbookViewId="0">
      <selection sqref="A1:Q1"/>
    </sheetView>
  </sheetViews>
  <sheetFormatPr defaultColWidth="9" defaultRowHeight="13"/>
  <cols>
    <col min="1" max="1" width="12.7265625" style="72" customWidth="1"/>
    <col min="2" max="2" width="5.90625" style="72" customWidth="1"/>
    <col min="3" max="3" width="3.36328125" style="72" customWidth="1"/>
    <col min="4" max="4" width="12.36328125" style="72" customWidth="1"/>
    <col min="5" max="5" width="11.453125" style="72" customWidth="1"/>
    <col min="6" max="12" width="10.90625" style="72" customWidth="1"/>
    <col min="13" max="13" width="10" style="72" customWidth="1"/>
    <col min="14" max="14" width="11.6328125" style="516" customWidth="1"/>
    <col min="15" max="16" width="9" style="516" customWidth="1"/>
    <col min="17" max="17" width="0.6328125" style="72" customWidth="1"/>
    <col min="18" max="16384" width="9" style="72"/>
  </cols>
  <sheetData>
    <row r="1" spans="1:18" ht="30" customHeight="1">
      <c r="A1" s="1328" t="s">
        <v>282</v>
      </c>
      <c r="B1" s="1328"/>
      <c r="C1" s="1328"/>
      <c r="D1" s="1328"/>
      <c r="E1" s="1328"/>
      <c r="F1" s="1328"/>
      <c r="G1" s="1328"/>
      <c r="H1" s="1328"/>
      <c r="I1" s="1328"/>
      <c r="J1" s="1328"/>
      <c r="K1" s="1328"/>
      <c r="L1" s="1328"/>
      <c r="M1" s="1328"/>
      <c r="N1" s="1328"/>
      <c r="O1" s="1328"/>
      <c r="P1" s="1328"/>
      <c r="Q1" s="1328"/>
    </row>
    <row r="2" spans="1:18" ht="9" customHeight="1">
      <c r="A2" s="371"/>
      <c r="B2" s="371"/>
      <c r="C2" s="371"/>
      <c r="D2" s="371"/>
      <c r="E2" s="371"/>
      <c r="F2" s="371"/>
      <c r="G2" s="371"/>
      <c r="H2" s="371"/>
      <c r="I2" s="371"/>
      <c r="J2" s="371"/>
      <c r="K2" s="371"/>
      <c r="L2" s="371"/>
      <c r="M2" s="371"/>
      <c r="N2" s="371"/>
      <c r="O2" s="371"/>
    </row>
    <row r="3" spans="1:18" s="40" customFormat="1" ht="15" customHeight="1">
      <c r="L3" s="478"/>
      <c r="M3" s="478"/>
      <c r="N3" s="478"/>
      <c r="O3" s="478"/>
      <c r="P3" s="583" t="s">
        <v>351</v>
      </c>
    </row>
    <row r="4" spans="1:18" s="40" customFormat="1" ht="3" customHeight="1" thickBot="1">
      <c r="L4" s="478"/>
      <c r="M4" s="478"/>
      <c r="N4" s="478"/>
      <c r="O4" s="478"/>
      <c r="P4" s="478"/>
      <c r="Q4" s="479"/>
    </row>
    <row r="5" spans="1:18" ht="14.25" customHeight="1">
      <c r="A5" s="1383" t="s">
        <v>350</v>
      </c>
      <c r="B5" s="1384"/>
      <c r="C5" s="1385"/>
      <c r="D5" s="480"/>
      <c r="E5" s="481"/>
      <c r="F5" s="481"/>
      <c r="G5" s="481"/>
      <c r="H5" s="481"/>
      <c r="I5" s="481"/>
      <c r="J5" s="481"/>
      <c r="K5" s="481"/>
      <c r="L5" s="481"/>
      <c r="M5" s="1392" t="s">
        <v>396</v>
      </c>
      <c r="N5" s="1395" t="s">
        <v>283</v>
      </c>
      <c r="O5" s="1395" t="s">
        <v>284</v>
      </c>
      <c r="P5" s="1398" t="s">
        <v>397</v>
      </c>
      <c r="Q5" s="482"/>
    </row>
    <row r="6" spans="1:18" ht="14.25" customHeight="1">
      <c r="A6" s="1386"/>
      <c r="B6" s="1387"/>
      <c r="C6" s="1388"/>
      <c r="D6" s="1377" t="s">
        <v>349</v>
      </c>
      <c r="E6" s="1375" t="s">
        <v>285</v>
      </c>
      <c r="F6" s="1375" t="s">
        <v>286</v>
      </c>
      <c r="G6" s="1375" t="s">
        <v>287</v>
      </c>
      <c r="H6" s="1375" t="s">
        <v>288</v>
      </c>
      <c r="I6" s="1375" t="s">
        <v>289</v>
      </c>
      <c r="J6" s="1379" t="s">
        <v>290</v>
      </c>
      <c r="K6" s="485"/>
      <c r="L6" s="485"/>
      <c r="M6" s="1393"/>
      <c r="N6" s="1396"/>
      <c r="O6" s="1396"/>
      <c r="P6" s="1399"/>
      <c r="Q6" s="234"/>
    </row>
    <row r="7" spans="1:18" ht="29.15" customHeight="1">
      <c r="A7" s="1389"/>
      <c r="B7" s="1390"/>
      <c r="C7" s="1391"/>
      <c r="D7" s="1378"/>
      <c r="E7" s="1376"/>
      <c r="F7" s="1376"/>
      <c r="G7" s="1376"/>
      <c r="H7" s="1376"/>
      <c r="I7" s="1376"/>
      <c r="J7" s="1380"/>
      <c r="K7" s="486" t="s">
        <v>291</v>
      </c>
      <c r="L7" s="486" t="s">
        <v>398</v>
      </c>
      <c r="M7" s="1394"/>
      <c r="N7" s="1397"/>
      <c r="O7" s="1397"/>
      <c r="P7" s="1400"/>
      <c r="Q7" s="487"/>
    </row>
    <row r="8" spans="1:18" ht="5.15" customHeight="1">
      <c r="A8" s="488"/>
      <c r="B8" s="489"/>
      <c r="C8" s="490"/>
      <c r="D8" s="491"/>
      <c r="E8" s="492"/>
      <c r="F8" s="492"/>
      <c r="G8" s="492"/>
      <c r="H8" s="492"/>
      <c r="I8" s="492"/>
      <c r="J8" s="492"/>
      <c r="K8" s="493"/>
      <c r="L8" s="493"/>
      <c r="M8" s="492"/>
      <c r="N8" s="494"/>
      <c r="O8" s="495"/>
      <c r="P8" s="496"/>
      <c r="Q8" s="497"/>
    </row>
    <row r="9" spans="1:18" ht="20.149999999999999" hidden="1" customHeight="1">
      <c r="A9" s="1381" t="s">
        <v>292</v>
      </c>
      <c r="B9" s="1382"/>
      <c r="C9" s="498"/>
      <c r="D9" s="499">
        <v>1992846</v>
      </c>
      <c r="E9" s="499">
        <v>593628</v>
      </c>
      <c r="F9" s="500">
        <v>0</v>
      </c>
      <c r="G9" s="499">
        <v>522500</v>
      </c>
      <c r="H9" s="499">
        <v>50622</v>
      </c>
      <c r="I9" s="499">
        <v>244784</v>
      </c>
      <c r="J9" s="499">
        <v>581312</v>
      </c>
      <c r="K9" s="499">
        <v>243159</v>
      </c>
      <c r="L9" s="499">
        <v>338153</v>
      </c>
      <c r="M9" s="499">
        <v>7092</v>
      </c>
      <c r="N9" s="501">
        <v>2502</v>
      </c>
      <c r="O9" s="501">
        <v>121</v>
      </c>
      <c r="P9" s="502">
        <v>2</v>
      </c>
      <c r="Q9" s="503"/>
      <c r="R9" s="276"/>
    </row>
    <row r="10" spans="1:18" ht="20.149999999999999" customHeight="1">
      <c r="A10" s="1367" t="s">
        <v>522</v>
      </c>
      <c r="B10" s="1368"/>
      <c r="C10" s="498"/>
      <c r="D10" s="697">
        <v>2014262</v>
      </c>
      <c r="E10" s="698">
        <v>671464</v>
      </c>
      <c r="F10" s="500">
        <v>0</v>
      </c>
      <c r="G10" s="698">
        <v>463834</v>
      </c>
      <c r="H10" s="698">
        <v>57091</v>
      </c>
      <c r="I10" s="698">
        <v>269925</v>
      </c>
      <c r="J10" s="698">
        <v>551948</v>
      </c>
      <c r="K10" s="698">
        <v>230021</v>
      </c>
      <c r="L10" s="698">
        <v>321927</v>
      </c>
      <c r="M10" s="698">
        <v>7043</v>
      </c>
      <c r="N10" s="699">
        <v>1457</v>
      </c>
      <c r="O10" s="699">
        <v>95</v>
      </c>
      <c r="P10" s="502">
        <v>0</v>
      </c>
      <c r="Q10" s="503"/>
      <c r="R10" s="276"/>
    </row>
    <row r="11" spans="1:18" ht="20.149999999999999" customHeight="1">
      <c r="A11" s="1367" t="s">
        <v>496</v>
      </c>
      <c r="B11" s="1368"/>
      <c r="C11" s="498"/>
      <c r="D11" s="697">
        <v>2230508</v>
      </c>
      <c r="E11" s="698">
        <v>702294</v>
      </c>
      <c r="F11" s="500">
        <v>0</v>
      </c>
      <c r="G11" s="698">
        <v>608331</v>
      </c>
      <c r="H11" s="698">
        <v>55618</v>
      </c>
      <c r="I11" s="698">
        <v>283897</v>
      </c>
      <c r="J11" s="698">
        <v>580368</v>
      </c>
      <c r="K11" s="698">
        <v>233761</v>
      </c>
      <c r="L11" s="698">
        <v>346607</v>
      </c>
      <c r="M11" s="698">
        <v>6797</v>
      </c>
      <c r="N11" s="699">
        <v>849</v>
      </c>
      <c r="O11" s="699">
        <v>91</v>
      </c>
      <c r="P11" s="502">
        <v>0</v>
      </c>
      <c r="Q11" s="503"/>
      <c r="R11" s="276"/>
    </row>
    <row r="12" spans="1:18" ht="20.149999999999999" customHeight="1">
      <c r="A12" s="1367" t="s">
        <v>523</v>
      </c>
      <c r="B12" s="1368"/>
      <c r="C12" s="498"/>
      <c r="D12" s="697">
        <v>2208334</v>
      </c>
      <c r="E12" s="698">
        <v>698818</v>
      </c>
      <c r="F12" s="500">
        <v>0</v>
      </c>
      <c r="G12" s="698">
        <v>626070</v>
      </c>
      <c r="H12" s="698">
        <v>48503</v>
      </c>
      <c r="I12" s="698">
        <v>279572</v>
      </c>
      <c r="J12" s="698">
        <v>555371</v>
      </c>
      <c r="K12" s="698">
        <v>227629</v>
      </c>
      <c r="L12" s="698">
        <v>327742</v>
      </c>
      <c r="M12" s="698">
        <v>6743</v>
      </c>
      <c r="N12" s="699">
        <v>1096</v>
      </c>
      <c r="O12" s="699">
        <v>90</v>
      </c>
      <c r="P12" s="502">
        <v>0</v>
      </c>
      <c r="Q12" s="503"/>
      <c r="R12" s="276"/>
    </row>
    <row r="13" spans="1:18" ht="10" customHeight="1">
      <c r="A13" s="504"/>
      <c r="B13" s="505"/>
      <c r="C13" s="484"/>
      <c r="D13" s="506"/>
      <c r="E13" s="506"/>
      <c r="F13" s="500"/>
      <c r="G13" s="506"/>
      <c r="H13" s="506"/>
      <c r="I13" s="506"/>
      <c r="J13" s="506"/>
      <c r="K13" s="506"/>
      <c r="L13" s="506"/>
      <c r="M13" s="506"/>
      <c r="N13" s="507"/>
      <c r="O13" s="507"/>
      <c r="P13" s="502"/>
      <c r="Q13" s="234"/>
      <c r="R13" s="276"/>
    </row>
    <row r="14" spans="1:18" ht="20.149999999999999" customHeight="1">
      <c r="A14" s="508" t="s">
        <v>440</v>
      </c>
      <c r="B14" s="509" t="s">
        <v>465</v>
      </c>
      <c r="C14" s="484"/>
      <c r="D14" s="593">
        <v>186705</v>
      </c>
      <c r="E14" s="594">
        <v>59698</v>
      </c>
      <c r="F14" s="594" t="s">
        <v>364</v>
      </c>
      <c r="G14" s="594">
        <v>53827</v>
      </c>
      <c r="H14" s="594">
        <v>6801</v>
      </c>
      <c r="I14" s="594">
        <v>22792</v>
      </c>
      <c r="J14" s="594">
        <v>43587</v>
      </c>
      <c r="K14" s="717">
        <v>20191</v>
      </c>
      <c r="L14" s="717">
        <v>23396</v>
      </c>
      <c r="M14" s="594">
        <v>529</v>
      </c>
      <c r="N14" s="595">
        <v>148</v>
      </c>
      <c r="O14" s="595">
        <v>7</v>
      </c>
      <c r="P14" s="596">
        <v>0</v>
      </c>
      <c r="Q14" s="503"/>
    </row>
    <row r="15" spans="1:18" ht="20.149999999999999" customHeight="1">
      <c r="A15" s="508" t="s">
        <v>441</v>
      </c>
      <c r="B15" s="509" t="s">
        <v>472</v>
      </c>
      <c r="C15" s="484"/>
      <c r="D15" s="593">
        <v>167764</v>
      </c>
      <c r="E15" s="594">
        <v>49820</v>
      </c>
      <c r="F15" s="594" t="s">
        <v>364</v>
      </c>
      <c r="G15" s="594">
        <v>49076</v>
      </c>
      <c r="H15" s="594">
        <v>6846</v>
      </c>
      <c r="I15" s="594">
        <v>19942</v>
      </c>
      <c r="J15" s="594">
        <v>42080</v>
      </c>
      <c r="K15" s="717">
        <v>17875</v>
      </c>
      <c r="L15" s="717">
        <v>24205</v>
      </c>
      <c r="M15" s="594">
        <v>573</v>
      </c>
      <c r="N15" s="595">
        <v>118</v>
      </c>
      <c r="O15" s="595">
        <v>9</v>
      </c>
      <c r="P15" s="596">
        <v>0</v>
      </c>
      <c r="Q15" s="503"/>
    </row>
    <row r="16" spans="1:18" ht="20.149999999999999" customHeight="1">
      <c r="A16" s="508"/>
      <c r="B16" s="509" t="s">
        <v>473</v>
      </c>
      <c r="C16" s="484"/>
      <c r="D16" s="593">
        <v>175951</v>
      </c>
      <c r="E16" s="594">
        <v>50686</v>
      </c>
      <c r="F16" s="594" t="s">
        <v>364</v>
      </c>
      <c r="G16" s="594">
        <v>49612</v>
      </c>
      <c r="H16" s="594">
        <v>6328</v>
      </c>
      <c r="I16" s="594">
        <v>24439</v>
      </c>
      <c r="J16" s="594">
        <v>44886</v>
      </c>
      <c r="K16" s="717">
        <v>18549</v>
      </c>
      <c r="L16" s="717">
        <v>26337</v>
      </c>
      <c r="M16" s="594">
        <v>628</v>
      </c>
      <c r="N16" s="595">
        <v>87</v>
      </c>
      <c r="O16" s="595">
        <v>8</v>
      </c>
      <c r="P16" s="596">
        <v>0</v>
      </c>
      <c r="Q16" s="503"/>
    </row>
    <row r="17" spans="1:17" ht="20.149999999999999" customHeight="1">
      <c r="A17" s="508"/>
      <c r="B17" s="509" t="s">
        <v>474</v>
      </c>
      <c r="C17" s="484"/>
      <c r="D17" s="593">
        <v>181109</v>
      </c>
      <c r="E17" s="594">
        <v>55333</v>
      </c>
      <c r="F17" s="594" t="s">
        <v>364</v>
      </c>
      <c r="G17" s="594">
        <v>51194</v>
      </c>
      <c r="H17" s="594">
        <v>5863</v>
      </c>
      <c r="I17" s="594">
        <v>23485</v>
      </c>
      <c r="J17" s="594">
        <v>45234</v>
      </c>
      <c r="K17" s="717">
        <v>19989</v>
      </c>
      <c r="L17" s="717">
        <v>25245</v>
      </c>
      <c r="M17" s="594">
        <v>578</v>
      </c>
      <c r="N17" s="595">
        <v>132</v>
      </c>
      <c r="O17" s="595">
        <v>9</v>
      </c>
      <c r="P17" s="596">
        <v>0</v>
      </c>
      <c r="Q17" s="503"/>
    </row>
    <row r="18" spans="1:17" ht="20.149999999999999" customHeight="1">
      <c r="A18" s="508"/>
      <c r="B18" s="509" t="s">
        <v>475</v>
      </c>
      <c r="C18" s="484"/>
      <c r="D18" s="593">
        <v>178308</v>
      </c>
      <c r="E18" s="594">
        <v>54628</v>
      </c>
      <c r="F18" s="594" t="s">
        <v>364</v>
      </c>
      <c r="G18" s="594">
        <v>49609</v>
      </c>
      <c r="H18" s="594">
        <v>2823</v>
      </c>
      <c r="I18" s="594">
        <v>23089</v>
      </c>
      <c r="J18" s="594">
        <v>48159</v>
      </c>
      <c r="K18" s="717">
        <v>18084</v>
      </c>
      <c r="L18" s="717">
        <v>30075</v>
      </c>
      <c r="M18" s="594">
        <v>472</v>
      </c>
      <c r="N18" s="595">
        <v>73</v>
      </c>
      <c r="O18" s="595">
        <v>6</v>
      </c>
      <c r="P18" s="596">
        <v>0</v>
      </c>
      <c r="Q18" s="503"/>
    </row>
    <row r="19" spans="1:17" ht="20.149999999999999" customHeight="1">
      <c r="A19" s="508"/>
      <c r="B19" s="509" t="s">
        <v>476</v>
      </c>
      <c r="C19" s="484"/>
      <c r="D19" s="593">
        <v>165292</v>
      </c>
      <c r="E19" s="594">
        <v>51834</v>
      </c>
      <c r="F19" s="594" t="s">
        <v>364</v>
      </c>
      <c r="G19" s="594">
        <v>52725</v>
      </c>
      <c r="H19" s="594">
        <v>2187</v>
      </c>
      <c r="I19" s="594">
        <v>18808</v>
      </c>
      <c r="J19" s="594">
        <v>39738</v>
      </c>
      <c r="K19" s="717">
        <v>18096</v>
      </c>
      <c r="L19" s="717">
        <v>21642</v>
      </c>
      <c r="M19" s="594">
        <v>479</v>
      </c>
      <c r="N19" s="595">
        <v>28</v>
      </c>
      <c r="O19" s="595">
        <v>6</v>
      </c>
      <c r="P19" s="596">
        <v>0</v>
      </c>
      <c r="Q19" s="503"/>
    </row>
    <row r="20" spans="1:17" ht="20.149999999999999" customHeight="1">
      <c r="A20" s="508"/>
      <c r="B20" s="509" t="s">
        <v>477</v>
      </c>
      <c r="C20" s="484"/>
      <c r="D20" s="593">
        <v>185278</v>
      </c>
      <c r="E20" s="594">
        <v>54754</v>
      </c>
      <c r="F20" s="594" t="s">
        <v>364</v>
      </c>
      <c r="G20" s="594">
        <v>54512</v>
      </c>
      <c r="H20" s="594">
        <v>1812</v>
      </c>
      <c r="I20" s="594">
        <v>23274</v>
      </c>
      <c r="J20" s="594">
        <v>50926</v>
      </c>
      <c r="K20" s="717">
        <v>18117</v>
      </c>
      <c r="L20" s="717">
        <v>32809</v>
      </c>
      <c r="M20" s="594">
        <v>419</v>
      </c>
      <c r="N20" s="595">
        <v>44</v>
      </c>
      <c r="O20" s="595">
        <v>6</v>
      </c>
      <c r="P20" s="596">
        <v>0</v>
      </c>
      <c r="Q20" s="503"/>
    </row>
    <row r="21" spans="1:17" ht="20.149999999999999" customHeight="1">
      <c r="A21" s="508"/>
      <c r="B21" s="509" t="s">
        <v>521</v>
      </c>
      <c r="C21" s="484"/>
      <c r="D21" s="593">
        <v>193294</v>
      </c>
      <c r="E21" s="594">
        <v>63992</v>
      </c>
      <c r="F21" s="594" t="s">
        <v>364</v>
      </c>
      <c r="G21" s="594">
        <v>56442</v>
      </c>
      <c r="H21" s="594">
        <v>1442</v>
      </c>
      <c r="I21" s="594">
        <v>23965</v>
      </c>
      <c r="J21" s="594">
        <v>47453</v>
      </c>
      <c r="K21" s="717">
        <v>19545</v>
      </c>
      <c r="L21" s="717">
        <v>27908</v>
      </c>
      <c r="M21" s="594">
        <v>554</v>
      </c>
      <c r="N21" s="595">
        <v>68</v>
      </c>
      <c r="O21" s="595">
        <v>7</v>
      </c>
      <c r="P21" s="1107">
        <v>0</v>
      </c>
      <c r="Q21" s="503"/>
    </row>
    <row r="22" spans="1:17" ht="20.149999999999999" customHeight="1">
      <c r="A22" s="508"/>
      <c r="B22" s="509" t="s">
        <v>478</v>
      </c>
      <c r="C22" s="484"/>
      <c r="D22" s="593">
        <v>196176</v>
      </c>
      <c r="E22" s="594">
        <v>65872</v>
      </c>
      <c r="F22" s="594" t="s">
        <v>364</v>
      </c>
      <c r="G22" s="594">
        <v>57695</v>
      </c>
      <c r="H22" s="594">
        <v>1486</v>
      </c>
      <c r="I22" s="594">
        <v>24341</v>
      </c>
      <c r="J22" s="594">
        <v>46782</v>
      </c>
      <c r="K22" s="717">
        <v>19244</v>
      </c>
      <c r="L22" s="717">
        <v>27538</v>
      </c>
      <c r="M22" s="594">
        <v>475</v>
      </c>
      <c r="N22" s="595">
        <v>39</v>
      </c>
      <c r="O22" s="595">
        <v>8</v>
      </c>
      <c r="P22" s="1107">
        <v>0</v>
      </c>
      <c r="Q22" s="503"/>
    </row>
    <row r="23" spans="1:17" ht="20.149999999999999" customHeight="1">
      <c r="A23" s="508"/>
      <c r="B23" s="509" t="s">
        <v>479</v>
      </c>
      <c r="C23" s="484"/>
      <c r="D23" s="593">
        <v>187169</v>
      </c>
      <c r="E23" s="594">
        <v>56957</v>
      </c>
      <c r="F23" s="594" t="s">
        <v>364</v>
      </c>
      <c r="G23" s="594">
        <v>51038</v>
      </c>
      <c r="H23" s="594">
        <v>1666</v>
      </c>
      <c r="I23" s="594">
        <v>23339</v>
      </c>
      <c r="J23" s="594">
        <v>54169</v>
      </c>
      <c r="K23" s="717">
        <v>17553</v>
      </c>
      <c r="L23" s="717">
        <v>36616</v>
      </c>
      <c r="M23" s="594">
        <v>585</v>
      </c>
      <c r="N23" s="595">
        <v>45</v>
      </c>
      <c r="O23" s="595">
        <v>6</v>
      </c>
      <c r="P23" s="1107">
        <v>0</v>
      </c>
      <c r="Q23" s="503"/>
    </row>
    <row r="24" spans="1:17" ht="20.149999999999999" customHeight="1">
      <c r="A24" s="508"/>
      <c r="B24" s="509" t="s">
        <v>555</v>
      </c>
      <c r="C24" s="484"/>
      <c r="D24" s="593">
        <v>193161</v>
      </c>
      <c r="E24" s="594">
        <v>56043</v>
      </c>
      <c r="F24" s="594" t="s">
        <v>364</v>
      </c>
      <c r="G24" s="594">
        <v>49536</v>
      </c>
      <c r="H24" s="594">
        <v>1949</v>
      </c>
      <c r="I24" s="594">
        <v>25781</v>
      </c>
      <c r="J24" s="594">
        <v>59852</v>
      </c>
      <c r="K24" s="717">
        <v>18434</v>
      </c>
      <c r="L24" s="717">
        <v>41418</v>
      </c>
      <c r="M24" s="594">
        <v>601</v>
      </c>
      <c r="N24" s="595">
        <v>129</v>
      </c>
      <c r="O24" s="595">
        <v>7</v>
      </c>
      <c r="P24" s="1107">
        <v>0</v>
      </c>
      <c r="Q24" s="503"/>
    </row>
    <row r="25" spans="1:17" ht="20.149999999999999" customHeight="1">
      <c r="A25" s="508"/>
      <c r="B25" s="509" t="s">
        <v>461</v>
      </c>
      <c r="C25" s="484"/>
      <c r="D25" s="593">
        <v>193161</v>
      </c>
      <c r="E25" s="594">
        <v>56043</v>
      </c>
      <c r="F25" s="594" t="s">
        <v>364</v>
      </c>
      <c r="G25" s="594">
        <v>49536</v>
      </c>
      <c r="H25" s="594">
        <v>1949</v>
      </c>
      <c r="I25" s="594">
        <v>25781</v>
      </c>
      <c r="J25" s="594">
        <v>59852</v>
      </c>
      <c r="K25" s="717">
        <v>18434</v>
      </c>
      <c r="L25" s="717">
        <v>41418</v>
      </c>
      <c r="M25" s="594">
        <v>601</v>
      </c>
      <c r="N25" s="595">
        <v>129</v>
      </c>
      <c r="O25" s="595">
        <v>7</v>
      </c>
      <c r="P25" s="1107">
        <v>0</v>
      </c>
      <c r="Q25" s="503"/>
    </row>
    <row r="26" spans="1:17" ht="6.75" customHeight="1">
      <c r="A26" s="508"/>
      <c r="B26" s="509"/>
      <c r="C26" s="484"/>
      <c r="D26" s="506"/>
      <c r="E26" s="506"/>
      <c r="F26" s="500"/>
      <c r="G26" s="506"/>
      <c r="H26" s="506"/>
      <c r="I26" s="506"/>
      <c r="J26" s="512"/>
      <c r="K26" s="506"/>
      <c r="L26" s="506"/>
      <c r="M26" s="506"/>
      <c r="N26" s="507"/>
      <c r="O26" s="507"/>
      <c r="P26" s="500"/>
      <c r="Q26" s="513"/>
    </row>
    <row r="27" spans="1:17" s="300" customFormat="1" ht="25" customHeight="1">
      <c r="A27" s="1369" t="s">
        <v>593</v>
      </c>
      <c r="B27" s="1371" t="s">
        <v>399</v>
      </c>
      <c r="C27" s="1372"/>
      <c r="D27" s="593">
        <v>190945</v>
      </c>
      <c r="E27" s="594">
        <v>54379</v>
      </c>
      <c r="F27" s="596">
        <v>0</v>
      </c>
      <c r="G27" s="594">
        <v>49597</v>
      </c>
      <c r="H27" s="594">
        <v>5643</v>
      </c>
      <c r="I27" s="594">
        <v>25249</v>
      </c>
      <c r="J27" s="594">
        <v>56077</v>
      </c>
      <c r="K27" s="717">
        <v>20992</v>
      </c>
      <c r="L27" s="717">
        <v>35085</v>
      </c>
      <c r="M27" s="594">
        <v>659</v>
      </c>
      <c r="N27" s="595">
        <v>186</v>
      </c>
      <c r="O27" s="595">
        <v>9</v>
      </c>
      <c r="P27" s="596">
        <v>0</v>
      </c>
      <c r="Q27" s="754"/>
    </row>
    <row r="28" spans="1:17" s="300" customFormat="1" ht="25" customHeight="1" thickBot="1">
      <c r="A28" s="1370"/>
      <c r="B28" s="1373" t="s">
        <v>293</v>
      </c>
      <c r="C28" s="1374"/>
      <c r="D28" s="597">
        <v>1286963</v>
      </c>
      <c r="E28" s="597">
        <v>418599</v>
      </c>
      <c r="F28" s="719">
        <v>150136</v>
      </c>
      <c r="G28" s="597">
        <v>60830</v>
      </c>
      <c r="H28" s="597">
        <v>133324</v>
      </c>
      <c r="I28" s="597">
        <v>286979</v>
      </c>
      <c r="J28" s="718">
        <v>237095</v>
      </c>
      <c r="K28" s="718">
        <v>186477</v>
      </c>
      <c r="L28" s="718">
        <v>50618</v>
      </c>
      <c r="M28" s="718">
        <v>8855</v>
      </c>
      <c r="N28" s="718">
        <v>6463</v>
      </c>
      <c r="O28" s="718">
        <v>109</v>
      </c>
      <c r="P28" s="719">
        <v>174</v>
      </c>
      <c r="Q28" s="755"/>
    </row>
    <row r="29" spans="1:17" ht="2.15" customHeight="1">
      <c r="A29" s="483"/>
      <c r="B29" s="483"/>
      <c r="C29" s="483"/>
      <c r="D29" s="510"/>
      <c r="E29" s="510"/>
      <c r="F29" s="510"/>
      <c r="G29" s="510"/>
      <c r="H29" s="510"/>
      <c r="I29" s="510"/>
      <c r="J29" s="510"/>
      <c r="K29" s="510"/>
      <c r="L29" s="510"/>
      <c r="M29" s="510"/>
      <c r="N29" s="511"/>
      <c r="O29" s="511"/>
      <c r="P29" s="510"/>
      <c r="Q29" s="514"/>
    </row>
    <row r="30" spans="1:17" ht="15" customHeight="1">
      <c r="A30" s="700" t="s">
        <v>400</v>
      </c>
      <c r="B30" s="515"/>
      <c r="N30" s="72"/>
      <c r="O30" s="72"/>
      <c r="P30" s="72"/>
    </row>
    <row r="31" spans="1:17" ht="15" customHeight="1">
      <c r="A31" s="700" t="s">
        <v>401</v>
      </c>
      <c r="B31" s="515"/>
      <c r="N31" s="72"/>
      <c r="O31" s="72"/>
      <c r="P31" s="72"/>
    </row>
    <row r="32" spans="1:17" ht="18" customHeight="1">
      <c r="A32" s="572" t="s">
        <v>294</v>
      </c>
      <c r="B32" s="40"/>
      <c r="K32" s="716"/>
      <c r="L32" s="716"/>
      <c r="M32" s="716"/>
      <c r="N32" s="716"/>
      <c r="O32" s="72"/>
      <c r="P32" s="72"/>
    </row>
    <row r="33" spans="12:16">
      <c r="L33" s="716"/>
      <c r="M33" s="716"/>
      <c r="N33" s="716"/>
      <c r="O33" s="716"/>
      <c r="P33" s="716"/>
    </row>
    <row r="34" spans="12:16">
      <c r="N34" s="72"/>
      <c r="O34" s="72"/>
      <c r="P34" s="72"/>
    </row>
    <row r="35" spans="12:16">
      <c r="N35" s="72"/>
      <c r="O35" s="72"/>
      <c r="P35" s="72"/>
    </row>
    <row r="36" spans="12:16">
      <c r="N36" s="72"/>
      <c r="O36" s="72"/>
      <c r="P36" s="72"/>
    </row>
    <row r="37" spans="12:16">
      <c r="N37" s="72"/>
      <c r="O37" s="72"/>
      <c r="P37" s="72"/>
    </row>
    <row r="38" spans="12:16">
      <c r="N38" s="72"/>
      <c r="O38" s="72"/>
      <c r="P38" s="72"/>
    </row>
    <row r="39" spans="12:16">
      <c r="N39" s="72"/>
      <c r="O39" s="72"/>
      <c r="P39" s="72"/>
    </row>
    <row r="40" spans="12:16">
      <c r="N40" s="72"/>
      <c r="O40" s="72"/>
      <c r="P40" s="72"/>
    </row>
    <row r="41" spans="12:16" ht="12.75" customHeight="1">
      <c r="N41" s="72"/>
      <c r="O41" s="72"/>
      <c r="P41" s="72"/>
    </row>
    <row r="42" spans="12:16">
      <c r="N42" s="72"/>
      <c r="O42" s="72"/>
      <c r="P42" s="72"/>
    </row>
    <row r="43" spans="12:16">
      <c r="N43" s="72"/>
      <c r="O43" s="72"/>
      <c r="P43" s="72"/>
    </row>
    <row r="44" spans="12:16">
      <c r="N44" s="72"/>
      <c r="O44" s="72"/>
      <c r="P44" s="72"/>
    </row>
    <row r="45" spans="12:16">
      <c r="N45" s="72"/>
      <c r="O45" s="72"/>
      <c r="P45" s="72"/>
    </row>
    <row r="46" spans="12:16">
      <c r="N46" s="72"/>
      <c r="O46" s="72"/>
      <c r="P46" s="72"/>
    </row>
    <row r="47" spans="12:16">
      <c r="N47" s="72"/>
      <c r="O47" s="72"/>
      <c r="P47" s="72"/>
    </row>
    <row r="48" spans="12:16">
      <c r="N48" s="72"/>
      <c r="O48" s="72"/>
      <c r="P48" s="72"/>
    </row>
    <row r="49" s="72" customFormat="1"/>
    <row r="50" s="72" customFormat="1"/>
    <row r="51" s="72" customFormat="1"/>
    <row r="52" s="72" customFormat="1"/>
    <row r="53" s="72" customFormat="1"/>
    <row r="54" s="72" customFormat="1"/>
    <row r="55" s="72" customFormat="1"/>
  </sheetData>
  <mergeCells count="20">
    <mergeCell ref="J6:J7"/>
    <mergeCell ref="A9:B9"/>
    <mergeCell ref="A10:B10"/>
    <mergeCell ref="A11:B11"/>
    <mergeCell ref="A1:Q1"/>
    <mergeCell ref="A5:C7"/>
    <mergeCell ref="M5:M7"/>
    <mergeCell ref="N5:N7"/>
    <mergeCell ref="O5:O7"/>
    <mergeCell ref="P5:P7"/>
    <mergeCell ref="A12:B12"/>
    <mergeCell ref="A27:A28"/>
    <mergeCell ref="B27:C27"/>
    <mergeCell ref="B28:C28"/>
    <mergeCell ref="H6:H7"/>
    <mergeCell ref="I6:I7"/>
    <mergeCell ref="D6:D7"/>
    <mergeCell ref="E6:E7"/>
    <mergeCell ref="F6:F7"/>
    <mergeCell ref="G6:G7"/>
  </mergeCells>
  <phoneticPr fontId="2"/>
  <dataValidations count="1">
    <dataValidation imeMode="off" allowBlank="1" showInputMessage="1" showErrorMessage="1" sqref="J27 P27:P29 M27:O27 J29:O29 D27:I29 D14:J25 M14:P25"/>
  </dataValidations>
  <printOptions horizontalCentered="1"/>
  <pageMargins left="0.59055118110236227" right="0.59055118110236227" top="0.59055118110236227" bottom="0.39370078740157483" header="0.51181102362204722" footer="0.51181102362204722"/>
  <pageSetup paperSize="9" scale="83" fitToHeight="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M72"/>
  <sheetViews>
    <sheetView showGridLines="0" view="pageBreakPreview" zoomScaleNormal="110" zoomScaleSheetLayoutView="100" workbookViewId="0">
      <selection activeCell="A2" sqref="A2:G2"/>
    </sheetView>
  </sheetViews>
  <sheetFormatPr defaultColWidth="10.6328125" defaultRowHeight="13"/>
  <cols>
    <col min="1" max="1" width="2.453125" style="517" customWidth="1"/>
    <col min="2" max="2" width="7.453125" style="518" bestFit="1" customWidth="1"/>
    <col min="3" max="3" width="0.90625" style="518" customWidth="1"/>
    <col min="4" max="4" width="12.6328125" style="518" customWidth="1"/>
    <col min="5" max="5" width="13.1796875" style="518" customWidth="1"/>
    <col min="6" max="7" width="15.36328125" style="519" customWidth="1"/>
    <col min="8" max="9" width="10.6328125" style="518"/>
    <col min="10" max="11" width="11.7265625" style="518" customWidth="1"/>
    <col min="12" max="13" width="8.453125" style="518" bestFit="1" customWidth="1"/>
    <col min="14" max="16384" width="10.6328125" style="518"/>
  </cols>
  <sheetData>
    <row r="1" spans="1:13" ht="13" customHeight="1"/>
    <row r="2" spans="1:13" s="522" customFormat="1" ht="26.15" customHeight="1">
      <c r="A2" s="1401" t="s">
        <v>402</v>
      </c>
      <c r="B2" s="1401"/>
      <c r="C2" s="1401"/>
      <c r="D2" s="1401"/>
      <c r="E2" s="1401"/>
      <c r="F2" s="1401"/>
      <c r="G2" s="1401"/>
    </row>
    <row r="3" spans="1:13" s="522" customFormat="1" ht="15" customHeight="1">
      <c r="A3" s="523"/>
      <c r="B3" s="521"/>
      <c r="C3" s="521"/>
      <c r="D3" s="521"/>
      <c r="E3" s="521"/>
      <c r="F3" s="521"/>
      <c r="G3" s="521"/>
    </row>
    <row r="4" spans="1:13" s="528" customFormat="1" ht="16" customHeight="1">
      <c r="A4" s="524"/>
      <c r="B4" s="525"/>
      <c r="C4" s="525"/>
      <c r="D4" s="525"/>
      <c r="E4" s="527"/>
      <c r="F4" s="526"/>
      <c r="G4" s="527" t="s">
        <v>403</v>
      </c>
    </row>
    <row r="5" spans="1:13" s="532" customFormat="1" ht="1.9" customHeight="1" thickBot="1">
      <c r="A5" s="529"/>
      <c r="B5" s="525"/>
      <c r="C5" s="530"/>
      <c r="D5" s="525"/>
      <c r="E5" s="525"/>
      <c r="F5" s="531"/>
      <c r="G5" s="531"/>
    </row>
    <row r="6" spans="1:13" s="532" customFormat="1" ht="16" customHeight="1">
      <c r="A6" s="1402" t="s">
        <v>156</v>
      </c>
      <c r="B6" s="1402"/>
      <c r="C6" s="1403"/>
      <c r="D6" s="1408" t="s">
        <v>157</v>
      </c>
      <c r="E6" s="1408"/>
      <c r="F6" s="1410" t="s">
        <v>404</v>
      </c>
      <c r="G6" s="1402"/>
    </row>
    <row r="7" spans="1:13" s="532" customFormat="1" ht="16" customHeight="1">
      <c r="A7" s="1404"/>
      <c r="B7" s="1404"/>
      <c r="C7" s="1405"/>
      <c r="D7" s="1409"/>
      <c r="E7" s="1409"/>
      <c r="F7" s="1411"/>
      <c r="G7" s="1406"/>
    </row>
    <row r="8" spans="1:13" s="532" customFormat="1" ht="15" customHeight="1">
      <c r="A8" s="1404"/>
      <c r="B8" s="1404"/>
      <c r="C8" s="1405"/>
      <c r="D8" s="1412">
        <v>45474</v>
      </c>
      <c r="E8" s="1412">
        <v>45566</v>
      </c>
      <c r="F8" s="1414" t="s">
        <v>495</v>
      </c>
      <c r="G8" s="1414" t="s">
        <v>524</v>
      </c>
    </row>
    <row r="9" spans="1:13" s="532" customFormat="1" ht="15" customHeight="1">
      <c r="A9" s="1406"/>
      <c r="B9" s="1406"/>
      <c r="C9" s="1407"/>
      <c r="D9" s="1413"/>
      <c r="E9" s="1413"/>
      <c r="F9" s="1414"/>
      <c r="G9" s="1414"/>
    </row>
    <row r="10" spans="1:13" ht="5.5" customHeight="1">
      <c r="A10" s="533"/>
      <c r="B10" s="534"/>
      <c r="C10" s="534"/>
      <c r="D10" s="535"/>
      <c r="E10" s="535"/>
      <c r="F10" s="535"/>
      <c r="G10" s="535"/>
    </row>
    <row r="11" spans="1:13" ht="17.25" customHeight="1">
      <c r="A11" s="536" t="s">
        <v>158</v>
      </c>
      <c r="B11" s="537" t="s">
        <v>159</v>
      </c>
      <c r="C11" s="538"/>
      <c r="D11" s="539">
        <v>83422.27</v>
      </c>
      <c r="E11" s="539">
        <v>83422.27</v>
      </c>
      <c r="F11" s="701">
        <v>200756</v>
      </c>
      <c r="G11" s="701">
        <v>205409</v>
      </c>
      <c r="J11" s="702"/>
      <c r="K11" s="702"/>
      <c r="L11" s="552"/>
      <c r="M11" s="552"/>
    </row>
    <row r="12" spans="1:13" ht="17.25" customHeight="1">
      <c r="A12" s="536" t="s">
        <v>160</v>
      </c>
      <c r="B12" s="537" t="s">
        <v>161</v>
      </c>
      <c r="C12" s="538"/>
      <c r="D12" s="539">
        <v>9645.1</v>
      </c>
      <c r="E12" s="539">
        <v>9645.11</v>
      </c>
      <c r="F12" s="701">
        <v>44536</v>
      </c>
      <c r="G12" s="701">
        <v>44646</v>
      </c>
      <c r="J12" s="702"/>
      <c r="K12" s="702"/>
      <c r="L12" s="552"/>
      <c r="M12" s="552"/>
    </row>
    <row r="13" spans="1:13" ht="17.25" customHeight="1">
      <c r="A13" s="536" t="s">
        <v>162</v>
      </c>
      <c r="B13" s="537" t="s">
        <v>163</v>
      </c>
      <c r="C13" s="538"/>
      <c r="D13" s="539">
        <v>15275.05</v>
      </c>
      <c r="E13" s="539">
        <v>15275.05</v>
      </c>
      <c r="F13" s="701">
        <v>47130</v>
      </c>
      <c r="G13" s="701">
        <v>47014</v>
      </c>
      <c r="J13" s="702"/>
      <c r="K13" s="702"/>
      <c r="L13" s="552"/>
      <c r="M13" s="552"/>
    </row>
    <row r="14" spans="1:13" ht="17.25" customHeight="1">
      <c r="A14" s="536" t="s">
        <v>164</v>
      </c>
      <c r="B14" s="537" t="s">
        <v>165</v>
      </c>
      <c r="C14" s="538"/>
      <c r="D14" s="539">
        <v>7282.3</v>
      </c>
      <c r="E14" s="539">
        <v>7282.3</v>
      </c>
      <c r="F14" s="701">
        <v>94812</v>
      </c>
      <c r="G14" s="701">
        <v>96496</v>
      </c>
      <c r="J14" s="702"/>
      <c r="K14" s="702"/>
      <c r="L14" s="552"/>
      <c r="M14" s="552"/>
    </row>
    <row r="15" spans="1:13" ht="17.25" customHeight="1">
      <c r="A15" s="536" t="s">
        <v>166</v>
      </c>
      <c r="B15" s="537" t="s">
        <v>167</v>
      </c>
      <c r="C15" s="538"/>
      <c r="D15" s="539">
        <v>11637.52</v>
      </c>
      <c r="E15" s="539">
        <v>11637.52</v>
      </c>
      <c r="F15" s="701">
        <v>34701</v>
      </c>
      <c r="G15" s="701">
        <v>35453</v>
      </c>
      <c r="J15" s="702"/>
      <c r="K15" s="702"/>
      <c r="L15" s="552"/>
      <c r="M15" s="552"/>
    </row>
    <row r="16" spans="1:13" ht="17.25" customHeight="1">
      <c r="A16" s="536" t="s">
        <v>168</v>
      </c>
      <c r="B16" s="537" t="s">
        <v>169</v>
      </c>
      <c r="C16" s="538"/>
      <c r="D16" s="539">
        <v>9323.15</v>
      </c>
      <c r="E16" s="539">
        <v>9323.15</v>
      </c>
      <c r="F16" s="701">
        <v>42388</v>
      </c>
      <c r="G16" s="701">
        <v>42825</v>
      </c>
      <c r="J16" s="702"/>
      <c r="K16" s="702"/>
      <c r="L16" s="552"/>
      <c r="M16" s="552"/>
    </row>
    <row r="17" spans="1:13" ht="17.25" customHeight="1">
      <c r="A17" s="536" t="s">
        <v>170</v>
      </c>
      <c r="B17" s="537" t="s">
        <v>171</v>
      </c>
      <c r="C17" s="538"/>
      <c r="D17" s="539">
        <v>13784.39</v>
      </c>
      <c r="E17" s="539">
        <v>13784.39</v>
      </c>
      <c r="F17" s="701">
        <v>77959</v>
      </c>
      <c r="G17" s="701">
        <v>78447</v>
      </c>
      <c r="J17" s="702"/>
      <c r="K17" s="702"/>
      <c r="L17" s="552"/>
      <c r="M17" s="552"/>
    </row>
    <row r="18" spans="1:13" ht="17.25" customHeight="1">
      <c r="A18" s="536" t="s">
        <v>172</v>
      </c>
      <c r="B18" s="537" t="s">
        <v>173</v>
      </c>
      <c r="C18" s="538"/>
      <c r="D18" s="539">
        <v>6098.31</v>
      </c>
      <c r="E18" s="539">
        <v>6098.32</v>
      </c>
      <c r="F18" s="701">
        <v>137497</v>
      </c>
      <c r="G18" s="701">
        <v>145391</v>
      </c>
      <c r="J18" s="702"/>
      <c r="K18" s="702"/>
      <c r="L18" s="552"/>
      <c r="M18" s="552"/>
    </row>
    <row r="19" spans="1:13" ht="17.25" customHeight="1">
      <c r="A19" s="536" t="s">
        <v>174</v>
      </c>
      <c r="B19" s="537" t="s">
        <v>175</v>
      </c>
      <c r="C19" s="538"/>
      <c r="D19" s="539">
        <v>6408.09</v>
      </c>
      <c r="E19" s="539">
        <v>6408.09</v>
      </c>
      <c r="F19" s="701">
        <v>89265</v>
      </c>
      <c r="G19" s="701">
        <v>91791</v>
      </c>
      <c r="J19" s="702"/>
      <c r="K19" s="702"/>
      <c r="L19" s="552"/>
      <c r="M19" s="552"/>
    </row>
    <row r="20" spans="1:13" ht="17.25" customHeight="1">
      <c r="A20" s="540">
        <v>10</v>
      </c>
      <c r="B20" s="537" t="s">
        <v>176</v>
      </c>
      <c r="C20" s="538"/>
      <c r="D20" s="539">
        <v>6362.28</v>
      </c>
      <c r="E20" s="539">
        <v>6362.28</v>
      </c>
      <c r="F20" s="701">
        <v>86753</v>
      </c>
      <c r="G20" s="701">
        <v>91410</v>
      </c>
      <c r="J20" s="702"/>
      <c r="K20" s="702"/>
      <c r="L20" s="552"/>
      <c r="M20" s="552"/>
    </row>
    <row r="21" spans="1:13" ht="17.25" customHeight="1">
      <c r="A21" s="540">
        <v>11</v>
      </c>
      <c r="B21" s="537" t="s">
        <v>177</v>
      </c>
      <c r="C21" s="538"/>
      <c r="D21" s="539">
        <v>3797.75</v>
      </c>
      <c r="E21" s="539">
        <v>3797.75</v>
      </c>
      <c r="F21" s="701">
        <v>227546</v>
      </c>
      <c r="G21" s="701">
        <v>237336</v>
      </c>
      <c r="J21" s="702"/>
      <c r="K21" s="702"/>
      <c r="L21" s="552"/>
      <c r="M21" s="552"/>
    </row>
    <row r="22" spans="1:13" ht="17.25" customHeight="1">
      <c r="A22" s="540">
        <v>12</v>
      </c>
      <c r="B22" s="537" t="s">
        <v>178</v>
      </c>
      <c r="C22" s="538"/>
      <c r="D22" s="539">
        <v>5156.4799999999996</v>
      </c>
      <c r="E22" s="539">
        <v>5156.4799999999996</v>
      </c>
      <c r="F22" s="701">
        <v>207473</v>
      </c>
      <c r="G22" s="701">
        <v>208070</v>
      </c>
      <c r="J22" s="702"/>
      <c r="K22" s="702"/>
      <c r="L22" s="552"/>
      <c r="M22" s="552"/>
    </row>
    <row r="23" spans="1:13" ht="17.25" customHeight="1">
      <c r="A23" s="540">
        <v>13</v>
      </c>
      <c r="B23" s="537" t="s">
        <v>179</v>
      </c>
      <c r="C23" s="538"/>
      <c r="D23" s="539">
        <v>2199.94</v>
      </c>
      <c r="E23" s="539">
        <v>2199.94</v>
      </c>
      <c r="F23" s="701">
        <v>1094199</v>
      </c>
      <c r="G23" s="701">
        <v>1136859</v>
      </c>
      <c r="J23" s="702"/>
      <c r="K23" s="702"/>
      <c r="L23" s="552"/>
      <c r="M23" s="552"/>
    </row>
    <row r="24" spans="1:13" ht="17.25" customHeight="1">
      <c r="A24" s="540">
        <v>14</v>
      </c>
      <c r="B24" s="537" t="s">
        <v>180</v>
      </c>
      <c r="C24" s="538"/>
      <c r="D24" s="539">
        <v>2416.5500000000002</v>
      </c>
      <c r="E24" s="539">
        <v>2416.5500000000002</v>
      </c>
      <c r="F24" s="701">
        <v>340279</v>
      </c>
      <c r="G24" s="701">
        <v>352878</v>
      </c>
      <c r="J24" s="702"/>
      <c r="K24" s="702"/>
      <c r="L24" s="552"/>
      <c r="M24" s="552"/>
    </row>
    <row r="25" spans="1:13" ht="17.25" customHeight="1">
      <c r="A25" s="540">
        <v>15</v>
      </c>
      <c r="B25" s="537" t="s">
        <v>181</v>
      </c>
      <c r="C25" s="538"/>
      <c r="D25" s="539">
        <v>12583.88</v>
      </c>
      <c r="E25" s="539">
        <v>12583.67</v>
      </c>
      <c r="F25" s="701">
        <v>88483</v>
      </c>
      <c r="G25" s="701">
        <v>89735</v>
      </c>
      <c r="J25" s="702"/>
      <c r="K25" s="702"/>
      <c r="L25" s="552"/>
      <c r="M25" s="552"/>
    </row>
    <row r="26" spans="1:13" ht="17.25" customHeight="1">
      <c r="A26" s="540">
        <v>16</v>
      </c>
      <c r="B26" s="537" t="s">
        <v>182</v>
      </c>
      <c r="C26" s="538"/>
      <c r="D26" s="539">
        <v>4247.54</v>
      </c>
      <c r="E26" s="539">
        <v>4247.54</v>
      </c>
      <c r="F26" s="701">
        <v>47066</v>
      </c>
      <c r="G26" s="701">
        <v>48811</v>
      </c>
      <c r="J26" s="702"/>
      <c r="K26" s="702"/>
      <c r="L26" s="552"/>
      <c r="M26" s="552"/>
    </row>
    <row r="27" spans="1:13" ht="17.25" customHeight="1">
      <c r="A27" s="540">
        <v>17</v>
      </c>
      <c r="B27" s="537" t="s">
        <v>183</v>
      </c>
      <c r="C27" s="538"/>
      <c r="D27" s="539">
        <v>4186.2</v>
      </c>
      <c r="E27" s="539">
        <v>4186.2</v>
      </c>
      <c r="F27" s="701">
        <v>45532</v>
      </c>
      <c r="G27" s="701">
        <v>46801</v>
      </c>
      <c r="J27" s="702"/>
      <c r="K27" s="702"/>
      <c r="L27" s="552"/>
      <c r="M27" s="552"/>
    </row>
    <row r="28" spans="1:13" ht="17.25" customHeight="1">
      <c r="A28" s="540">
        <v>18</v>
      </c>
      <c r="B28" s="537" t="s">
        <v>184</v>
      </c>
      <c r="C28" s="538"/>
      <c r="D28" s="539">
        <v>4190.57</v>
      </c>
      <c r="E28" s="539">
        <v>4190.57</v>
      </c>
      <c r="F28" s="701">
        <v>35710</v>
      </c>
      <c r="G28" s="701">
        <v>36815</v>
      </c>
      <c r="J28" s="702"/>
      <c r="K28" s="702"/>
      <c r="L28" s="552"/>
      <c r="M28" s="552"/>
    </row>
    <row r="29" spans="1:13" ht="17.25" customHeight="1">
      <c r="A29" s="540">
        <v>19</v>
      </c>
      <c r="B29" s="537" t="s">
        <v>185</v>
      </c>
      <c r="C29" s="538"/>
      <c r="D29" s="539">
        <v>4465.2700000000004</v>
      </c>
      <c r="E29" s="539">
        <v>4465.2700000000004</v>
      </c>
      <c r="F29" s="701">
        <v>35711</v>
      </c>
      <c r="G29" s="701">
        <v>37029</v>
      </c>
      <c r="J29" s="702"/>
      <c r="K29" s="702"/>
      <c r="L29" s="552"/>
      <c r="M29" s="552"/>
    </row>
    <row r="30" spans="1:13" ht="17.25" customHeight="1">
      <c r="A30" s="540">
        <v>20</v>
      </c>
      <c r="B30" s="537" t="s">
        <v>186</v>
      </c>
      <c r="C30" s="541"/>
      <c r="D30" s="539">
        <v>13561.56</v>
      </c>
      <c r="E30" s="539">
        <v>13561.56</v>
      </c>
      <c r="F30" s="701">
        <v>83079</v>
      </c>
      <c r="G30" s="701">
        <v>86243</v>
      </c>
      <c r="J30" s="702"/>
      <c r="K30" s="702"/>
      <c r="L30" s="552"/>
      <c r="M30" s="552"/>
    </row>
    <row r="31" spans="1:13" ht="17.25" customHeight="1">
      <c r="A31" s="540">
        <v>21</v>
      </c>
      <c r="B31" s="537" t="s">
        <v>187</v>
      </c>
      <c r="C31" s="538"/>
      <c r="D31" s="539">
        <v>10621.29</v>
      </c>
      <c r="E31" s="539">
        <v>10621.29</v>
      </c>
      <c r="F31" s="701">
        <v>76996</v>
      </c>
      <c r="G31" s="701">
        <v>80110</v>
      </c>
      <c r="J31" s="702"/>
      <c r="K31" s="702"/>
      <c r="L31" s="552"/>
      <c r="M31" s="552"/>
    </row>
    <row r="32" spans="1:13" ht="17.25" customHeight="1">
      <c r="A32" s="540">
        <v>22</v>
      </c>
      <c r="B32" s="537" t="s">
        <v>188</v>
      </c>
      <c r="C32" s="538"/>
      <c r="D32" s="539">
        <v>7776.99</v>
      </c>
      <c r="E32" s="539">
        <v>7777.01</v>
      </c>
      <c r="F32" s="701">
        <v>171436</v>
      </c>
      <c r="G32" s="701">
        <v>175306</v>
      </c>
      <c r="J32" s="702"/>
      <c r="K32" s="702"/>
      <c r="L32" s="552"/>
      <c r="M32" s="552"/>
    </row>
    <row r="33" spans="1:13" ht="17.25" customHeight="1">
      <c r="A33" s="540">
        <v>23</v>
      </c>
      <c r="B33" s="537" t="s">
        <v>189</v>
      </c>
      <c r="C33" s="538"/>
      <c r="D33" s="539">
        <v>5173.21</v>
      </c>
      <c r="E33" s="539">
        <v>5173.21</v>
      </c>
      <c r="F33" s="701">
        <v>395607</v>
      </c>
      <c r="G33" s="701">
        <v>405860</v>
      </c>
      <c r="J33" s="702"/>
      <c r="K33" s="702"/>
      <c r="L33" s="552"/>
      <c r="M33" s="552"/>
    </row>
    <row r="34" spans="1:13" ht="17.25" customHeight="1">
      <c r="A34" s="540">
        <v>24</v>
      </c>
      <c r="B34" s="537" t="s">
        <v>190</v>
      </c>
      <c r="C34" s="538"/>
      <c r="D34" s="539">
        <v>5774.48</v>
      </c>
      <c r="E34" s="539">
        <v>5774.48</v>
      </c>
      <c r="F34" s="701">
        <v>83261</v>
      </c>
      <c r="G34" s="701">
        <v>85052</v>
      </c>
      <c r="J34" s="702"/>
      <c r="K34" s="702"/>
      <c r="L34" s="552"/>
      <c r="M34" s="552"/>
    </row>
    <row r="35" spans="1:13" ht="17.25" customHeight="1">
      <c r="A35" s="540">
        <v>25</v>
      </c>
      <c r="B35" s="537" t="s">
        <v>191</v>
      </c>
      <c r="C35" s="538"/>
      <c r="D35" s="539">
        <v>4017.38</v>
      </c>
      <c r="E35" s="539">
        <v>4017.38</v>
      </c>
      <c r="F35" s="701">
        <v>67493</v>
      </c>
      <c r="G35" s="701">
        <v>68637</v>
      </c>
      <c r="J35" s="702"/>
      <c r="K35" s="702"/>
      <c r="L35" s="552"/>
      <c r="M35" s="552"/>
    </row>
    <row r="36" spans="1:13" ht="17.25" customHeight="1">
      <c r="A36" s="540">
        <v>26</v>
      </c>
      <c r="B36" s="537" t="s">
        <v>192</v>
      </c>
      <c r="C36" s="538"/>
      <c r="D36" s="539">
        <v>4612.21</v>
      </c>
      <c r="E36" s="539">
        <v>4612.21</v>
      </c>
      <c r="F36" s="701">
        <v>102054</v>
      </c>
      <c r="G36" s="701">
        <v>109052</v>
      </c>
      <c r="J36" s="702"/>
      <c r="K36" s="702"/>
      <c r="L36" s="552"/>
      <c r="M36" s="552"/>
    </row>
    <row r="37" spans="1:13" ht="17.25" customHeight="1">
      <c r="A37" s="540">
        <v>27</v>
      </c>
      <c r="B37" s="537" t="s">
        <v>193</v>
      </c>
      <c r="C37" s="538"/>
      <c r="D37" s="539">
        <v>1905.34</v>
      </c>
      <c r="E37" s="539">
        <v>1905.34</v>
      </c>
      <c r="F37" s="701">
        <v>398137</v>
      </c>
      <c r="G37" s="701">
        <v>413204</v>
      </c>
      <c r="J37" s="702"/>
      <c r="K37" s="702"/>
      <c r="L37" s="552"/>
      <c r="M37" s="552"/>
    </row>
    <row r="38" spans="1:13" ht="17.25" customHeight="1">
      <c r="A38" s="540">
        <v>28</v>
      </c>
      <c r="B38" s="537" t="s">
        <v>194</v>
      </c>
      <c r="C38" s="538"/>
      <c r="D38" s="539">
        <v>8400.82</v>
      </c>
      <c r="E38" s="539">
        <v>8400.82</v>
      </c>
      <c r="F38" s="701">
        <v>218435</v>
      </c>
      <c r="G38" s="701">
        <v>225063</v>
      </c>
      <c r="J38" s="702"/>
      <c r="K38" s="702"/>
      <c r="L38" s="552"/>
      <c r="M38" s="552"/>
    </row>
    <row r="39" spans="1:13" ht="17.25" customHeight="1">
      <c r="A39" s="540">
        <v>29</v>
      </c>
      <c r="B39" s="537" t="s">
        <v>195</v>
      </c>
      <c r="C39" s="538"/>
      <c r="D39" s="539">
        <v>3690.94</v>
      </c>
      <c r="E39" s="539">
        <v>3690.94</v>
      </c>
      <c r="F39" s="701">
        <v>36789</v>
      </c>
      <c r="G39" s="701">
        <v>37671</v>
      </c>
      <c r="J39" s="702"/>
      <c r="K39" s="702"/>
      <c r="L39" s="552"/>
      <c r="M39" s="552"/>
    </row>
    <row r="40" spans="1:13" ht="17.25" customHeight="1">
      <c r="A40" s="540">
        <v>30</v>
      </c>
      <c r="B40" s="537" t="s">
        <v>196</v>
      </c>
      <c r="C40" s="538"/>
      <c r="D40" s="539">
        <v>4724.66</v>
      </c>
      <c r="E40" s="539">
        <v>4724.66</v>
      </c>
      <c r="F40" s="701">
        <v>36211</v>
      </c>
      <c r="G40" s="701">
        <v>37651</v>
      </c>
      <c r="J40" s="702"/>
      <c r="K40" s="702"/>
      <c r="L40" s="552"/>
      <c r="M40" s="552"/>
    </row>
    <row r="41" spans="1:13" ht="17.25" customHeight="1">
      <c r="A41" s="540">
        <v>31</v>
      </c>
      <c r="B41" s="537" t="s">
        <v>197</v>
      </c>
      <c r="C41" s="538"/>
      <c r="D41" s="539">
        <v>3507.03</v>
      </c>
      <c r="E41" s="539">
        <v>3507.03</v>
      </c>
      <c r="F41" s="701">
        <v>18291</v>
      </c>
      <c r="G41" s="701">
        <v>19263</v>
      </c>
      <c r="J41" s="702"/>
      <c r="K41" s="702"/>
      <c r="L41" s="552"/>
      <c r="M41" s="552"/>
    </row>
    <row r="42" spans="1:13" ht="17.25" customHeight="1">
      <c r="A42" s="540">
        <v>32</v>
      </c>
      <c r="B42" s="537" t="s">
        <v>198</v>
      </c>
      <c r="C42" s="538"/>
      <c r="D42" s="539">
        <v>6707.78</v>
      </c>
      <c r="E42" s="539">
        <v>6707.78</v>
      </c>
      <c r="F42" s="701">
        <v>25995</v>
      </c>
      <c r="G42" s="701">
        <v>26707</v>
      </c>
      <c r="J42" s="702"/>
      <c r="K42" s="702"/>
      <c r="L42" s="552"/>
      <c r="M42" s="552"/>
    </row>
    <row r="43" spans="1:13" ht="17.25" customHeight="1">
      <c r="A43" s="540">
        <v>33</v>
      </c>
      <c r="B43" s="537" t="s">
        <v>199</v>
      </c>
      <c r="C43" s="538"/>
      <c r="D43" s="539">
        <v>7114.44</v>
      </c>
      <c r="E43" s="539">
        <v>7114.44</v>
      </c>
      <c r="F43" s="701">
        <v>75064</v>
      </c>
      <c r="G43" s="701">
        <v>76527</v>
      </c>
      <c r="J43" s="702"/>
      <c r="K43" s="702"/>
      <c r="L43" s="552"/>
      <c r="M43" s="552"/>
    </row>
    <row r="44" spans="1:13" ht="17.25" customHeight="1">
      <c r="A44" s="540">
        <v>34</v>
      </c>
      <c r="B44" s="537" t="s">
        <v>200</v>
      </c>
      <c r="C44" s="538"/>
      <c r="D44" s="539">
        <v>8478.16</v>
      </c>
      <c r="E44" s="539">
        <v>8478.16</v>
      </c>
      <c r="F44" s="701">
        <v>116713</v>
      </c>
      <c r="G44" s="701">
        <v>121281</v>
      </c>
      <c r="J44" s="702"/>
      <c r="K44" s="702"/>
      <c r="L44" s="552"/>
      <c r="M44" s="552"/>
    </row>
    <row r="45" spans="1:13" ht="17.25" customHeight="1">
      <c r="A45" s="540">
        <v>35</v>
      </c>
      <c r="B45" s="537" t="s">
        <v>201</v>
      </c>
      <c r="C45" s="538"/>
      <c r="D45" s="539">
        <v>6113</v>
      </c>
      <c r="E45" s="539">
        <v>6113</v>
      </c>
      <c r="F45" s="701">
        <v>61021</v>
      </c>
      <c r="G45" s="701">
        <v>62366</v>
      </c>
      <c r="J45" s="702"/>
      <c r="K45" s="702"/>
      <c r="L45" s="552"/>
      <c r="M45" s="552"/>
    </row>
    <row r="46" spans="1:13" ht="17.25" customHeight="1">
      <c r="A46" s="540">
        <v>36</v>
      </c>
      <c r="B46" s="537" t="s">
        <v>202</v>
      </c>
      <c r="C46" s="538"/>
      <c r="D46" s="539">
        <v>4147</v>
      </c>
      <c r="E46" s="539">
        <v>4147</v>
      </c>
      <c r="F46" s="701">
        <v>31877</v>
      </c>
      <c r="G46" s="701">
        <v>33402</v>
      </c>
      <c r="J46" s="702"/>
      <c r="K46" s="702"/>
      <c r="L46" s="552"/>
      <c r="M46" s="552"/>
    </row>
    <row r="47" spans="1:13" ht="17.25" customHeight="1">
      <c r="A47" s="540">
        <v>37</v>
      </c>
      <c r="B47" s="537" t="s">
        <v>203</v>
      </c>
      <c r="C47" s="538"/>
      <c r="D47" s="539">
        <v>1876.86</v>
      </c>
      <c r="E47" s="539">
        <v>1876.86</v>
      </c>
      <c r="F47" s="701">
        <v>37171</v>
      </c>
      <c r="G47" s="701">
        <v>38638</v>
      </c>
      <c r="J47" s="702"/>
      <c r="K47" s="702"/>
      <c r="L47" s="552"/>
      <c r="M47" s="552"/>
    </row>
    <row r="48" spans="1:13" ht="17.25" customHeight="1">
      <c r="A48" s="540">
        <v>38</v>
      </c>
      <c r="B48" s="537" t="s">
        <v>204</v>
      </c>
      <c r="C48" s="538"/>
      <c r="D48" s="539">
        <v>5675.89</v>
      </c>
      <c r="E48" s="539">
        <v>5675.89</v>
      </c>
      <c r="F48" s="701">
        <v>48060</v>
      </c>
      <c r="G48" s="701">
        <v>50899</v>
      </c>
      <c r="J48" s="702"/>
      <c r="K48" s="702"/>
      <c r="L48" s="552"/>
      <c r="M48" s="552"/>
    </row>
    <row r="49" spans="1:13" ht="17.25" customHeight="1">
      <c r="A49" s="540">
        <v>39</v>
      </c>
      <c r="B49" s="537" t="s">
        <v>205</v>
      </c>
      <c r="C49" s="538"/>
      <c r="D49" s="539">
        <v>7102.28</v>
      </c>
      <c r="E49" s="539">
        <v>7102.28</v>
      </c>
      <c r="F49" s="701">
        <v>23259</v>
      </c>
      <c r="G49" s="701">
        <v>23764</v>
      </c>
      <c r="J49" s="702"/>
      <c r="K49" s="702"/>
      <c r="L49" s="552"/>
      <c r="M49" s="552"/>
    </row>
    <row r="50" spans="1:13" ht="17.25" customHeight="1">
      <c r="A50" s="540">
        <v>40</v>
      </c>
      <c r="B50" s="537" t="s">
        <v>206</v>
      </c>
      <c r="C50" s="538"/>
      <c r="D50" s="539">
        <v>4987.66</v>
      </c>
      <c r="E50" s="539">
        <v>4987.66</v>
      </c>
      <c r="F50" s="701">
        <v>188459</v>
      </c>
      <c r="G50" s="701">
        <v>194571</v>
      </c>
      <c r="J50" s="702"/>
      <c r="K50" s="702"/>
      <c r="L50" s="552"/>
      <c r="M50" s="552"/>
    </row>
    <row r="51" spans="1:13" ht="17.25" customHeight="1">
      <c r="A51" s="540">
        <v>41</v>
      </c>
      <c r="B51" s="537" t="s">
        <v>207</v>
      </c>
      <c r="C51" s="538"/>
      <c r="D51" s="539">
        <v>2440.64</v>
      </c>
      <c r="E51" s="539">
        <v>2440.64</v>
      </c>
      <c r="F51" s="701">
        <v>30396</v>
      </c>
      <c r="G51" s="701">
        <v>31792</v>
      </c>
      <c r="J51" s="702"/>
      <c r="K51" s="702"/>
      <c r="L51" s="552"/>
      <c r="M51" s="552"/>
    </row>
    <row r="52" spans="1:13" ht="17.25" customHeight="1">
      <c r="A52" s="540">
        <v>42</v>
      </c>
      <c r="B52" s="537" t="s">
        <v>208</v>
      </c>
      <c r="C52" s="538"/>
      <c r="D52" s="539">
        <v>4131.2</v>
      </c>
      <c r="E52" s="539">
        <v>4131.2</v>
      </c>
      <c r="F52" s="701">
        <v>45303</v>
      </c>
      <c r="G52" s="701">
        <v>46207</v>
      </c>
      <c r="J52" s="702"/>
      <c r="K52" s="702"/>
      <c r="L52" s="552"/>
      <c r="M52" s="552"/>
    </row>
    <row r="53" spans="1:13" ht="17.25" customHeight="1">
      <c r="A53" s="540">
        <v>43</v>
      </c>
      <c r="B53" s="537" t="s">
        <v>209</v>
      </c>
      <c r="C53" s="538"/>
      <c r="D53" s="539">
        <v>7409.18</v>
      </c>
      <c r="E53" s="539">
        <v>7409.19</v>
      </c>
      <c r="F53" s="701">
        <v>60606</v>
      </c>
      <c r="G53" s="701">
        <v>64173</v>
      </c>
      <c r="J53" s="702"/>
      <c r="K53" s="702"/>
      <c r="L53" s="552"/>
      <c r="M53" s="552"/>
    </row>
    <row r="54" spans="1:13" ht="17.25" customHeight="1">
      <c r="A54" s="540">
        <v>44</v>
      </c>
      <c r="B54" s="537" t="s">
        <v>210</v>
      </c>
      <c r="C54" s="538"/>
      <c r="D54" s="539">
        <v>6340.7</v>
      </c>
      <c r="E54" s="539">
        <v>6340.7</v>
      </c>
      <c r="F54" s="701">
        <v>44359</v>
      </c>
      <c r="G54" s="701">
        <v>46839</v>
      </c>
      <c r="J54" s="702"/>
      <c r="K54" s="702"/>
      <c r="L54" s="552"/>
      <c r="M54" s="552"/>
    </row>
    <row r="55" spans="1:13" ht="17.25" customHeight="1">
      <c r="A55" s="540">
        <v>45</v>
      </c>
      <c r="B55" s="537" t="s">
        <v>211</v>
      </c>
      <c r="C55" s="538"/>
      <c r="D55" s="539">
        <v>7734.16</v>
      </c>
      <c r="E55" s="539">
        <v>7734.16</v>
      </c>
      <c r="F55" s="701">
        <v>36391</v>
      </c>
      <c r="G55" s="701">
        <v>37065</v>
      </c>
      <c r="J55" s="702"/>
      <c r="K55" s="702"/>
      <c r="L55" s="552"/>
      <c r="M55" s="552"/>
    </row>
    <row r="56" spans="1:13" ht="17.25" customHeight="1">
      <c r="A56" s="540">
        <v>46</v>
      </c>
      <c r="B56" s="537" t="s">
        <v>212</v>
      </c>
      <c r="C56" s="538"/>
      <c r="D56" s="539">
        <v>9186.2000000000007</v>
      </c>
      <c r="E56" s="539">
        <v>9186.2000000000007</v>
      </c>
      <c r="F56" s="701">
        <v>55818</v>
      </c>
      <c r="G56" s="701">
        <v>59215</v>
      </c>
      <c r="J56" s="702"/>
      <c r="K56" s="702"/>
      <c r="L56" s="552"/>
      <c r="M56" s="552"/>
    </row>
    <row r="57" spans="1:13" s="520" customFormat="1" ht="17.25" customHeight="1">
      <c r="A57" s="540">
        <v>47</v>
      </c>
      <c r="B57" s="537" t="s">
        <v>213</v>
      </c>
      <c r="C57" s="538"/>
      <c r="D57" s="539">
        <v>2282.11</v>
      </c>
      <c r="E57" s="539">
        <v>2282.11</v>
      </c>
      <c r="F57" s="701">
        <v>42293</v>
      </c>
      <c r="G57" s="701">
        <v>43739</v>
      </c>
      <c r="J57" s="703"/>
      <c r="K57" s="703"/>
      <c r="L57" s="552"/>
      <c r="M57" s="552"/>
    </row>
    <row r="58" spans="1:13" s="520" customFormat="1" ht="5.15" customHeight="1" thickBot="1">
      <c r="A58" s="542"/>
      <c r="B58" s="543"/>
      <c r="C58" s="543"/>
      <c r="D58" s="544"/>
      <c r="E58" s="545"/>
      <c r="F58" s="545"/>
      <c r="G58" s="545"/>
    </row>
    <row r="59" spans="1:13" s="520" customFormat="1" ht="5.15" customHeight="1">
      <c r="A59" s="546"/>
      <c r="B59" s="547"/>
      <c r="C59" s="547"/>
      <c r="D59" s="548"/>
      <c r="E59" s="548"/>
      <c r="F59" s="548"/>
      <c r="G59" s="548"/>
    </row>
    <row r="60" spans="1:13" s="551" customFormat="1" ht="11">
      <c r="A60" s="549" t="s">
        <v>405</v>
      </c>
      <c r="B60" s="550"/>
      <c r="D60" s="550"/>
      <c r="E60" s="550"/>
      <c r="F60" s="550"/>
      <c r="G60" s="550"/>
    </row>
    <row r="61" spans="1:13" s="552" customFormat="1" ht="11">
      <c r="A61" s="549" t="s">
        <v>556</v>
      </c>
      <c r="B61" s="550"/>
      <c r="D61" s="550"/>
      <c r="E61" s="550"/>
      <c r="F61" s="550"/>
      <c r="G61" s="550"/>
    </row>
    <row r="62" spans="1:13">
      <c r="A62" s="549" t="s">
        <v>525</v>
      </c>
      <c r="D62" s="553"/>
      <c r="E62" s="553"/>
      <c r="F62" s="553"/>
      <c r="G62" s="554"/>
    </row>
    <row r="63" spans="1:13">
      <c r="A63" s="704"/>
      <c r="D63" s="553"/>
      <c r="E63" s="553"/>
      <c r="F63" s="553"/>
    </row>
    <row r="64" spans="1:13">
      <c r="D64" s="553"/>
      <c r="E64" s="555"/>
    </row>
    <row r="65" spans="4:5">
      <c r="D65" s="553"/>
      <c r="E65" s="553"/>
    </row>
    <row r="66" spans="4:5">
      <c r="D66" s="553"/>
      <c r="E66" s="553"/>
    </row>
    <row r="67" spans="4:5">
      <c r="D67" s="553"/>
      <c r="E67" s="553"/>
    </row>
    <row r="68" spans="4:5">
      <c r="D68" s="553"/>
      <c r="E68" s="553"/>
    </row>
    <row r="69" spans="4:5">
      <c r="D69" s="553"/>
      <c r="E69" s="553"/>
    </row>
    <row r="70" spans="4:5">
      <c r="D70" s="553"/>
      <c r="E70" s="553"/>
    </row>
    <row r="71" spans="4:5">
      <c r="D71" s="553"/>
      <c r="E71" s="553"/>
    </row>
    <row r="72" spans="4:5">
      <c r="D72" s="553"/>
      <c r="E72" s="553"/>
    </row>
  </sheetData>
  <mergeCells count="8">
    <mergeCell ref="A2:G2"/>
    <mergeCell ref="A6:C9"/>
    <mergeCell ref="D6:E7"/>
    <mergeCell ref="F6:G7"/>
    <mergeCell ref="D8:D9"/>
    <mergeCell ref="E8:E9"/>
    <mergeCell ref="F8:F9"/>
    <mergeCell ref="G8:G9"/>
  </mergeCells>
  <phoneticPr fontId="2"/>
  <printOptions horizontalCentered="1" gridLinesSet="0"/>
  <pageMargins left="0.59055118110236227" right="0.59055118110236227" top="0.51181102362204722" bottom="0.39370078740157483" header="0.31496062992125984" footer="0.51181102362204722"/>
  <pageSetup paperSize="9" scale="83" orientation="portrait" blackAndWhite="1" r:id="rId1"/>
  <headerFooter scaleWithDoc="0" alignWithMargins="0">
    <oddHeader>&amp;R&amp;"+,標準"&amp;9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B75"/>
  <sheetViews>
    <sheetView showGridLines="0" view="pageBreakPreview" zoomScaleNormal="90" zoomScaleSheetLayoutView="100" workbookViewId="0">
      <pane ySplit="9" topLeftCell="A10" activePane="bottomLeft" state="frozen"/>
      <selection pane="bottomLeft" activeCell="H10" sqref="H10"/>
    </sheetView>
  </sheetViews>
  <sheetFormatPr defaultColWidth="13.6328125" defaultRowHeight="13"/>
  <cols>
    <col min="1" max="1" width="9.90625" customWidth="1"/>
    <col min="2" max="2" width="6.7265625" customWidth="1"/>
    <col min="3" max="3" width="16.26953125" customWidth="1"/>
    <col min="4" max="4" width="8.453125" customWidth="1"/>
    <col min="5" max="6" width="8.6328125" customWidth="1"/>
    <col min="7" max="8" width="11.7265625" customWidth="1"/>
    <col min="9" max="10" width="13.36328125" customWidth="1"/>
    <col min="11" max="11" width="13" customWidth="1"/>
    <col min="12" max="12" width="12.7265625" customWidth="1"/>
    <col min="13" max="13" width="0.36328125" customWidth="1"/>
    <col min="14" max="14" width="4.453125" customWidth="1"/>
    <col min="15" max="20" width="13.6328125" customWidth="1"/>
    <col min="21" max="21" width="14.90625" customWidth="1"/>
    <col min="22" max="23" width="7.36328125" customWidth="1"/>
    <col min="24" max="28" width="13.6328125" customWidth="1"/>
    <col min="29" max="29" width="3.6328125" customWidth="1"/>
    <col min="30" max="30" width="7.36328125" customWidth="1"/>
    <col min="31" max="31" width="3.6328125" customWidth="1"/>
    <col min="32" max="32" width="9.90625" customWidth="1"/>
    <col min="33" max="33" width="13.6328125" customWidth="1"/>
    <col min="34" max="34" width="17.36328125" customWidth="1"/>
    <col min="35" max="35" width="13.6328125" customWidth="1"/>
    <col min="36" max="36" width="17.36328125" customWidth="1"/>
    <col min="37" max="43" width="13.6328125" customWidth="1"/>
    <col min="44" max="44" width="12.36328125" customWidth="1"/>
    <col min="45" max="55" width="13.6328125" customWidth="1"/>
    <col min="56" max="56" width="17.36328125" customWidth="1"/>
    <col min="57" max="57" width="13.6328125" customWidth="1"/>
    <col min="58" max="58" width="17.36328125" customWidth="1"/>
    <col min="59" max="67" width="13.6328125" customWidth="1"/>
    <col min="68" max="69" width="7.36328125" customWidth="1"/>
    <col min="70" max="79" width="13.6328125" customWidth="1"/>
    <col min="80" max="80" width="17.36328125" customWidth="1"/>
  </cols>
  <sheetData>
    <row r="1" spans="1:80" s="22" customFormat="1" ht="30" customHeight="1">
      <c r="A1" s="1175" t="s">
        <v>2</v>
      </c>
      <c r="B1" s="1175"/>
      <c r="C1" s="1175"/>
      <c r="D1" s="1175"/>
      <c r="E1" s="1175"/>
      <c r="F1" s="1175"/>
      <c r="G1" s="1175"/>
      <c r="H1" s="1175"/>
      <c r="I1" s="1175"/>
      <c r="J1" s="1175"/>
      <c r="K1" s="1175"/>
      <c r="L1" s="1175"/>
      <c r="M1" s="1175"/>
      <c r="N1" s="21"/>
      <c r="AJ1" s="21"/>
      <c r="AK1" s="21"/>
      <c r="BF1" s="21"/>
      <c r="BG1" s="21"/>
    </row>
    <row r="2" spans="1:80" ht="25" customHeight="1" thickBot="1">
      <c r="B2" s="23"/>
      <c r="C2" s="23"/>
      <c r="D2" s="23"/>
      <c r="E2" s="23"/>
      <c r="F2" s="23"/>
      <c r="G2" s="23"/>
      <c r="H2" s="23"/>
      <c r="I2" s="23"/>
      <c r="J2" s="23"/>
      <c r="K2" s="23"/>
      <c r="L2" s="23"/>
      <c r="M2" s="23"/>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4"/>
      <c r="BV2" s="24"/>
      <c r="BW2" s="24"/>
      <c r="BX2" s="24"/>
      <c r="BY2" s="24"/>
      <c r="BZ2" s="24"/>
      <c r="CA2" s="24"/>
      <c r="CB2" s="24"/>
    </row>
    <row r="3" spans="1:80" ht="14.25" customHeight="1">
      <c r="A3" s="1169" t="s">
        <v>304</v>
      </c>
      <c r="B3" s="1170"/>
      <c r="C3" s="1176" t="s">
        <v>408</v>
      </c>
      <c r="D3" s="1177" t="s">
        <v>3</v>
      </c>
      <c r="E3" s="1178"/>
      <c r="F3" s="1179"/>
      <c r="G3" s="1177" t="s">
        <v>4</v>
      </c>
      <c r="H3" s="1179"/>
      <c r="I3" s="1186" t="s">
        <v>5</v>
      </c>
      <c r="J3" s="1170"/>
      <c r="K3" s="1177" t="s">
        <v>6</v>
      </c>
      <c r="L3" s="1178"/>
      <c r="M3" s="25"/>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c r="BT3" s="24"/>
      <c r="BU3" s="24"/>
      <c r="BV3" s="24"/>
      <c r="BW3" s="24"/>
      <c r="BX3" s="24"/>
      <c r="BY3" s="24"/>
      <c r="BZ3" s="24"/>
      <c r="CA3" s="24"/>
      <c r="CB3" s="24"/>
    </row>
    <row r="4" spans="1:80" ht="14.25" customHeight="1">
      <c r="A4" s="1171"/>
      <c r="B4" s="1172"/>
      <c r="C4" s="1161"/>
      <c r="D4" s="1180"/>
      <c r="E4" s="1181"/>
      <c r="F4" s="1182"/>
      <c r="G4" s="1180"/>
      <c r="H4" s="1182"/>
      <c r="I4" s="1187"/>
      <c r="J4" s="1172"/>
      <c r="K4" s="1180"/>
      <c r="L4" s="1181"/>
      <c r="M4" s="26"/>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row>
    <row r="5" spans="1:80" ht="14.25" customHeight="1">
      <c r="A5" s="1171"/>
      <c r="B5" s="1172"/>
      <c r="C5" s="1161"/>
      <c r="D5" s="1183"/>
      <c r="E5" s="1184"/>
      <c r="F5" s="1185"/>
      <c r="G5" s="1183"/>
      <c r="H5" s="1185"/>
      <c r="I5" s="1188"/>
      <c r="J5" s="1174"/>
      <c r="K5" s="1183"/>
      <c r="L5" s="1184"/>
      <c r="M5" s="27"/>
      <c r="N5" s="24"/>
      <c r="O5" s="28"/>
      <c r="P5" s="28"/>
      <c r="Q5" s="28"/>
      <c r="R5" s="24"/>
      <c r="S5" s="29"/>
      <c r="T5" s="29"/>
      <c r="U5" s="24"/>
      <c r="V5" s="24"/>
      <c r="W5" s="24"/>
      <c r="X5" s="28"/>
      <c r="Y5" s="28"/>
      <c r="Z5" s="28"/>
      <c r="AA5" s="28"/>
      <c r="AB5" s="24"/>
      <c r="AC5" s="28"/>
      <c r="AD5" s="28"/>
      <c r="AE5" s="28"/>
      <c r="AF5" s="28"/>
      <c r="AG5" s="24"/>
      <c r="AH5" s="24"/>
      <c r="AI5" s="24"/>
      <c r="AJ5" s="24"/>
      <c r="AK5" s="28"/>
      <c r="AL5" s="28"/>
      <c r="AM5" s="28"/>
      <c r="AN5" s="28"/>
      <c r="AO5" s="28"/>
      <c r="AP5" s="28"/>
      <c r="AQ5" s="28"/>
      <c r="AR5" s="29"/>
      <c r="AS5" s="29"/>
      <c r="AT5" s="29"/>
      <c r="AU5" s="29"/>
      <c r="AV5" s="24"/>
      <c r="AW5" s="24"/>
      <c r="AX5" s="28"/>
      <c r="AY5" s="28"/>
      <c r="AZ5" s="28"/>
      <c r="BA5" s="28"/>
      <c r="BB5" s="28"/>
      <c r="BC5" s="28"/>
      <c r="BD5" s="24"/>
      <c r="BE5" s="24"/>
      <c r="BF5" s="24"/>
      <c r="BG5" s="28"/>
      <c r="BH5" s="28"/>
      <c r="BI5" s="28"/>
      <c r="BJ5" s="28"/>
      <c r="BK5" s="28"/>
      <c r="BL5" s="28"/>
      <c r="BM5" s="28"/>
      <c r="BN5" s="29"/>
      <c r="BO5" s="29"/>
      <c r="BP5" s="24"/>
      <c r="BQ5" s="24"/>
      <c r="BR5" s="29"/>
      <c r="BS5" s="29"/>
      <c r="BT5" s="24"/>
      <c r="BU5" s="24"/>
      <c r="BV5" s="28"/>
      <c r="BW5" s="28"/>
      <c r="BX5" s="28"/>
      <c r="BY5" s="28"/>
      <c r="BZ5" s="28"/>
      <c r="CA5" s="28"/>
      <c r="CB5" s="24"/>
    </row>
    <row r="6" spans="1:80" ht="14.25" customHeight="1">
      <c r="A6" s="1171"/>
      <c r="B6" s="1172"/>
      <c r="C6" s="1161"/>
      <c r="D6" s="1160" t="s">
        <v>7</v>
      </c>
      <c r="E6" s="1157" t="s">
        <v>8</v>
      </c>
      <c r="F6" s="1157" t="s">
        <v>9</v>
      </c>
      <c r="G6" s="1157" t="s">
        <v>295</v>
      </c>
      <c r="H6" s="1160" t="s">
        <v>296</v>
      </c>
      <c r="I6" s="1163" t="s">
        <v>297</v>
      </c>
      <c r="J6" s="1163" t="s">
        <v>298</v>
      </c>
      <c r="K6" s="1157" t="s">
        <v>10</v>
      </c>
      <c r="L6" s="1166" t="s">
        <v>11</v>
      </c>
      <c r="M6" s="30"/>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c r="BV6" s="24"/>
      <c r="BW6" s="24"/>
      <c r="BX6" s="24"/>
      <c r="BY6" s="24"/>
      <c r="BZ6" s="24"/>
      <c r="CA6" s="24"/>
      <c r="CB6" s="24"/>
    </row>
    <row r="7" spans="1:80" ht="14.25" customHeight="1">
      <c r="A7" s="1171"/>
      <c r="B7" s="1172"/>
      <c r="C7" s="1161"/>
      <c r="D7" s="1161"/>
      <c r="E7" s="1158"/>
      <c r="F7" s="1158"/>
      <c r="G7" s="1158"/>
      <c r="H7" s="1161"/>
      <c r="I7" s="1164"/>
      <c r="J7" s="1164"/>
      <c r="K7" s="1158"/>
      <c r="L7" s="1167"/>
      <c r="M7" s="31"/>
      <c r="N7" s="24"/>
      <c r="O7" s="24"/>
      <c r="P7" s="24"/>
      <c r="Q7" s="24"/>
      <c r="R7" s="24"/>
      <c r="S7" s="24"/>
      <c r="T7" s="24"/>
      <c r="U7" s="24"/>
      <c r="V7" s="24"/>
      <c r="W7" s="24"/>
      <c r="X7" s="24"/>
      <c r="Y7" s="28"/>
      <c r="Z7" s="28"/>
      <c r="AA7" s="28"/>
      <c r="AB7" s="24"/>
      <c r="AC7" s="24"/>
      <c r="AD7" s="24"/>
      <c r="AE7" s="24"/>
      <c r="AF7" s="24"/>
      <c r="AG7" s="24"/>
      <c r="AH7" s="24"/>
      <c r="AI7" s="24"/>
      <c r="AJ7" s="32"/>
      <c r="AK7" s="24"/>
      <c r="AL7" s="29"/>
      <c r="AM7" s="29"/>
      <c r="AN7" s="29"/>
      <c r="AO7" s="29"/>
      <c r="AP7" s="29"/>
      <c r="AQ7" s="29"/>
      <c r="AR7" s="24"/>
      <c r="AS7" s="24"/>
      <c r="AT7" s="24"/>
      <c r="AU7" s="24"/>
      <c r="AV7" s="24"/>
      <c r="AW7" s="24"/>
      <c r="AX7" s="24"/>
      <c r="AY7" s="24"/>
      <c r="AZ7" s="32"/>
      <c r="BA7" s="32"/>
      <c r="BB7" s="32"/>
      <c r="BC7" s="32"/>
      <c r="BD7" s="24"/>
      <c r="BE7" s="24"/>
      <c r="BF7" s="32"/>
      <c r="BG7" s="24"/>
      <c r="BH7" s="29"/>
      <c r="BI7" s="29"/>
      <c r="BJ7" s="29"/>
      <c r="BK7" s="29"/>
      <c r="BL7" s="29"/>
      <c r="BM7" s="29"/>
      <c r="BN7" s="24"/>
      <c r="BO7" s="24"/>
      <c r="BP7" s="24"/>
      <c r="BQ7" s="24"/>
      <c r="BR7" s="24"/>
      <c r="BS7" s="24"/>
      <c r="BT7" s="24"/>
      <c r="BU7" s="24"/>
      <c r="BV7" s="24"/>
      <c r="BW7" s="24"/>
      <c r="BX7" s="32"/>
      <c r="BY7" s="32"/>
      <c r="BZ7" s="32"/>
      <c r="CA7" s="32"/>
      <c r="CB7" s="24"/>
    </row>
    <row r="8" spans="1:80" ht="14.25" customHeight="1">
      <c r="A8" s="1173"/>
      <c r="B8" s="1174"/>
      <c r="C8" s="1162"/>
      <c r="D8" s="1162"/>
      <c r="E8" s="1159"/>
      <c r="F8" s="1159"/>
      <c r="G8" s="1159"/>
      <c r="H8" s="1162"/>
      <c r="I8" s="1165"/>
      <c r="J8" s="1165"/>
      <c r="K8" s="1159"/>
      <c r="L8" s="1168"/>
      <c r="M8" s="33"/>
      <c r="N8" s="24"/>
      <c r="O8" s="24"/>
      <c r="P8" s="24"/>
      <c r="Q8" s="24"/>
      <c r="R8" s="24"/>
      <c r="S8" s="24"/>
      <c r="T8" s="24"/>
      <c r="U8" s="24"/>
      <c r="V8" s="24"/>
      <c r="W8" s="24"/>
      <c r="X8" s="24"/>
      <c r="Y8" s="24"/>
      <c r="Z8" s="24"/>
      <c r="AA8" s="24"/>
      <c r="AB8" s="24"/>
      <c r="AC8" s="24"/>
      <c r="AD8" s="24"/>
      <c r="AE8" s="24"/>
      <c r="AF8" s="24"/>
      <c r="AG8" s="24"/>
      <c r="AH8" s="24"/>
      <c r="AI8" s="24"/>
      <c r="AJ8" s="32"/>
      <c r="AK8" s="24"/>
      <c r="AL8" s="24"/>
      <c r="AM8" s="24"/>
      <c r="AN8" s="24"/>
      <c r="AO8" s="24"/>
      <c r="AP8" s="24"/>
      <c r="AQ8" s="24"/>
      <c r="AR8" s="24"/>
      <c r="AS8" s="24"/>
      <c r="AT8" s="24"/>
      <c r="AU8" s="24"/>
      <c r="AV8" s="24"/>
      <c r="AW8" s="24"/>
      <c r="AX8" s="24"/>
      <c r="AY8" s="24"/>
      <c r="AZ8" s="32"/>
      <c r="BA8" s="32"/>
      <c r="BB8" s="32"/>
      <c r="BC8" s="32"/>
      <c r="BD8" s="24"/>
      <c r="BE8" s="24"/>
      <c r="BF8" s="32"/>
      <c r="BG8" s="24"/>
      <c r="BH8" s="24"/>
      <c r="BI8" s="24"/>
      <c r="BJ8" s="24"/>
      <c r="BK8" s="24"/>
      <c r="BL8" s="24"/>
      <c r="BM8" s="24"/>
      <c r="BN8" s="24"/>
      <c r="BO8" s="24"/>
      <c r="BP8" s="24"/>
      <c r="BQ8" s="24"/>
      <c r="BR8" s="24"/>
      <c r="BS8" s="24"/>
      <c r="BT8" s="24"/>
      <c r="BU8" s="24"/>
      <c r="BV8" s="24"/>
      <c r="BW8" s="24"/>
      <c r="BX8" s="32"/>
      <c r="BY8" s="32"/>
      <c r="BZ8" s="32"/>
      <c r="CA8" s="32"/>
      <c r="CB8" s="24"/>
    </row>
    <row r="9" spans="1:80" s="40" customFormat="1" ht="15" customHeight="1">
      <c r="A9" s="34"/>
      <c r="B9" s="36"/>
      <c r="C9" s="35" t="s">
        <v>12</v>
      </c>
      <c r="D9" s="36" t="s">
        <v>13</v>
      </c>
      <c r="E9" s="36" t="s">
        <v>13</v>
      </c>
      <c r="F9" s="36" t="s">
        <v>14</v>
      </c>
      <c r="G9" s="36" t="s">
        <v>15</v>
      </c>
      <c r="H9" s="36" t="s">
        <v>15</v>
      </c>
      <c r="I9" s="36" t="s">
        <v>16</v>
      </c>
      <c r="J9" s="36" t="s">
        <v>16</v>
      </c>
      <c r="K9" s="36" t="s">
        <v>17</v>
      </c>
      <c r="L9" s="37" t="s">
        <v>12</v>
      </c>
      <c r="M9" s="38"/>
      <c r="N9" s="39"/>
      <c r="O9" s="39"/>
      <c r="P9" s="39"/>
      <c r="Q9" s="39"/>
      <c r="R9" s="39"/>
      <c r="S9" s="39"/>
      <c r="T9" s="39"/>
      <c r="U9" s="39"/>
      <c r="X9" s="39"/>
      <c r="Y9" s="39"/>
      <c r="Z9" s="39"/>
      <c r="AA9" s="39"/>
      <c r="AB9" s="39"/>
      <c r="AD9" s="39"/>
      <c r="AF9" s="39"/>
      <c r="AG9" s="39"/>
      <c r="AH9" s="39"/>
      <c r="AZ9" s="41"/>
      <c r="BA9" s="41"/>
      <c r="BB9" s="41"/>
      <c r="BC9" s="41"/>
      <c r="BX9" s="41"/>
      <c r="BY9" s="41"/>
      <c r="BZ9" s="41"/>
      <c r="CA9" s="41"/>
    </row>
    <row r="10" spans="1:80" ht="15" customHeight="1">
      <c r="A10" s="1020"/>
      <c r="B10" s="104"/>
      <c r="C10" s="42"/>
      <c r="D10" s="43"/>
      <c r="E10" s="43"/>
      <c r="F10" s="43"/>
      <c r="G10" s="43"/>
      <c r="H10" s="43"/>
      <c r="I10" s="43"/>
      <c r="J10" s="43"/>
      <c r="K10" s="43"/>
      <c r="L10" s="43"/>
      <c r="M10" s="44"/>
      <c r="N10" s="24"/>
      <c r="O10" s="45"/>
      <c r="P10" s="45"/>
      <c r="Q10" s="45"/>
      <c r="R10" s="45"/>
      <c r="S10" s="45"/>
      <c r="T10" s="45"/>
      <c r="U10" s="46"/>
      <c r="V10" s="24"/>
      <c r="W10" s="24"/>
      <c r="X10" s="45"/>
      <c r="Y10" s="45"/>
      <c r="Z10" s="45"/>
      <c r="AA10" s="45"/>
      <c r="AB10" s="45"/>
      <c r="AC10" s="24"/>
      <c r="AD10" s="46"/>
      <c r="AE10" s="24"/>
      <c r="AF10" s="46"/>
      <c r="AG10" s="24"/>
      <c r="AH10" s="24"/>
      <c r="AI10" s="24"/>
      <c r="AJ10" s="47"/>
      <c r="AK10" s="24"/>
      <c r="AL10" s="24"/>
      <c r="AM10" s="24"/>
      <c r="AN10" s="24"/>
      <c r="AO10" s="24"/>
      <c r="AP10" s="24"/>
      <c r="AQ10" s="24"/>
      <c r="AR10" s="24"/>
      <c r="AS10" s="24"/>
      <c r="AT10" s="24"/>
      <c r="AU10" s="24"/>
      <c r="AV10" s="24"/>
      <c r="AW10" s="24"/>
      <c r="AX10" s="24"/>
      <c r="AY10" s="24"/>
      <c r="AZ10" s="24"/>
      <c r="BA10" s="24"/>
      <c r="BB10" s="24"/>
      <c r="BC10" s="24"/>
      <c r="BD10" s="47"/>
      <c r="BE10" s="24"/>
      <c r="BF10" s="47"/>
      <c r="BG10" s="24"/>
      <c r="BH10" s="24"/>
      <c r="BI10" s="24"/>
      <c r="BJ10" s="24"/>
      <c r="BK10" s="24"/>
      <c r="BL10" s="24"/>
      <c r="BM10" s="24"/>
      <c r="BN10" s="24"/>
      <c r="BO10" s="24"/>
      <c r="BP10" s="24"/>
      <c r="BQ10" s="24"/>
      <c r="BR10" s="24"/>
      <c r="BS10" s="24"/>
      <c r="BT10" s="24"/>
      <c r="BU10" s="24"/>
      <c r="BV10" s="24"/>
      <c r="BW10" s="24"/>
      <c r="BX10" s="24"/>
      <c r="BY10" s="24"/>
      <c r="BZ10" s="24"/>
      <c r="CA10" s="24"/>
      <c r="CB10" s="47"/>
    </row>
    <row r="11" spans="1:80" s="49" customFormat="1" ht="18" customHeight="1">
      <c r="A11" s="1015" t="s">
        <v>480</v>
      </c>
      <c r="C11" s="585">
        <v>1468526</v>
      </c>
      <c r="D11" s="51">
        <v>730</v>
      </c>
      <c r="E11" s="51">
        <v>28</v>
      </c>
      <c r="F11" s="52">
        <v>3.7</v>
      </c>
      <c r="G11" s="50">
        <v>58299</v>
      </c>
      <c r="H11" s="50">
        <v>43199</v>
      </c>
      <c r="I11" s="50">
        <v>250796</v>
      </c>
      <c r="J11" s="50">
        <v>275343</v>
      </c>
      <c r="K11" s="50">
        <v>30739</v>
      </c>
      <c r="L11" s="50">
        <v>38658</v>
      </c>
      <c r="M11" s="606"/>
    </row>
    <row r="12" spans="1:80" s="49" customFormat="1" ht="18" customHeight="1">
      <c r="A12" s="1015" t="s">
        <v>481</v>
      </c>
      <c r="C12" s="585">
        <v>1468108</v>
      </c>
      <c r="D12" s="51">
        <v>745</v>
      </c>
      <c r="E12" s="51">
        <v>25</v>
      </c>
      <c r="F12" s="52">
        <v>3.3</v>
      </c>
      <c r="G12" s="50">
        <v>60025</v>
      </c>
      <c r="H12" s="50">
        <v>43053</v>
      </c>
      <c r="I12" s="50">
        <v>252522.66666666666</v>
      </c>
      <c r="J12" s="50">
        <v>269053.25</v>
      </c>
      <c r="K12" s="50">
        <v>31451.583333333332</v>
      </c>
      <c r="L12" s="50">
        <v>39110.083333333336</v>
      </c>
      <c r="M12" s="606"/>
    </row>
    <row r="13" spans="1:80" s="49" customFormat="1" ht="18" customHeight="1">
      <c r="A13" s="1015" t="s">
        <v>482</v>
      </c>
      <c r="C13" s="585">
        <v>1468375</v>
      </c>
      <c r="D13" s="51">
        <v>758</v>
      </c>
      <c r="E13" s="51">
        <v>26</v>
      </c>
      <c r="F13" s="52">
        <v>3.3</v>
      </c>
      <c r="G13" s="50">
        <v>61962</v>
      </c>
      <c r="H13" s="50">
        <v>43987</v>
      </c>
      <c r="I13" s="50">
        <v>248825</v>
      </c>
      <c r="J13" s="50">
        <v>269607</v>
      </c>
      <c r="K13" s="50">
        <v>32031</v>
      </c>
      <c r="L13" s="50">
        <v>39582</v>
      </c>
      <c r="M13" s="606"/>
    </row>
    <row r="14" spans="1:80" s="49" customFormat="1" ht="18" customHeight="1">
      <c r="A14" s="1010"/>
      <c r="B14" s="429"/>
      <c r="C14" s="53"/>
      <c r="D14" s="48"/>
      <c r="E14" s="48"/>
      <c r="F14" s="54"/>
      <c r="G14" s="607"/>
      <c r="H14" s="607"/>
      <c r="I14" s="607"/>
      <c r="J14" s="607"/>
      <c r="K14" s="607"/>
      <c r="L14" s="607"/>
      <c r="M14" s="606"/>
    </row>
    <row r="15" spans="1:80" ht="18" customHeight="1">
      <c r="A15" s="1023" t="s">
        <v>444</v>
      </c>
      <c r="B15" s="992">
        <v>11</v>
      </c>
      <c r="C15" s="608">
        <v>1469036</v>
      </c>
      <c r="D15" s="50">
        <v>772</v>
      </c>
      <c r="E15" s="50">
        <v>23</v>
      </c>
      <c r="F15" s="819">
        <v>2.9</v>
      </c>
      <c r="G15" s="50">
        <v>62013</v>
      </c>
      <c r="H15" s="50">
        <v>43631</v>
      </c>
      <c r="I15" s="50">
        <v>224989</v>
      </c>
      <c r="J15" s="50">
        <v>241760</v>
      </c>
      <c r="K15" s="50">
        <v>32284</v>
      </c>
      <c r="L15" s="50">
        <v>39868</v>
      </c>
      <c r="M15" s="56"/>
      <c r="N15" s="57"/>
    </row>
    <row r="16" spans="1:80" ht="18" customHeight="1">
      <c r="A16" s="1020"/>
      <c r="B16" s="992">
        <v>12</v>
      </c>
      <c r="C16" s="608">
        <v>1469435</v>
      </c>
      <c r="D16" s="50">
        <v>774</v>
      </c>
      <c r="E16" s="50">
        <v>23</v>
      </c>
      <c r="F16" s="819">
        <v>2.9</v>
      </c>
      <c r="G16" s="50">
        <f>61973 - 11</f>
        <v>61962</v>
      </c>
      <c r="H16" s="50">
        <v>43987</v>
      </c>
      <c r="I16" s="50">
        <v>394233</v>
      </c>
      <c r="J16" s="50">
        <v>441123</v>
      </c>
      <c r="K16" s="50">
        <v>32368</v>
      </c>
      <c r="L16" s="50">
        <v>39998</v>
      </c>
      <c r="M16" s="56"/>
      <c r="N16" s="57"/>
    </row>
    <row r="17" spans="1:59" ht="18" customHeight="1">
      <c r="A17" s="1023" t="s">
        <v>443</v>
      </c>
      <c r="B17" s="992">
        <v>1</v>
      </c>
      <c r="C17" s="608">
        <v>1469628</v>
      </c>
      <c r="D17" s="50">
        <v>775</v>
      </c>
      <c r="E17" s="50">
        <v>22</v>
      </c>
      <c r="F17" s="819">
        <v>2.8</v>
      </c>
      <c r="G17" s="50">
        <f>61654 - 6</f>
        <v>61648</v>
      </c>
      <c r="H17" s="50">
        <v>44000</v>
      </c>
      <c r="I17" s="50">
        <v>215187</v>
      </c>
      <c r="J17" s="50">
        <v>232170</v>
      </c>
      <c r="K17" s="50">
        <v>32370</v>
      </c>
      <c r="L17" s="50">
        <v>39982</v>
      </c>
      <c r="M17" s="56"/>
      <c r="N17" s="57"/>
    </row>
    <row r="18" spans="1:59" ht="18" customHeight="1">
      <c r="A18" s="1023"/>
      <c r="B18" s="992">
        <v>2</v>
      </c>
      <c r="C18" s="608">
        <v>1469566</v>
      </c>
      <c r="D18" s="50">
        <v>766</v>
      </c>
      <c r="E18" s="50">
        <v>24</v>
      </c>
      <c r="F18" s="819">
        <v>3</v>
      </c>
      <c r="G18" s="50">
        <f>61590 - 6</f>
        <v>61584</v>
      </c>
      <c r="H18" s="50">
        <v>44126</v>
      </c>
      <c r="I18" s="50">
        <v>214298</v>
      </c>
      <c r="J18" s="50">
        <v>232824</v>
      </c>
      <c r="K18" s="50">
        <v>32364</v>
      </c>
      <c r="L18" s="50">
        <v>40005</v>
      </c>
      <c r="M18" s="56"/>
      <c r="N18" s="57"/>
    </row>
    <row r="19" spans="1:59" ht="18" customHeight="1">
      <c r="A19" s="1023"/>
      <c r="B19" s="992">
        <v>3</v>
      </c>
      <c r="C19" s="608">
        <v>1469169</v>
      </c>
      <c r="D19" s="50">
        <v>757</v>
      </c>
      <c r="E19" s="50">
        <v>29</v>
      </c>
      <c r="F19" s="819">
        <v>3.7</v>
      </c>
      <c r="G19" s="50">
        <f>62838 - 15</f>
        <v>62823</v>
      </c>
      <c r="H19" s="50">
        <v>45114</v>
      </c>
      <c r="I19" s="50">
        <v>228059</v>
      </c>
      <c r="J19" s="50">
        <v>248923</v>
      </c>
      <c r="K19" s="50">
        <v>32379</v>
      </c>
      <c r="L19" s="50">
        <v>40026</v>
      </c>
      <c r="M19" s="56"/>
      <c r="N19" s="57"/>
    </row>
    <row r="20" spans="1:59" ht="18" customHeight="1">
      <c r="A20" s="1023"/>
      <c r="B20" s="992">
        <v>4</v>
      </c>
      <c r="C20" s="608">
        <v>1462046</v>
      </c>
      <c r="D20" s="50">
        <v>763</v>
      </c>
      <c r="E20" s="50">
        <v>31</v>
      </c>
      <c r="F20" s="819">
        <v>3.9</v>
      </c>
      <c r="G20" s="50">
        <f>63353 - 8</f>
        <v>63345</v>
      </c>
      <c r="H20" s="50">
        <v>44176</v>
      </c>
      <c r="I20" s="50">
        <v>225012</v>
      </c>
      <c r="J20" s="50">
        <v>245881</v>
      </c>
      <c r="K20" s="50">
        <v>32306</v>
      </c>
      <c r="L20" s="50">
        <v>39803</v>
      </c>
      <c r="M20" s="56"/>
      <c r="N20" s="57"/>
    </row>
    <row r="21" spans="1:59" ht="18" customHeight="1">
      <c r="A21" s="1023"/>
      <c r="B21" s="992">
        <v>5</v>
      </c>
      <c r="C21" s="608">
        <v>1466357</v>
      </c>
      <c r="D21" s="50">
        <v>761</v>
      </c>
      <c r="E21" s="50">
        <v>25</v>
      </c>
      <c r="F21" s="819">
        <v>3.2</v>
      </c>
      <c r="G21" s="50">
        <f>63137 - 6</f>
        <v>63131</v>
      </c>
      <c r="H21" s="50">
        <v>44258</v>
      </c>
      <c r="I21" s="50">
        <v>224536</v>
      </c>
      <c r="J21" s="50">
        <v>244351</v>
      </c>
      <c r="K21" s="50">
        <v>32414</v>
      </c>
      <c r="L21" s="50">
        <v>39875</v>
      </c>
      <c r="M21" s="56"/>
      <c r="N21" s="57"/>
    </row>
    <row r="22" spans="1:59" ht="18" customHeight="1">
      <c r="A22" s="1023"/>
      <c r="B22" s="992">
        <v>6</v>
      </c>
      <c r="C22" s="608">
        <v>1466705</v>
      </c>
      <c r="D22" s="50">
        <v>758</v>
      </c>
      <c r="E22" s="50">
        <v>22</v>
      </c>
      <c r="F22" s="819">
        <v>2.8</v>
      </c>
      <c r="G22" s="50">
        <f>63609 - 13</f>
        <v>63596</v>
      </c>
      <c r="H22" s="50">
        <v>44311</v>
      </c>
      <c r="I22" s="50">
        <v>325085</v>
      </c>
      <c r="J22" s="50">
        <v>376620</v>
      </c>
      <c r="K22" s="50">
        <v>32386</v>
      </c>
      <c r="L22" s="50">
        <v>39811</v>
      </c>
      <c r="M22" s="56"/>
      <c r="N22" s="57"/>
    </row>
    <row r="23" spans="1:59" ht="18" customHeight="1">
      <c r="A23" s="1023"/>
      <c r="B23" s="992">
        <v>7</v>
      </c>
      <c r="C23" s="608">
        <v>1466573</v>
      </c>
      <c r="D23" s="50">
        <v>757</v>
      </c>
      <c r="E23" s="50">
        <v>27</v>
      </c>
      <c r="F23" s="819">
        <v>3.4</v>
      </c>
      <c r="G23" s="50">
        <f>63442 - 7</f>
        <v>63435</v>
      </c>
      <c r="H23" s="50">
        <v>44481</v>
      </c>
      <c r="I23" s="50">
        <v>249045</v>
      </c>
      <c r="J23" s="50">
        <v>276801</v>
      </c>
      <c r="K23" s="50">
        <v>32499</v>
      </c>
      <c r="L23" s="50">
        <v>39940</v>
      </c>
      <c r="M23" s="56"/>
      <c r="N23" s="57"/>
    </row>
    <row r="24" spans="1:59" ht="18" customHeight="1">
      <c r="A24" s="1023"/>
      <c r="B24" s="992">
        <v>8</v>
      </c>
      <c r="C24" s="608">
        <v>1466769</v>
      </c>
      <c r="D24" s="50">
        <v>759</v>
      </c>
      <c r="E24" s="50">
        <v>24</v>
      </c>
      <c r="F24" s="819">
        <v>3.1</v>
      </c>
      <c r="G24" s="50">
        <f>63652 - 13</f>
        <v>63639</v>
      </c>
      <c r="H24" s="50">
        <v>44623</v>
      </c>
      <c r="I24" s="50">
        <v>240279</v>
      </c>
      <c r="J24" s="50">
        <v>255239</v>
      </c>
      <c r="K24" s="50">
        <v>32464</v>
      </c>
      <c r="L24" s="50">
        <v>39836</v>
      </c>
      <c r="M24" s="56"/>
      <c r="N24" s="57"/>
    </row>
    <row r="25" spans="1:59" ht="18" customHeight="1">
      <c r="A25" s="1023"/>
      <c r="B25" s="992">
        <v>9</v>
      </c>
      <c r="C25" s="608">
        <v>1466944</v>
      </c>
      <c r="D25" s="50">
        <v>772</v>
      </c>
      <c r="E25" s="50">
        <v>28</v>
      </c>
      <c r="F25" s="819">
        <v>3.5</v>
      </c>
      <c r="G25" s="50">
        <f>63344 - 8</f>
        <v>63336</v>
      </c>
      <c r="H25" s="50">
        <v>44690</v>
      </c>
      <c r="I25" s="50">
        <v>219558</v>
      </c>
      <c r="J25" s="50">
        <v>239627</v>
      </c>
      <c r="K25" s="50">
        <v>32485</v>
      </c>
      <c r="L25" s="50">
        <v>39860</v>
      </c>
      <c r="M25" s="56"/>
      <c r="N25" s="57"/>
    </row>
    <row r="26" spans="1:59" ht="18" customHeight="1">
      <c r="A26" s="1023"/>
      <c r="B26" s="992">
        <v>10</v>
      </c>
      <c r="C26" s="608">
        <v>1467065</v>
      </c>
      <c r="D26" s="50">
        <v>771</v>
      </c>
      <c r="E26" s="50">
        <v>23</v>
      </c>
      <c r="F26" s="819">
        <v>2.9</v>
      </c>
      <c r="G26" s="50">
        <f>62937 - 5</f>
        <v>62932</v>
      </c>
      <c r="H26" s="50">
        <v>44665</v>
      </c>
      <c r="I26" s="50">
        <v>219837</v>
      </c>
      <c r="J26" s="50">
        <v>239556</v>
      </c>
      <c r="K26" s="50">
        <v>32599</v>
      </c>
      <c r="L26" s="50">
        <v>40001</v>
      </c>
      <c r="M26" s="56"/>
      <c r="N26" s="57"/>
    </row>
    <row r="27" spans="1:59" ht="18" customHeight="1">
      <c r="A27" s="1023"/>
      <c r="B27" s="992">
        <v>11</v>
      </c>
      <c r="C27" s="608">
        <v>1467671</v>
      </c>
      <c r="D27" s="50">
        <v>780</v>
      </c>
      <c r="E27" s="50">
        <v>24</v>
      </c>
      <c r="F27" s="819">
        <v>3</v>
      </c>
      <c r="G27" s="50">
        <f>63526 - 11</f>
        <v>63515</v>
      </c>
      <c r="H27" s="50">
        <v>44853</v>
      </c>
      <c r="I27" s="50">
        <v>233935</v>
      </c>
      <c r="J27" s="50">
        <v>250441</v>
      </c>
      <c r="K27" s="50">
        <v>32550</v>
      </c>
      <c r="L27" s="50">
        <v>39913</v>
      </c>
      <c r="M27" s="56"/>
      <c r="N27" s="57"/>
    </row>
    <row r="28" spans="1:59" ht="18" customHeight="1">
      <c r="A28" s="1023"/>
      <c r="B28" s="992">
        <v>12</v>
      </c>
      <c r="C28" s="608">
        <v>1467756</v>
      </c>
      <c r="D28" s="50">
        <v>789</v>
      </c>
      <c r="E28" s="50">
        <v>23</v>
      </c>
      <c r="F28" s="819">
        <v>2.8</v>
      </c>
      <c r="G28" s="50">
        <f>63599 - 8</f>
        <v>63591</v>
      </c>
      <c r="H28" s="50">
        <v>44956</v>
      </c>
      <c r="I28" s="50">
        <v>392259</v>
      </c>
      <c r="J28" s="50">
        <v>447900</v>
      </c>
      <c r="K28" s="50"/>
      <c r="L28" s="50"/>
      <c r="M28" s="56"/>
      <c r="N28" s="57"/>
    </row>
    <row r="29" spans="1:59" ht="3" customHeight="1" thickBot="1">
      <c r="A29" s="1022"/>
      <c r="B29" s="1021"/>
      <c r="C29" s="792"/>
      <c r="D29" s="609"/>
      <c r="E29" s="609"/>
      <c r="F29" s="58"/>
      <c r="G29" s="59"/>
      <c r="H29" s="59"/>
      <c r="I29" s="59"/>
      <c r="J29" s="59"/>
      <c r="K29" s="59"/>
      <c r="L29" s="59"/>
      <c r="M29" s="60"/>
      <c r="N29" s="24"/>
    </row>
    <row r="30" spans="1:59" ht="3" customHeight="1">
      <c r="B30" s="61"/>
      <c r="C30" s="62"/>
      <c r="D30" s="607"/>
      <c r="E30" s="607"/>
      <c r="F30" s="63"/>
      <c r="G30" s="64"/>
      <c r="H30" s="64"/>
      <c r="I30" s="64"/>
      <c r="J30" s="64"/>
      <c r="K30" s="64"/>
      <c r="L30" s="64"/>
      <c r="M30" s="64"/>
      <c r="N30" s="24"/>
    </row>
    <row r="31" spans="1:59" s="22" customFormat="1" ht="13.9" customHeight="1">
      <c r="A31" s="566" t="s">
        <v>367</v>
      </c>
      <c r="C31" s="66"/>
      <c r="D31" s="67"/>
      <c r="E31" s="68"/>
      <c r="F31" s="68"/>
      <c r="G31" s="68"/>
      <c r="H31" s="67"/>
      <c r="I31" s="68"/>
      <c r="J31" s="68"/>
      <c r="K31" s="69"/>
      <c r="L31" s="69"/>
      <c r="M31" s="69"/>
      <c r="N31" s="21"/>
      <c r="AJ31" s="21"/>
      <c r="AK31" s="21"/>
      <c r="BF31" s="21"/>
      <c r="BG31" s="21"/>
    </row>
    <row r="32" spans="1:59" s="22" customFormat="1" ht="13.9" customHeight="1">
      <c r="A32" s="584" t="s">
        <v>368</v>
      </c>
      <c r="C32" s="66"/>
      <c r="D32" s="67"/>
      <c r="E32" s="68"/>
      <c r="F32" s="68"/>
      <c r="G32" s="68"/>
      <c r="H32" s="67"/>
      <c r="I32" s="68"/>
      <c r="J32" s="68"/>
      <c r="K32" s="69"/>
      <c r="L32" s="69"/>
      <c r="M32" s="69"/>
      <c r="N32" s="21"/>
      <c r="AJ32" s="21"/>
      <c r="AK32" s="21"/>
      <c r="BF32" s="21"/>
      <c r="BG32" s="21"/>
    </row>
    <row r="33" spans="1:59" s="22" customFormat="1" ht="13.9" customHeight="1">
      <c r="A33" s="566" t="s">
        <v>18</v>
      </c>
      <c r="C33" s="66"/>
      <c r="D33" s="67"/>
      <c r="E33" s="68"/>
      <c r="F33" s="68"/>
      <c r="G33" s="68"/>
      <c r="H33" s="67"/>
      <c r="I33" s="68"/>
      <c r="J33" s="68"/>
      <c r="K33" s="69"/>
      <c r="L33" s="69"/>
      <c r="M33" s="69"/>
      <c r="N33" s="21"/>
      <c r="AJ33" s="21"/>
      <c r="AK33" s="21"/>
      <c r="BF33" s="21"/>
      <c r="BG33" s="21"/>
    </row>
    <row r="34" spans="1:59" s="22" customFormat="1" ht="13.9" customHeight="1">
      <c r="A34" s="572" t="s">
        <v>561</v>
      </c>
      <c r="D34" s="67"/>
      <c r="E34" s="68"/>
      <c r="F34" s="68"/>
      <c r="G34" s="68"/>
      <c r="H34" s="67"/>
      <c r="I34" s="68"/>
      <c r="K34" s="69"/>
      <c r="L34" s="69"/>
      <c r="M34" s="69"/>
      <c r="N34" s="21"/>
      <c r="AJ34" s="21"/>
      <c r="AK34" s="21"/>
      <c r="BF34" s="21"/>
      <c r="BG34" s="21"/>
    </row>
    <row r="35" spans="1:59" s="22" customFormat="1" ht="20.149999999999999" customHeight="1">
      <c r="C35" s="70"/>
      <c r="D35" s="70"/>
      <c r="E35" s="68"/>
      <c r="F35" s="68"/>
      <c r="I35" s="68"/>
      <c r="L35" s="69"/>
      <c r="M35" s="69"/>
      <c r="N35" s="21"/>
      <c r="AJ35" s="21"/>
      <c r="AK35" s="21"/>
      <c r="BF35" s="21"/>
      <c r="BG35" s="21"/>
    </row>
    <row r="36" spans="1:59" ht="18.649999999999999" customHeight="1">
      <c r="B36" s="24"/>
      <c r="C36" s="24"/>
      <c r="D36" s="24"/>
      <c r="E36" s="24"/>
      <c r="F36" s="24"/>
      <c r="G36" s="24"/>
      <c r="H36" s="28"/>
      <c r="I36" s="24"/>
      <c r="J36" s="24"/>
      <c r="K36" s="610"/>
      <c r="L36" s="611"/>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row>
    <row r="37" spans="1:59" ht="14">
      <c r="B37" s="68"/>
      <c r="C37" s="24"/>
      <c r="D37" s="24"/>
      <c r="E37" s="24"/>
      <c r="F37" s="24"/>
      <c r="G37" s="24"/>
      <c r="H37" s="24"/>
      <c r="I37" s="24"/>
      <c r="J37" s="24"/>
      <c r="K37" s="24"/>
      <c r="L37" s="71"/>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row>
    <row r="38" spans="1:59" ht="14">
      <c r="B38" s="68"/>
      <c r="C38" s="24"/>
      <c r="D38" s="24"/>
      <c r="E38" s="24"/>
      <c r="F38" s="24"/>
      <c r="G38" s="24"/>
      <c r="H38" s="24"/>
      <c r="I38" s="24"/>
      <c r="J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row>
    <row r="39" spans="1:59" ht="14">
      <c r="B39" s="66"/>
      <c r="C39" s="24"/>
      <c r="D39" s="24"/>
      <c r="E39" s="24"/>
      <c r="F39" s="24"/>
      <c r="G39" s="24"/>
      <c r="H39" s="24"/>
      <c r="I39" s="24"/>
      <c r="J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row>
    <row r="40" spans="1:59" ht="14">
      <c r="B40" s="68"/>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row>
    <row r="69" spans="2:13" ht="14.25" customHeight="1">
      <c r="B69" s="1156"/>
      <c r="C69" s="1156"/>
      <c r="D69" s="1156"/>
      <c r="E69" s="1156"/>
      <c r="F69" s="1156"/>
      <c r="G69" s="1156"/>
      <c r="H69" s="1156"/>
      <c r="I69" s="1156"/>
      <c r="J69" s="1156"/>
      <c r="K69" s="1156"/>
      <c r="L69" s="1156"/>
      <c r="M69" s="28"/>
    </row>
    <row r="70" spans="2:13" ht="7.5" customHeight="1">
      <c r="B70" s="24"/>
      <c r="C70" s="24"/>
      <c r="D70" s="24"/>
      <c r="E70" s="24"/>
      <c r="F70" s="24"/>
      <c r="G70" s="24"/>
      <c r="H70" s="24"/>
      <c r="I70" s="24"/>
      <c r="J70" s="24"/>
      <c r="K70" s="24"/>
      <c r="L70" s="24"/>
      <c r="M70" s="24"/>
    </row>
    <row r="71" spans="2:13" ht="14.25" customHeight="1">
      <c r="B71" s="28"/>
      <c r="C71" s="28"/>
      <c r="D71" s="28"/>
      <c r="E71" s="28"/>
      <c r="F71" s="28"/>
      <c r="G71" s="1156"/>
      <c r="H71" s="1156"/>
      <c r="I71" s="1156"/>
      <c r="J71" s="1156"/>
      <c r="K71" s="1156"/>
      <c r="L71" s="24"/>
      <c r="M71" s="24"/>
    </row>
    <row r="72" spans="2:13" ht="6" customHeight="1">
      <c r="B72" s="24"/>
      <c r="C72" s="24"/>
      <c r="D72" s="24"/>
      <c r="E72" s="24"/>
      <c r="F72" s="24"/>
      <c r="G72" s="24"/>
      <c r="H72" s="24"/>
      <c r="I72" s="24"/>
      <c r="J72" s="24"/>
      <c r="K72" s="24"/>
      <c r="L72" s="24"/>
      <c r="M72" s="24"/>
    </row>
    <row r="73" spans="2:13" ht="13.5" customHeight="1">
      <c r="B73" s="24"/>
      <c r="C73" s="24"/>
      <c r="D73" s="24"/>
      <c r="E73" s="24"/>
      <c r="F73" s="24"/>
      <c r="G73" s="24"/>
      <c r="H73" s="24"/>
      <c r="I73" s="24"/>
      <c r="J73" s="24"/>
      <c r="K73" s="24"/>
      <c r="L73" s="24"/>
      <c r="M73" s="24"/>
    </row>
    <row r="74" spans="2:13" ht="14" hidden="1">
      <c r="B74" s="24"/>
      <c r="C74" s="24"/>
      <c r="D74" s="24"/>
      <c r="E74" s="24"/>
      <c r="F74" s="24"/>
      <c r="G74" s="24"/>
      <c r="H74" s="24"/>
      <c r="I74" s="24"/>
      <c r="J74" s="24"/>
      <c r="K74" s="24"/>
      <c r="L74" s="24"/>
      <c r="M74" s="24"/>
    </row>
    <row r="75" spans="2:13" ht="14">
      <c r="B75" s="24"/>
      <c r="C75" s="24"/>
      <c r="D75" s="24"/>
      <c r="E75" s="24"/>
      <c r="F75" s="24"/>
      <c r="G75" s="24"/>
      <c r="H75" s="24"/>
      <c r="I75" s="24"/>
      <c r="J75" s="24"/>
      <c r="K75" s="24"/>
      <c r="L75" s="24"/>
      <c r="M75" s="24"/>
    </row>
  </sheetData>
  <mergeCells count="18">
    <mergeCell ref="C3:C8"/>
    <mergeCell ref="D3:F5"/>
    <mergeCell ref="G3:H5"/>
    <mergeCell ref="I3:J5"/>
    <mergeCell ref="K3:L5"/>
    <mergeCell ref="D6:D8"/>
    <mergeCell ref="E6:E8"/>
    <mergeCell ref="F6:F8"/>
    <mergeCell ref="A1:M1"/>
    <mergeCell ref="B69:L69"/>
    <mergeCell ref="G71:K71"/>
    <mergeCell ref="G6:G8"/>
    <mergeCell ref="H6:H8"/>
    <mergeCell ref="I6:I8"/>
    <mergeCell ref="J6:J8"/>
    <mergeCell ref="K6:K8"/>
    <mergeCell ref="L6:L8"/>
    <mergeCell ref="A3:B8"/>
  </mergeCells>
  <phoneticPr fontId="2"/>
  <dataValidations count="1">
    <dataValidation imeMode="off" allowBlank="1" showInputMessage="1" showErrorMessage="1" sqref="C11:M28"/>
  </dataValidations>
  <printOptions horizontalCentered="1" gridLinesSet="0"/>
  <pageMargins left="0.59055118110236227" right="0.59055118110236227" top="0.39370078740157483" bottom="0.19685039370078741" header="0" footer="0"/>
  <pageSetup paperSize="9" fitToHeight="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B30"/>
  <sheetViews>
    <sheetView showGridLines="0" view="pageBreakPreview" zoomScale="130" zoomScaleNormal="100" zoomScaleSheetLayoutView="130" workbookViewId="0"/>
  </sheetViews>
  <sheetFormatPr defaultRowHeight="13"/>
  <sheetData>
    <row r="1" s="705" customFormat="1"/>
    <row r="2" s="705" customFormat="1"/>
    <row r="3" s="705" customFormat="1"/>
    <row r="4" s="705" customFormat="1"/>
    <row r="5" s="705" customFormat="1"/>
    <row r="6" s="705" customFormat="1"/>
    <row r="7" s="705" customFormat="1"/>
    <row r="8" s="705" customFormat="1"/>
    <row r="9" s="705" customFormat="1"/>
    <row r="10" s="705" customFormat="1"/>
    <row r="11" s="705" customFormat="1"/>
    <row r="12" s="705" customFormat="1"/>
    <row r="13" s="705" customFormat="1"/>
    <row r="14" s="705" customFormat="1"/>
    <row r="15" s="705" customFormat="1"/>
    <row r="16" s="705" customFormat="1"/>
    <row r="17" spans="2:2" s="705" customFormat="1"/>
    <row r="18" spans="2:2" s="705" customFormat="1"/>
    <row r="19" spans="2:2" s="705" customFormat="1"/>
    <row r="20" spans="2:2" s="705" customFormat="1"/>
    <row r="21" spans="2:2" s="705" customFormat="1"/>
    <row r="22" spans="2:2" s="705" customFormat="1"/>
    <row r="23" spans="2:2" s="705" customFormat="1"/>
    <row r="24" spans="2:2" s="705" customFormat="1"/>
    <row r="25" spans="2:2" s="705" customFormat="1"/>
    <row r="26" spans="2:2" s="705" customFormat="1"/>
    <row r="27" spans="2:2" s="705" customFormat="1"/>
    <row r="28" spans="2:2" s="705" customFormat="1"/>
    <row r="29" spans="2:2" s="705" customFormat="1">
      <c r="B29" s="706" t="s">
        <v>457</v>
      </c>
    </row>
    <row r="30" spans="2:2" s="705" customFormat="1">
      <c r="B30" s="706" t="s">
        <v>557</v>
      </c>
    </row>
  </sheetData>
  <phoneticPr fontId="2"/>
  <pageMargins left="0.7" right="0.7" top="0.75" bottom="0.75" header="0.3" footer="0.3"/>
  <pageSetup paperSize="9" scale="8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E38"/>
  <sheetViews>
    <sheetView showGridLines="0" view="pageBreakPreview" zoomScaleNormal="90" zoomScaleSheetLayoutView="100" workbookViewId="0">
      <selection sqref="A1:N1"/>
    </sheetView>
  </sheetViews>
  <sheetFormatPr defaultColWidth="13.6328125" defaultRowHeight="14"/>
  <cols>
    <col min="1" max="1" width="9.453125" style="24" customWidth="1"/>
    <col min="2" max="2" width="8.26953125" style="24" customWidth="1"/>
    <col min="3" max="5" width="11.7265625" style="24" customWidth="1"/>
    <col min="6" max="9" width="11.90625" style="24" customWidth="1"/>
    <col min="10" max="12" width="11.7265625" style="24" customWidth="1"/>
    <col min="13" max="13" width="12.90625" style="24" customWidth="1"/>
    <col min="14" max="14" width="0.36328125" style="24" customWidth="1"/>
    <col min="15" max="23" width="13.6328125" style="24" customWidth="1"/>
    <col min="24" max="24" width="14.90625" style="24" customWidth="1"/>
    <col min="25" max="26" width="7.36328125" style="24" customWidth="1"/>
    <col min="27" max="31" width="13.6328125" style="24" customWidth="1"/>
    <col min="32" max="32" width="3.6328125" style="24" customWidth="1"/>
    <col min="33" max="33" width="7.36328125" style="24" customWidth="1"/>
    <col min="34" max="34" width="3.6328125" style="24" customWidth="1"/>
    <col min="35" max="35" width="9.90625" style="24" customWidth="1"/>
    <col min="36" max="36" width="13.6328125" style="24" customWidth="1"/>
    <col min="37" max="37" width="17.36328125" style="24" customWidth="1"/>
    <col min="38" max="38" width="13.6328125" style="24" customWidth="1"/>
    <col min="39" max="39" width="17.36328125" style="24" customWidth="1"/>
    <col min="40" max="46" width="13.6328125" style="24" customWidth="1"/>
    <col min="47" max="47" width="12.36328125" style="24" customWidth="1"/>
    <col min="48" max="58" width="13.6328125" style="24" customWidth="1"/>
    <col min="59" max="59" width="17.36328125" style="24" customWidth="1"/>
    <col min="60" max="60" width="13.6328125" style="24" customWidth="1"/>
    <col min="61" max="61" width="17.36328125" style="24" customWidth="1"/>
    <col min="62" max="70" width="13.6328125" style="24" customWidth="1"/>
    <col min="71" max="72" width="7.36328125" style="24" customWidth="1"/>
    <col min="73" max="82" width="13.6328125" style="24" customWidth="1"/>
    <col min="83" max="83" width="17.36328125" style="24" customWidth="1"/>
    <col min="84" max="16384" width="13.6328125" style="24"/>
  </cols>
  <sheetData>
    <row r="1" spans="1:83" s="22" customFormat="1" ht="30" customHeight="1">
      <c r="A1" s="1201" t="s">
        <v>2</v>
      </c>
      <c r="B1" s="1201"/>
      <c r="C1" s="1201"/>
      <c r="D1" s="1201"/>
      <c r="E1" s="1201"/>
      <c r="F1" s="1201"/>
      <c r="G1" s="1201"/>
      <c r="H1" s="1201"/>
      <c r="I1" s="1201"/>
      <c r="J1" s="1201"/>
      <c r="K1" s="1201"/>
      <c r="L1" s="1201"/>
      <c r="M1" s="1201"/>
      <c r="N1" s="1201"/>
      <c r="P1" s="21"/>
      <c r="Q1" s="21"/>
      <c r="AM1" s="21"/>
      <c r="AN1" s="21"/>
      <c r="BI1" s="21"/>
      <c r="BJ1" s="21"/>
    </row>
    <row r="2" spans="1:83" ht="22.15" customHeight="1" thickBot="1">
      <c r="B2" s="73"/>
      <c r="C2" s="73" t="s">
        <v>19</v>
      </c>
      <c r="D2" s="73"/>
      <c r="E2" s="73"/>
      <c r="F2" s="73"/>
      <c r="G2" s="73"/>
      <c r="H2" s="73"/>
      <c r="I2" s="73"/>
      <c r="J2" s="73"/>
      <c r="K2" s="73"/>
      <c r="L2" s="73"/>
      <c r="M2" s="73"/>
      <c r="N2" s="73"/>
    </row>
    <row r="3" spans="1:83" ht="18.75" customHeight="1">
      <c r="A3" s="1217" t="s">
        <v>355</v>
      </c>
      <c r="B3" s="1218"/>
      <c r="C3" s="1202" t="s">
        <v>153</v>
      </c>
      <c r="D3" s="1202"/>
      <c r="E3" s="1204" t="s">
        <v>20</v>
      </c>
      <c r="F3" s="1205" t="s">
        <v>353</v>
      </c>
      <c r="G3" s="1206"/>
      <c r="H3" s="1206"/>
      <c r="I3" s="1207"/>
      <c r="J3" s="1204" t="s">
        <v>21</v>
      </c>
      <c r="K3" s="1177" t="s">
        <v>356</v>
      </c>
      <c r="L3" s="1179"/>
      <c r="M3" s="1214" t="s">
        <v>22</v>
      </c>
      <c r="N3" s="74"/>
      <c r="O3" s="75"/>
    </row>
    <row r="4" spans="1:83" ht="18.75" customHeight="1">
      <c r="A4" s="1219"/>
      <c r="B4" s="1220"/>
      <c r="C4" s="1203"/>
      <c r="D4" s="1203"/>
      <c r="E4" s="1190"/>
      <c r="F4" s="1208"/>
      <c r="G4" s="1209"/>
      <c r="H4" s="1209"/>
      <c r="I4" s="1210"/>
      <c r="J4" s="1190"/>
      <c r="K4" s="1180"/>
      <c r="L4" s="1182"/>
      <c r="M4" s="1215"/>
      <c r="N4" s="76"/>
      <c r="O4" s="75"/>
    </row>
    <row r="5" spans="1:83" ht="18.75" customHeight="1">
      <c r="A5" s="1219"/>
      <c r="B5" s="1220"/>
      <c r="C5" s="1203"/>
      <c r="D5" s="1203"/>
      <c r="E5" s="1190"/>
      <c r="F5" s="1211"/>
      <c r="G5" s="1212"/>
      <c r="H5" s="1212"/>
      <c r="I5" s="1213"/>
      <c r="J5" s="1190"/>
      <c r="K5" s="1183"/>
      <c r="L5" s="1185"/>
      <c r="M5" s="1215"/>
      <c r="N5" s="77"/>
      <c r="O5" s="75"/>
      <c r="Q5" s="28"/>
      <c r="R5" s="28"/>
      <c r="S5" s="28"/>
      <c r="T5" s="28"/>
      <c r="V5" s="29"/>
      <c r="W5" s="29"/>
      <c r="AA5" s="28"/>
      <c r="AB5" s="28"/>
      <c r="AC5" s="28"/>
      <c r="AD5" s="28"/>
      <c r="AF5" s="28"/>
      <c r="AG5" s="28"/>
      <c r="AH5" s="28"/>
      <c r="AI5" s="28"/>
      <c r="AN5" s="28"/>
      <c r="AO5" s="28"/>
      <c r="AP5" s="28"/>
      <c r="AQ5" s="28"/>
      <c r="AR5" s="28"/>
      <c r="AS5" s="28"/>
      <c r="AT5" s="28"/>
      <c r="AU5" s="29"/>
      <c r="AV5" s="29"/>
      <c r="AW5" s="29"/>
      <c r="AX5" s="29"/>
      <c r="BA5" s="28"/>
      <c r="BB5" s="28"/>
      <c r="BC5" s="28"/>
      <c r="BD5" s="28"/>
      <c r="BE5" s="28"/>
      <c r="BF5" s="28"/>
      <c r="BJ5" s="28"/>
      <c r="BK5" s="28"/>
      <c r="BL5" s="28"/>
      <c r="BM5" s="28"/>
      <c r="BN5" s="28"/>
      <c r="BO5" s="28"/>
      <c r="BP5" s="28"/>
      <c r="BQ5" s="29"/>
      <c r="BR5" s="29"/>
      <c r="BU5" s="29"/>
      <c r="BV5" s="29"/>
      <c r="BY5" s="28"/>
      <c r="BZ5" s="28"/>
      <c r="CA5" s="28"/>
      <c r="CB5" s="28"/>
      <c r="CC5" s="28"/>
      <c r="CD5" s="28"/>
    </row>
    <row r="6" spans="1:83" ht="16.5" customHeight="1">
      <c r="A6" s="1219"/>
      <c r="B6" s="1220"/>
      <c r="C6" s="1203" t="s">
        <v>154</v>
      </c>
      <c r="D6" s="1203" t="s">
        <v>155</v>
      </c>
      <c r="E6" s="1190"/>
      <c r="F6" s="1189" t="s">
        <v>299</v>
      </c>
      <c r="G6" s="1192" t="s">
        <v>23</v>
      </c>
      <c r="H6" s="1193"/>
      <c r="I6" s="1194"/>
      <c r="J6" s="1190"/>
      <c r="K6" s="1198" t="s">
        <v>300</v>
      </c>
      <c r="L6" s="1198" t="s">
        <v>301</v>
      </c>
      <c r="M6" s="1215"/>
      <c r="N6" s="77"/>
      <c r="O6" s="75"/>
    </row>
    <row r="7" spans="1:83" ht="17.25" customHeight="1">
      <c r="A7" s="1219"/>
      <c r="B7" s="1220"/>
      <c r="C7" s="1203"/>
      <c r="D7" s="1203"/>
      <c r="E7" s="1190"/>
      <c r="F7" s="1190"/>
      <c r="G7" s="1195"/>
      <c r="H7" s="1196"/>
      <c r="I7" s="1197"/>
      <c r="J7" s="1190"/>
      <c r="K7" s="1199"/>
      <c r="L7" s="1199"/>
      <c r="M7" s="1215"/>
      <c r="N7" s="77"/>
      <c r="O7" s="75"/>
      <c r="AB7" s="28"/>
      <c r="AC7" s="28"/>
      <c r="AD7" s="28"/>
      <c r="AM7" s="32"/>
      <c r="AO7" s="29"/>
      <c r="AP7" s="29"/>
      <c r="AQ7" s="29"/>
      <c r="AR7" s="29"/>
      <c r="AS7" s="29"/>
      <c r="AT7" s="29"/>
      <c r="BC7" s="32"/>
      <c r="BD7" s="32"/>
      <c r="BE7" s="32"/>
      <c r="BF7" s="32"/>
      <c r="BI7" s="32"/>
      <c r="BK7" s="29"/>
      <c r="BL7" s="29"/>
      <c r="BM7" s="29"/>
      <c r="BN7" s="29"/>
      <c r="BO7" s="29"/>
      <c r="BP7" s="29"/>
      <c r="CA7" s="32"/>
      <c r="CB7" s="32"/>
      <c r="CC7" s="32"/>
      <c r="CD7" s="32"/>
    </row>
    <row r="8" spans="1:83" ht="17.25" customHeight="1">
      <c r="A8" s="1221"/>
      <c r="B8" s="1222"/>
      <c r="C8" s="1203"/>
      <c r="D8" s="1203"/>
      <c r="E8" s="1191"/>
      <c r="F8" s="1191"/>
      <c r="G8" s="78" t="s">
        <v>354</v>
      </c>
      <c r="H8" s="78" t="s">
        <v>24</v>
      </c>
      <c r="I8" s="78" t="s">
        <v>302</v>
      </c>
      <c r="J8" s="1191"/>
      <c r="K8" s="1200"/>
      <c r="L8" s="1200"/>
      <c r="M8" s="1216"/>
      <c r="N8" s="79"/>
      <c r="O8" s="75"/>
      <c r="AM8" s="32"/>
      <c r="BC8" s="32"/>
      <c r="BD8" s="32"/>
      <c r="BE8" s="32"/>
      <c r="BF8" s="32"/>
      <c r="BI8" s="32"/>
      <c r="CA8" s="32"/>
      <c r="CB8" s="32"/>
      <c r="CC8" s="32"/>
      <c r="CD8" s="32"/>
    </row>
    <row r="9" spans="1:83" s="40" customFormat="1" ht="15" customHeight="1">
      <c r="A9" s="80"/>
      <c r="B9" s="82"/>
      <c r="C9" s="81" t="s">
        <v>25</v>
      </c>
      <c r="D9" s="82" t="s">
        <v>25</v>
      </c>
      <c r="E9" s="82"/>
      <c r="F9" s="82" t="s">
        <v>26</v>
      </c>
      <c r="G9" s="82" t="s">
        <v>26</v>
      </c>
      <c r="H9" s="82" t="s">
        <v>26</v>
      </c>
      <c r="I9" s="82" t="s">
        <v>26</v>
      </c>
      <c r="J9" s="82" t="s">
        <v>27</v>
      </c>
      <c r="K9" s="82" t="s">
        <v>27</v>
      </c>
      <c r="L9" s="82" t="s">
        <v>27</v>
      </c>
      <c r="M9" s="82" t="s">
        <v>28</v>
      </c>
      <c r="N9" s="83"/>
      <c r="O9" s="84"/>
      <c r="P9" s="39"/>
      <c r="Q9" s="39"/>
      <c r="R9" s="39"/>
      <c r="S9" s="39"/>
      <c r="T9" s="39"/>
      <c r="U9" s="39"/>
      <c r="V9" s="39"/>
      <c r="W9" s="39"/>
      <c r="X9" s="39"/>
      <c r="AA9" s="39"/>
      <c r="AB9" s="39"/>
      <c r="AC9" s="39"/>
      <c r="AD9" s="39"/>
      <c r="AE9" s="39"/>
      <c r="AG9" s="39"/>
      <c r="AI9" s="39"/>
      <c r="AJ9" s="39"/>
      <c r="AK9" s="39"/>
      <c r="BC9" s="41"/>
      <c r="BD9" s="41"/>
      <c r="BE9" s="41"/>
      <c r="BF9" s="41"/>
      <c r="CA9" s="41"/>
      <c r="CB9" s="41"/>
      <c r="CC9" s="41"/>
      <c r="CD9" s="41"/>
    </row>
    <row r="10" spans="1:83" ht="10.15" customHeight="1">
      <c r="A10" s="178"/>
      <c r="B10" s="75"/>
      <c r="C10" s="85"/>
      <c r="D10" s="86"/>
      <c r="E10" s="86"/>
      <c r="F10" s="87"/>
      <c r="G10" s="87"/>
      <c r="H10" s="87"/>
      <c r="I10" s="87"/>
      <c r="J10" s="87"/>
      <c r="K10" s="86"/>
      <c r="L10" s="86"/>
      <c r="M10" s="75"/>
      <c r="N10" s="76"/>
      <c r="O10" s="75"/>
      <c r="P10" s="45"/>
      <c r="Q10" s="45"/>
      <c r="R10" s="45"/>
      <c r="S10" s="45"/>
      <c r="T10" s="45"/>
      <c r="U10" s="45"/>
      <c r="V10" s="45"/>
      <c r="W10" s="45"/>
      <c r="X10" s="46"/>
      <c r="AA10" s="45"/>
      <c r="AB10" s="45"/>
      <c r="AC10" s="45"/>
      <c r="AD10" s="45"/>
      <c r="AE10" s="45"/>
      <c r="AG10" s="46"/>
      <c r="AI10" s="46"/>
      <c r="AM10" s="47"/>
      <c r="BG10" s="47"/>
      <c r="BI10" s="47"/>
      <c r="CE10" s="47"/>
    </row>
    <row r="11" spans="1:83" ht="18" customHeight="1">
      <c r="A11" s="1066" t="s">
        <v>483</v>
      </c>
      <c r="C11" s="88">
        <v>23.6</v>
      </c>
      <c r="D11" s="96">
        <v>23.3</v>
      </c>
      <c r="E11" s="89">
        <v>100.1</v>
      </c>
      <c r="F11" s="90">
        <v>223636</v>
      </c>
      <c r="G11" s="90">
        <v>435357</v>
      </c>
      <c r="H11" s="90">
        <v>369786</v>
      </c>
      <c r="I11" s="90">
        <v>253374</v>
      </c>
      <c r="J11" s="91">
        <v>204443</v>
      </c>
      <c r="K11" s="616">
        <v>44985</v>
      </c>
      <c r="L11" s="1059">
        <v>127264</v>
      </c>
      <c r="M11" s="93">
        <v>1191356</v>
      </c>
      <c r="N11" s="94"/>
      <c r="O11" s="75"/>
      <c r="P11" s="73"/>
      <c r="Q11" s="73"/>
      <c r="R11" s="73"/>
      <c r="S11" s="73"/>
      <c r="T11" s="73"/>
      <c r="U11" s="73"/>
      <c r="V11" s="73"/>
      <c r="W11" s="73"/>
      <c r="AA11" s="73"/>
      <c r="AB11" s="73"/>
      <c r="AC11" s="73"/>
      <c r="AD11" s="73"/>
      <c r="AE11" s="73"/>
      <c r="AJ11" s="95"/>
    </row>
    <row r="12" spans="1:83" ht="18" customHeight="1">
      <c r="A12" s="1066" t="s">
        <v>484</v>
      </c>
      <c r="C12" s="776">
        <v>23.7</v>
      </c>
      <c r="D12" s="777">
        <v>23.3</v>
      </c>
      <c r="E12" s="778">
        <v>102.9</v>
      </c>
      <c r="F12" s="91">
        <v>225986.91666666666</v>
      </c>
      <c r="G12" s="91">
        <v>441781.58333333331</v>
      </c>
      <c r="H12" s="91">
        <v>374801.33333333331</v>
      </c>
      <c r="I12" s="91">
        <v>249426.83333333334</v>
      </c>
      <c r="J12" s="91">
        <v>217471</v>
      </c>
      <c r="K12" s="605">
        <v>74004</v>
      </c>
      <c r="L12" s="610">
        <v>304659</v>
      </c>
      <c r="M12" s="779">
        <v>1193466.6666666667</v>
      </c>
      <c r="N12" s="94"/>
      <c r="O12" s="75"/>
      <c r="P12" s="73"/>
      <c r="Q12" s="73"/>
      <c r="R12" s="73"/>
      <c r="S12" s="73"/>
      <c r="T12" s="73"/>
      <c r="U12" s="73"/>
      <c r="V12" s="73"/>
      <c r="W12" s="73"/>
      <c r="AA12" s="73"/>
      <c r="AB12" s="73"/>
      <c r="AC12" s="73"/>
      <c r="AD12" s="73"/>
      <c r="AE12" s="73"/>
      <c r="AJ12" s="95"/>
    </row>
    <row r="13" spans="1:83" ht="18" customHeight="1">
      <c r="A13" s="1066" t="s">
        <v>485</v>
      </c>
      <c r="C13" s="776">
        <v>23.8</v>
      </c>
      <c r="D13" s="777">
        <v>23.3</v>
      </c>
      <c r="E13" s="778">
        <v>106.8</v>
      </c>
      <c r="F13" s="91">
        <v>224987</v>
      </c>
      <c r="G13" s="91">
        <v>449231</v>
      </c>
      <c r="H13" s="91">
        <v>383507</v>
      </c>
      <c r="I13" s="91">
        <v>245554</v>
      </c>
      <c r="J13" s="91">
        <v>238041</v>
      </c>
      <c r="K13" s="605">
        <v>52670</v>
      </c>
      <c r="L13" s="610">
        <v>297827</v>
      </c>
      <c r="M13" s="779">
        <v>1214907</v>
      </c>
      <c r="N13" s="94"/>
      <c r="O13" s="75"/>
      <c r="P13" s="73"/>
      <c r="Q13" s="73"/>
      <c r="R13" s="73"/>
      <c r="S13" s="73"/>
      <c r="T13" s="73"/>
      <c r="U13" s="73"/>
      <c r="V13" s="73"/>
      <c r="W13" s="73"/>
      <c r="AA13" s="73"/>
      <c r="AB13" s="73"/>
      <c r="AC13" s="73"/>
      <c r="AD13" s="73"/>
      <c r="AE13" s="73"/>
      <c r="AJ13" s="95"/>
    </row>
    <row r="14" spans="1:83" ht="18" customHeight="1">
      <c r="A14" s="178"/>
      <c r="B14" s="429"/>
      <c r="C14" s="88"/>
      <c r="D14" s="96"/>
      <c r="E14" s="96"/>
      <c r="F14" s="75"/>
      <c r="G14" s="75"/>
      <c r="H14" s="75"/>
      <c r="I14" s="75"/>
      <c r="J14" s="75"/>
      <c r="K14" s="610"/>
      <c r="L14" s="610"/>
      <c r="M14" s="92"/>
      <c r="N14" s="94"/>
      <c r="O14" s="75"/>
      <c r="P14" s="73"/>
      <c r="Q14" s="73"/>
      <c r="R14" s="73"/>
      <c r="S14" s="73"/>
      <c r="T14" s="73"/>
      <c r="U14" s="73"/>
      <c r="V14" s="73"/>
      <c r="W14" s="73"/>
      <c r="AA14" s="73"/>
      <c r="AB14" s="73"/>
      <c r="AC14" s="73"/>
      <c r="AD14" s="73"/>
      <c r="AE14" s="73"/>
      <c r="AJ14" s="95"/>
    </row>
    <row r="15" spans="1:83" ht="18" customHeight="1">
      <c r="A15" s="1009" t="s">
        <v>518</v>
      </c>
      <c r="B15" s="992">
        <v>11</v>
      </c>
      <c r="C15" s="612">
        <v>22.6</v>
      </c>
      <c r="D15" s="613">
        <v>22.5</v>
      </c>
      <c r="E15" s="614">
        <v>108.60000000000001</v>
      </c>
      <c r="F15" s="615">
        <v>206875</v>
      </c>
      <c r="G15" s="615">
        <v>373322</v>
      </c>
      <c r="H15" s="615">
        <v>318443</v>
      </c>
      <c r="I15" s="615">
        <v>223937</v>
      </c>
      <c r="J15" s="615">
        <v>19487</v>
      </c>
      <c r="K15" s="607">
        <v>7894</v>
      </c>
      <c r="L15" s="607">
        <v>50581</v>
      </c>
      <c r="M15" s="615">
        <v>1227481</v>
      </c>
      <c r="N15" s="617"/>
      <c r="O15" s="75"/>
    </row>
    <row r="16" spans="1:83" ht="18" customHeight="1">
      <c r="A16" s="178"/>
      <c r="B16" s="992">
        <v>12</v>
      </c>
      <c r="C16" s="612">
        <v>19.7</v>
      </c>
      <c r="D16" s="613">
        <v>19</v>
      </c>
      <c r="E16" s="614">
        <v>108.10000000000001</v>
      </c>
      <c r="F16" s="615">
        <v>224369</v>
      </c>
      <c r="G16" s="615">
        <v>777988</v>
      </c>
      <c r="H16" s="615">
        <v>658458</v>
      </c>
      <c r="I16" s="615">
        <v>255810</v>
      </c>
      <c r="J16" s="615">
        <v>24332</v>
      </c>
      <c r="K16" s="607">
        <v>1308</v>
      </c>
      <c r="L16" s="607">
        <v>12960</v>
      </c>
      <c r="M16" s="615">
        <v>1228776</v>
      </c>
      <c r="N16" s="617"/>
      <c r="O16" s="75"/>
    </row>
    <row r="17" spans="1:36" ht="18" customHeight="1">
      <c r="A17" s="1009" t="s">
        <v>443</v>
      </c>
      <c r="B17" s="992">
        <v>1</v>
      </c>
      <c r="C17" s="612">
        <v>17.899999999999999</v>
      </c>
      <c r="D17" s="613">
        <v>17.3</v>
      </c>
      <c r="E17" s="614">
        <v>108.10000000000001</v>
      </c>
      <c r="F17" s="615">
        <v>222188</v>
      </c>
      <c r="G17" s="615">
        <v>373599</v>
      </c>
      <c r="H17" s="615">
        <v>321507</v>
      </c>
      <c r="I17" s="615">
        <v>227438</v>
      </c>
      <c r="J17" s="615">
        <v>20035</v>
      </c>
      <c r="K17" s="607">
        <v>2138</v>
      </c>
      <c r="L17" s="607">
        <v>14788</v>
      </c>
      <c r="M17" s="615">
        <v>1228109</v>
      </c>
      <c r="N17" s="617"/>
      <c r="O17" s="75"/>
    </row>
    <row r="18" spans="1:36" ht="18" customHeight="1">
      <c r="A18" s="1009"/>
      <c r="B18" s="992">
        <v>2</v>
      </c>
      <c r="C18" s="612">
        <v>19.8</v>
      </c>
      <c r="D18" s="613">
        <v>17.5</v>
      </c>
      <c r="E18" s="614">
        <v>108.2</v>
      </c>
      <c r="F18" s="615">
        <v>199613</v>
      </c>
      <c r="G18" s="615">
        <v>434716</v>
      </c>
      <c r="H18" s="615">
        <v>376251</v>
      </c>
      <c r="I18" s="615">
        <v>225589</v>
      </c>
      <c r="J18" s="615">
        <v>18840</v>
      </c>
      <c r="K18" s="607">
        <v>1691</v>
      </c>
      <c r="L18" s="607">
        <v>16725</v>
      </c>
      <c r="M18" s="615">
        <v>1227191</v>
      </c>
      <c r="N18" s="617"/>
      <c r="O18" s="75"/>
    </row>
    <row r="19" spans="1:36" ht="18" customHeight="1">
      <c r="A19" s="1009"/>
      <c r="B19" s="992">
        <v>3</v>
      </c>
      <c r="C19" s="612">
        <v>19.5</v>
      </c>
      <c r="D19" s="613">
        <v>19.100000000000001</v>
      </c>
      <c r="E19" s="614">
        <v>108.4</v>
      </c>
      <c r="F19" s="615">
        <v>222950</v>
      </c>
      <c r="G19" s="615">
        <v>390503</v>
      </c>
      <c r="H19" s="615">
        <v>345423</v>
      </c>
      <c r="I19" s="615">
        <v>268814</v>
      </c>
      <c r="J19" s="615">
        <v>20661</v>
      </c>
      <c r="K19" s="607">
        <v>10902</v>
      </c>
      <c r="L19" s="607">
        <v>16581</v>
      </c>
      <c r="M19" s="615">
        <v>1214448</v>
      </c>
      <c r="N19" s="617"/>
      <c r="O19" s="75"/>
    </row>
    <row r="20" spans="1:36" ht="18" customHeight="1">
      <c r="A20" s="1009"/>
      <c r="B20" s="992">
        <v>4</v>
      </c>
      <c r="C20" s="612">
        <v>23.9</v>
      </c>
      <c r="D20" s="613">
        <v>21.5</v>
      </c>
      <c r="E20" s="614">
        <v>109.10000000000001</v>
      </c>
      <c r="F20" s="615">
        <v>220936</v>
      </c>
      <c r="G20" s="615">
        <v>441146</v>
      </c>
      <c r="H20" s="615">
        <v>376128</v>
      </c>
      <c r="I20" s="615">
        <v>268015</v>
      </c>
      <c r="J20" s="615">
        <v>19964</v>
      </c>
      <c r="K20" s="607">
        <v>4260</v>
      </c>
      <c r="L20" s="607">
        <v>20379</v>
      </c>
      <c r="M20" s="615">
        <v>1220438</v>
      </c>
      <c r="N20" s="617"/>
      <c r="O20" s="75"/>
    </row>
    <row r="21" spans="1:36" ht="18" customHeight="1">
      <c r="A21" s="1009"/>
      <c r="B21" s="992">
        <v>5</v>
      </c>
      <c r="C21" s="612">
        <v>24.7</v>
      </c>
      <c r="D21" s="613">
        <v>24.2</v>
      </c>
      <c r="E21" s="614">
        <v>110</v>
      </c>
      <c r="F21" s="615">
        <v>201534</v>
      </c>
      <c r="G21" s="615">
        <v>384027</v>
      </c>
      <c r="H21" s="615">
        <v>327680</v>
      </c>
      <c r="I21" s="615">
        <v>244589</v>
      </c>
      <c r="J21" s="615">
        <v>20109</v>
      </c>
      <c r="K21" s="607">
        <v>2123</v>
      </c>
      <c r="L21" s="607">
        <v>19958</v>
      </c>
      <c r="M21" s="615">
        <v>1223242</v>
      </c>
      <c r="N21" s="617"/>
      <c r="O21" s="75"/>
    </row>
    <row r="22" spans="1:36" ht="18" customHeight="1">
      <c r="A22" s="1009"/>
      <c r="B22" s="992">
        <v>6</v>
      </c>
      <c r="C22" s="612">
        <v>26.9</v>
      </c>
      <c r="D22" s="613">
        <v>27.2</v>
      </c>
      <c r="E22" s="614">
        <v>109.9</v>
      </c>
      <c r="F22" s="615">
        <v>229436</v>
      </c>
      <c r="G22" s="615">
        <v>637417</v>
      </c>
      <c r="H22" s="615">
        <v>569003</v>
      </c>
      <c r="I22" s="615">
        <v>268956</v>
      </c>
      <c r="J22" s="615">
        <v>20732</v>
      </c>
      <c r="K22" s="607">
        <v>7384</v>
      </c>
      <c r="L22" s="607">
        <v>25091</v>
      </c>
      <c r="M22" s="615">
        <v>1227068</v>
      </c>
      <c r="N22" s="617"/>
      <c r="O22" s="75"/>
    </row>
    <row r="23" spans="1:36" ht="18" customHeight="1">
      <c r="A23" s="1009"/>
      <c r="B23" s="992">
        <v>7</v>
      </c>
      <c r="C23" s="612">
        <v>30.5</v>
      </c>
      <c r="D23" s="613">
        <v>29.1</v>
      </c>
      <c r="E23" s="614">
        <v>110.8</v>
      </c>
      <c r="F23" s="615">
        <v>269799</v>
      </c>
      <c r="G23" s="615">
        <v>464458</v>
      </c>
      <c r="H23" s="615">
        <v>402219</v>
      </c>
      <c r="I23" s="615">
        <v>285006</v>
      </c>
      <c r="J23" s="615">
        <v>22196</v>
      </c>
      <c r="K23" s="607">
        <v>3042</v>
      </c>
      <c r="L23" s="607">
        <v>55228</v>
      </c>
      <c r="M23" s="615">
        <v>1231128</v>
      </c>
      <c r="N23" s="617"/>
      <c r="O23" s="75"/>
    </row>
    <row r="24" spans="1:36" ht="18" customHeight="1">
      <c r="A24" s="1009"/>
      <c r="B24" s="992">
        <v>8</v>
      </c>
      <c r="C24" s="612">
        <v>30.2</v>
      </c>
      <c r="D24" s="613">
        <v>29</v>
      </c>
      <c r="E24" s="614">
        <v>111.2</v>
      </c>
      <c r="F24" s="615">
        <v>265445</v>
      </c>
      <c r="G24" s="615">
        <v>484632</v>
      </c>
      <c r="H24" s="615">
        <v>431406</v>
      </c>
      <c r="I24" s="615">
        <v>268217</v>
      </c>
      <c r="J24" s="615">
        <v>23784</v>
      </c>
      <c r="K24" s="607">
        <v>2076</v>
      </c>
      <c r="L24" s="607">
        <v>38014</v>
      </c>
      <c r="M24" s="615">
        <v>1234080</v>
      </c>
      <c r="N24" s="617"/>
      <c r="O24" s="75"/>
    </row>
    <row r="25" spans="1:36" ht="18" customHeight="1">
      <c r="A25" s="1009"/>
      <c r="B25" s="992">
        <v>9</v>
      </c>
      <c r="C25" s="612">
        <v>28.8</v>
      </c>
      <c r="D25" s="613">
        <v>27.9</v>
      </c>
      <c r="E25" s="614">
        <v>111.5</v>
      </c>
      <c r="F25" s="615">
        <v>230320</v>
      </c>
      <c r="G25" s="615">
        <v>373826</v>
      </c>
      <c r="H25" s="615">
        <v>298819</v>
      </c>
      <c r="I25" s="615">
        <v>252710</v>
      </c>
      <c r="J25" s="615">
        <v>20216</v>
      </c>
      <c r="K25" s="607">
        <v>1810</v>
      </c>
      <c r="L25" s="607">
        <v>12758</v>
      </c>
      <c r="M25" s="615">
        <v>1236954</v>
      </c>
      <c r="N25" s="617"/>
      <c r="O25" s="75"/>
    </row>
    <row r="26" spans="1:36" ht="18" customHeight="1">
      <c r="A26" s="1009"/>
      <c r="B26" s="992">
        <v>10</v>
      </c>
      <c r="C26" s="612">
        <v>27.6</v>
      </c>
      <c r="D26" s="613">
        <v>25.5</v>
      </c>
      <c r="E26" s="614">
        <v>112</v>
      </c>
      <c r="F26" s="615">
        <v>246743</v>
      </c>
      <c r="G26" s="615">
        <v>452711</v>
      </c>
      <c r="H26" s="615">
        <v>388081</v>
      </c>
      <c r="I26" s="615">
        <v>263610</v>
      </c>
      <c r="J26" s="615">
        <v>20386</v>
      </c>
      <c r="K26" s="607">
        <v>2062</v>
      </c>
      <c r="L26" s="607">
        <v>14711</v>
      </c>
      <c r="M26" s="615">
        <v>1238976</v>
      </c>
      <c r="N26" s="617"/>
      <c r="O26" s="75"/>
    </row>
    <row r="27" spans="1:36" ht="18" customHeight="1">
      <c r="A27" s="1009"/>
      <c r="B27" s="992">
        <v>11</v>
      </c>
      <c r="C27" s="612">
        <v>23.9</v>
      </c>
      <c r="D27" s="613">
        <v>22.5</v>
      </c>
      <c r="E27" s="614">
        <v>112.4</v>
      </c>
      <c r="F27" s="615">
        <v>226077</v>
      </c>
      <c r="G27" s="615">
        <v>411408</v>
      </c>
      <c r="H27" s="615">
        <v>359127</v>
      </c>
      <c r="I27" s="615">
        <v>236493</v>
      </c>
      <c r="J27" s="615">
        <v>20972</v>
      </c>
      <c r="K27" s="607">
        <v>1968</v>
      </c>
      <c r="L27" s="607">
        <v>24723</v>
      </c>
      <c r="M27" s="615">
        <v>1239825</v>
      </c>
      <c r="N27" s="617"/>
      <c r="O27" s="75"/>
    </row>
    <row r="28" spans="1:36" ht="18" customHeight="1">
      <c r="A28" s="1009"/>
      <c r="B28" s="992">
        <v>12</v>
      </c>
      <c r="C28" s="612">
        <v>18.600000000000001</v>
      </c>
      <c r="D28" s="613">
        <v>19</v>
      </c>
      <c r="E28" s="614">
        <v>113.10000000000001</v>
      </c>
      <c r="F28" s="615">
        <v>259993</v>
      </c>
      <c r="G28" s="615">
        <v>763652</v>
      </c>
      <c r="H28" s="615">
        <v>663787</v>
      </c>
      <c r="I28" s="615">
        <v>277325</v>
      </c>
      <c r="J28" s="615">
        <v>26419</v>
      </c>
      <c r="K28" s="607">
        <v>2040</v>
      </c>
      <c r="L28" s="607">
        <v>45032</v>
      </c>
      <c r="M28" s="615"/>
      <c r="N28" s="617"/>
      <c r="O28" s="75"/>
    </row>
    <row r="29" spans="1:36" ht="18" customHeight="1">
      <c r="A29" s="1009" t="s">
        <v>571</v>
      </c>
      <c r="B29" s="992">
        <v>1</v>
      </c>
      <c r="C29" s="612">
        <v>16.8</v>
      </c>
      <c r="D29" s="613">
        <v>17.3</v>
      </c>
      <c r="E29" s="614">
        <v>113.5</v>
      </c>
      <c r="F29" s="615"/>
      <c r="G29" s="615"/>
      <c r="H29" s="615"/>
      <c r="I29" s="615"/>
      <c r="J29" s="615"/>
      <c r="K29" s="607">
        <v>1915</v>
      </c>
      <c r="L29" s="607">
        <v>22405</v>
      </c>
      <c r="M29" s="615"/>
      <c r="N29" s="617"/>
      <c r="O29" s="75"/>
    </row>
    <row r="30" spans="1:36" s="103" customFormat="1" ht="5.25" customHeight="1" thickBot="1">
      <c r="A30" s="198"/>
      <c r="B30" s="1021"/>
      <c r="C30" s="97"/>
      <c r="D30" s="98"/>
      <c r="E30" s="98"/>
      <c r="F30" s="99"/>
      <c r="G30" s="99"/>
      <c r="H30" s="100"/>
      <c r="I30" s="99"/>
      <c r="J30" s="99"/>
      <c r="K30" s="101"/>
      <c r="L30" s="101"/>
      <c r="M30" s="618"/>
      <c r="N30" s="102"/>
      <c r="O30" s="178"/>
      <c r="P30" s="57"/>
      <c r="Q30" s="57"/>
      <c r="R30" s="57"/>
      <c r="S30" s="57"/>
      <c r="T30" s="57"/>
      <c r="U30" s="57"/>
      <c r="V30" s="57"/>
      <c r="W30" s="57"/>
      <c r="X30" s="57"/>
      <c r="Y30" s="57"/>
      <c r="Z30" s="57"/>
      <c r="AA30" s="57"/>
      <c r="AB30" s="57"/>
      <c r="AC30" s="57"/>
      <c r="AD30" s="57"/>
      <c r="AE30" s="57"/>
      <c r="AF30" s="57"/>
      <c r="AG30" s="57"/>
      <c r="AH30" s="57"/>
      <c r="AI30" s="57"/>
      <c r="AJ30" s="57"/>
    </row>
    <row r="31" spans="1:36" ht="3" customHeight="1">
      <c r="B31" s="55"/>
      <c r="C31" s="104"/>
      <c r="D31" s="104"/>
      <c r="E31" s="104"/>
      <c r="F31" s="104"/>
      <c r="G31" s="104"/>
      <c r="H31" s="104"/>
      <c r="I31" s="104"/>
      <c r="J31" s="104"/>
      <c r="K31" s="75"/>
      <c r="L31" s="75"/>
      <c r="M31" s="75"/>
      <c r="N31" s="75"/>
    </row>
    <row r="32" spans="1:36" ht="9.75" customHeight="1">
      <c r="A32" s="619" t="s">
        <v>369</v>
      </c>
      <c r="B32" s="49"/>
      <c r="C32" s="49"/>
      <c r="M32" s="28"/>
    </row>
    <row r="33" spans="1:15" ht="12" customHeight="1">
      <c r="A33" s="808" t="s">
        <v>451</v>
      </c>
      <c r="B33" s="49"/>
      <c r="C33" s="49"/>
      <c r="M33" s="28"/>
    </row>
    <row r="34" spans="1:15" ht="12" customHeight="1">
      <c r="A34" s="557" t="s">
        <v>449</v>
      </c>
      <c r="B34" s="49"/>
      <c r="C34" s="49"/>
      <c r="M34" s="28"/>
    </row>
    <row r="35" spans="1:15" ht="12" customHeight="1">
      <c r="A35" s="558" t="s">
        <v>450</v>
      </c>
    </row>
    <row r="36" spans="1:15" ht="20.25" customHeight="1">
      <c r="B36" s="28"/>
      <c r="C36" s="28"/>
      <c r="D36" s="28"/>
      <c r="E36" s="28"/>
      <c r="F36" s="28"/>
      <c r="G36" s="28"/>
      <c r="I36" s="28"/>
      <c r="L36" s="28"/>
      <c r="O36" s="28"/>
    </row>
    <row r="37" spans="1:15" ht="20.25" customHeight="1">
      <c r="B37" s="28"/>
      <c r="C37" s="28"/>
      <c r="D37" s="28"/>
      <c r="E37" s="28"/>
      <c r="F37" s="28"/>
      <c r="G37" s="28"/>
      <c r="I37" s="28"/>
      <c r="M37" s="28"/>
      <c r="N37" s="28"/>
    </row>
    <row r="38" spans="1:15" ht="10.5" customHeight="1"/>
  </sheetData>
  <mergeCells count="14">
    <mergeCell ref="M3:M8"/>
    <mergeCell ref="C6:C8"/>
    <mergeCell ref="D6:D8"/>
    <mergeCell ref="A3:B8"/>
    <mergeCell ref="A1:N1"/>
    <mergeCell ref="F6:F8"/>
    <mergeCell ref="G6:I7"/>
    <mergeCell ref="K6:K8"/>
    <mergeCell ref="L6:L8"/>
    <mergeCell ref="C3:D5"/>
    <mergeCell ref="E3:E8"/>
    <mergeCell ref="F3:I5"/>
    <mergeCell ref="J3:J8"/>
    <mergeCell ref="K3:L5"/>
  </mergeCells>
  <phoneticPr fontId="2"/>
  <dataValidations count="1">
    <dataValidation imeMode="off" allowBlank="1" showInputMessage="1" showErrorMessage="1" sqref="C11:N30"/>
  </dataValidations>
  <printOptions horizontalCentered="1" gridLinesSet="0"/>
  <pageMargins left="0.39370078740157483" right="0.19685039370078741" top="0.59055118110236227" bottom="0.39370078740157483" header="0" footer="0"/>
  <pageSetup paperSize="9" scale="93"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D1:R71"/>
  <sheetViews>
    <sheetView showZeros="0" view="pageBreakPreview" zoomScaleNormal="100" zoomScaleSheetLayoutView="100" workbookViewId="0">
      <selection activeCell="H9" sqref="H9"/>
    </sheetView>
  </sheetViews>
  <sheetFormatPr defaultColWidth="9" defaultRowHeight="13"/>
  <cols>
    <col min="1" max="3" width="9" style="116"/>
    <col min="4" max="4" width="13.90625" style="116" customWidth="1"/>
    <col min="5" max="5" width="6.26953125" style="116" customWidth="1"/>
    <col min="6" max="6" width="10.453125" style="116" customWidth="1"/>
    <col min="7" max="7" width="12.7265625" style="116" customWidth="1"/>
    <col min="8" max="8" width="9.6328125" style="116" customWidth="1"/>
    <col min="9" max="9" width="9.36328125" style="116" customWidth="1"/>
    <col min="10" max="10" width="9.6328125" style="116" customWidth="1"/>
    <col min="11" max="11" width="4" style="116" customWidth="1"/>
    <col min="12" max="12" width="4.6328125" style="116" customWidth="1"/>
    <col min="13" max="13" width="8.7265625" style="116" customWidth="1"/>
    <col min="14" max="14" width="9.36328125" style="116" customWidth="1"/>
    <col min="15" max="15" width="9.6328125" style="116" customWidth="1"/>
    <col min="16" max="16" width="1.6328125" style="116" customWidth="1"/>
    <col min="17" max="17" width="5.453125" style="116" customWidth="1"/>
    <col min="18" max="18" width="3.08984375" style="116" customWidth="1"/>
    <col min="19" max="16384" width="9" style="116"/>
  </cols>
  <sheetData>
    <row r="1" spans="4:18" ht="34.9" customHeight="1" thickBot="1">
      <c r="D1" s="1223" t="s">
        <v>370</v>
      </c>
      <c r="E1" s="1223"/>
      <c r="F1" s="1223"/>
      <c r="G1" s="1223"/>
      <c r="H1" s="1223"/>
      <c r="I1" s="1223"/>
      <c r="J1" s="1223"/>
      <c r="K1" s="1223"/>
      <c r="L1" s="1223"/>
      <c r="M1" s="1223"/>
      <c r="N1" s="1223"/>
      <c r="O1" s="1223"/>
      <c r="P1" s="1223"/>
      <c r="Q1" s="1223"/>
      <c r="R1" s="1223"/>
    </row>
    <row r="2" spans="4:18" s="106" customFormat="1" ht="21.75" customHeight="1">
      <c r="D2" s="1002"/>
      <c r="E2" s="994"/>
      <c r="F2" s="795" t="s">
        <v>29</v>
      </c>
      <c r="G2" s="1228" t="s">
        <v>30</v>
      </c>
      <c r="H2" s="1229"/>
      <c r="I2" s="1230"/>
      <c r="J2" s="1234" t="s">
        <v>411</v>
      </c>
      <c r="K2" s="796"/>
      <c r="L2" s="1225" t="s">
        <v>566</v>
      </c>
      <c r="M2" s="1225"/>
      <c r="N2" s="1225"/>
      <c r="O2" s="1225"/>
      <c r="P2" s="1225"/>
      <c r="Q2" s="1225"/>
      <c r="R2" s="797"/>
    </row>
    <row r="3" spans="4:18" s="106" customFormat="1" ht="15.75" customHeight="1">
      <c r="D3" s="1003"/>
      <c r="E3" s="995"/>
      <c r="F3" s="798" t="s">
        <v>31</v>
      </c>
      <c r="G3" s="1231" t="s">
        <v>412</v>
      </c>
      <c r="H3" s="1232"/>
      <c r="I3" s="1233"/>
      <c r="J3" s="1235"/>
      <c r="K3" s="721"/>
      <c r="L3" s="107"/>
      <c r="M3" s="107"/>
      <c r="N3" s="107"/>
      <c r="O3" s="107"/>
      <c r="P3" s="107"/>
      <c r="Q3" s="107"/>
      <c r="R3" s="108"/>
    </row>
    <row r="4" spans="4:18" s="106" customFormat="1" ht="15.75" customHeight="1">
      <c r="D4" s="1003"/>
      <c r="E4" s="996"/>
      <c r="F4" s="798" t="s">
        <v>409</v>
      </c>
      <c r="G4" s="799" t="s">
        <v>32</v>
      </c>
      <c r="H4" s="799" t="s">
        <v>33</v>
      </c>
      <c r="I4" s="799" t="s">
        <v>34</v>
      </c>
      <c r="J4" s="1235"/>
      <c r="K4" s="721"/>
      <c r="L4" s="960"/>
      <c r="M4" s="961"/>
      <c r="N4" s="961"/>
      <c r="O4" s="961"/>
      <c r="P4" s="961"/>
      <c r="Q4" s="962"/>
      <c r="R4" s="107"/>
    </row>
    <row r="5" spans="4:18" s="106" customFormat="1" ht="18" customHeight="1">
      <c r="D5" s="1003"/>
      <c r="E5" s="997"/>
      <c r="F5" s="798" t="s">
        <v>35</v>
      </c>
      <c r="G5" s="800"/>
      <c r="H5" s="800"/>
      <c r="I5" s="800"/>
      <c r="J5" s="1235"/>
      <c r="K5" s="721"/>
      <c r="L5" s="963"/>
      <c r="M5" s="964" t="s">
        <v>36</v>
      </c>
      <c r="N5" s="1237">
        <v>1467901</v>
      </c>
      <c r="O5" s="1237"/>
      <c r="P5" s="965"/>
      <c r="Q5" s="966"/>
      <c r="R5" s="107"/>
    </row>
    <row r="6" spans="4:18" s="106" customFormat="1" ht="18" customHeight="1">
      <c r="D6" s="1041"/>
      <c r="E6" s="998"/>
      <c r="F6" s="801" t="s">
        <v>37</v>
      </c>
      <c r="G6" s="722" t="s">
        <v>38</v>
      </c>
      <c r="H6" s="722" t="s">
        <v>38</v>
      </c>
      <c r="I6" s="722" t="s">
        <v>38</v>
      </c>
      <c r="J6" s="1236"/>
      <c r="K6" s="721"/>
      <c r="L6" s="963"/>
      <c r="M6" s="967"/>
      <c r="N6" s="620"/>
      <c r="O6" s="620"/>
      <c r="P6" s="968"/>
      <c r="Q6" s="966"/>
      <c r="R6" s="107"/>
    </row>
    <row r="7" spans="4:18" s="622" customFormat="1" ht="18" customHeight="1">
      <c r="D7" s="1008" t="s">
        <v>432</v>
      </c>
      <c r="E7" s="1000">
        <v>10</v>
      </c>
      <c r="F7" s="723">
        <v>550725</v>
      </c>
      <c r="G7" s="723">
        <v>1425769</v>
      </c>
      <c r="H7" s="723">
        <v>700431</v>
      </c>
      <c r="I7" s="723">
        <v>725338</v>
      </c>
      <c r="J7" s="724">
        <v>6760</v>
      </c>
      <c r="K7" s="725"/>
      <c r="L7" s="963"/>
      <c r="M7" s="964" t="s">
        <v>39</v>
      </c>
      <c r="N7" s="1237">
        <v>722309</v>
      </c>
      <c r="O7" s="1237"/>
      <c r="P7" s="965"/>
      <c r="Q7" s="966"/>
      <c r="R7" s="107"/>
    </row>
    <row r="8" spans="4:18" s="622" customFormat="1" ht="18" customHeight="1">
      <c r="D8" s="1008" t="s">
        <v>433</v>
      </c>
      <c r="E8" s="1000">
        <v>10</v>
      </c>
      <c r="F8" s="723">
        <v>560424</v>
      </c>
      <c r="G8" s="723">
        <v>1433566</v>
      </c>
      <c r="H8" s="723">
        <v>704619</v>
      </c>
      <c r="I8" s="723">
        <v>728947</v>
      </c>
      <c r="J8" s="724">
        <v>7797</v>
      </c>
      <c r="K8" s="725"/>
      <c r="L8" s="963"/>
      <c r="M8" s="964" t="s">
        <v>40</v>
      </c>
      <c r="N8" s="1237">
        <v>745592</v>
      </c>
      <c r="O8" s="1237"/>
      <c r="P8" s="968"/>
      <c r="Q8" s="966"/>
      <c r="R8" s="107"/>
    </row>
    <row r="9" spans="4:18" s="622" customFormat="1" ht="18" customHeight="1">
      <c r="D9" s="1008" t="s">
        <v>434</v>
      </c>
      <c r="E9" s="1000">
        <v>10</v>
      </c>
      <c r="F9" s="723">
        <v>571491</v>
      </c>
      <c r="G9" s="723">
        <v>1441641</v>
      </c>
      <c r="H9" s="723">
        <v>708994</v>
      </c>
      <c r="I9" s="723">
        <v>732647</v>
      </c>
      <c r="J9" s="724">
        <v>8075</v>
      </c>
      <c r="K9" s="725"/>
      <c r="L9" s="963"/>
      <c r="M9" s="969"/>
      <c r="N9" s="621"/>
      <c r="O9" s="621"/>
      <c r="P9" s="968"/>
      <c r="Q9" s="966"/>
      <c r="R9" s="107"/>
    </row>
    <row r="10" spans="4:18" s="622" customFormat="1" ht="18" customHeight="1">
      <c r="D10" s="1008" t="s">
        <v>435</v>
      </c>
      <c r="E10" s="1000">
        <v>10</v>
      </c>
      <c r="F10" s="723">
        <v>581430</v>
      </c>
      <c r="G10" s="723">
        <v>1447258</v>
      </c>
      <c r="H10" s="723">
        <v>711780</v>
      </c>
      <c r="I10" s="723">
        <v>735478</v>
      </c>
      <c r="J10" s="724">
        <v>5617</v>
      </c>
      <c r="K10" s="725"/>
      <c r="L10" s="963"/>
      <c r="M10" s="970" t="s">
        <v>41</v>
      </c>
      <c r="N10" s="1224">
        <v>653758</v>
      </c>
      <c r="O10" s="1224"/>
      <c r="P10" s="965"/>
      <c r="Q10" s="966"/>
      <c r="R10" s="107"/>
    </row>
    <row r="11" spans="4:18" s="622" customFormat="1" ht="18" customHeight="1">
      <c r="D11" s="1008" t="s">
        <v>436</v>
      </c>
      <c r="E11" s="1000">
        <v>10</v>
      </c>
      <c r="F11" s="723">
        <v>592097</v>
      </c>
      <c r="G11" s="723">
        <v>1453285</v>
      </c>
      <c r="H11" s="723">
        <v>715096</v>
      </c>
      <c r="I11" s="723">
        <v>738189</v>
      </c>
      <c r="J11" s="724">
        <v>6027</v>
      </c>
      <c r="K11" s="725"/>
      <c r="L11" s="971"/>
      <c r="M11" s="623"/>
      <c r="N11" s="623"/>
      <c r="O11" s="623"/>
      <c r="P11" s="972"/>
      <c r="Q11" s="973"/>
      <c r="R11" s="107"/>
    </row>
    <row r="12" spans="4:18" s="622" customFormat="1" ht="18" customHeight="1">
      <c r="D12" s="1008" t="s">
        <v>437</v>
      </c>
      <c r="E12" s="1000">
        <v>10</v>
      </c>
      <c r="F12" s="723">
        <v>604625</v>
      </c>
      <c r="G12" s="723">
        <v>1461096</v>
      </c>
      <c r="H12" s="723">
        <v>719247</v>
      </c>
      <c r="I12" s="723">
        <v>741849</v>
      </c>
      <c r="J12" s="724">
        <v>7811</v>
      </c>
      <c r="K12" s="725"/>
      <c r="L12" s="726"/>
      <c r="M12" s="727"/>
      <c r="N12" s="726"/>
      <c r="O12" s="726"/>
      <c r="P12" s="726"/>
      <c r="Q12" s="726"/>
      <c r="R12" s="107"/>
    </row>
    <row r="13" spans="4:18" s="622" customFormat="1" ht="18" customHeight="1">
      <c r="D13" s="1008" t="s">
        <v>438</v>
      </c>
      <c r="E13" s="1000">
        <v>10</v>
      </c>
      <c r="F13" s="723">
        <v>614708</v>
      </c>
      <c r="G13" s="723">
        <v>1467480</v>
      </c>
      <c r="H13" s="723">
        <v>722812</v>
      </c>
      <c r="I13" s="723">
        <v>744668</v>
      </c>
      <c r="J13" s="724">
        <v>6384</v>
      </c>
      <c r="K13" s="725"/>
      <c r="L13" s="108"/>
      <c r="M13" s="624"/>
      <c r="R13" s="107"/>
    </row>
    <row r="14" spans="4:18" s="622" customFormat="1" ht="18" customHeight="1">
      <c r="D14" s="1008" t="s">
        <v>439</v>
      </c>
      <c r="E14" s="1000">
        <v>10</v>
      </c>
      <c r="F14" s="723">
        <v>623163</v>
      </c>
      <c r="G14" s="723">
        <v>1468526</v>
      </c>
      <c r="H14" s="723">
        <v>723172</v>
      </c>
      <c r="I14" s="723">
        <v>745354</v>
      </c>
      <c r="J14" s="724">
        <v>1046</v>
      </c>
      <c r="K14" s="725"/>
      <c r="L14" s="108"/>
      <c r="M14" s="1226" t="s">
        <v>567</v>
      </c>
      <c r="N14" s="1226"/>
      <c r="O14" s="1226"/>
      <c r="P14" s="1226"/>
      <c r="Q14" s="1226"/>
      <c r="R14" s="108"/>
    </row>
    <row r="15" spans="4:18" s="622" customFormat="1" ht="18" customHeight="1">
      <c r="D15" s="1008" t="s">
        <v>445</v>
      </c>
      <c r="E15" s="1000">
        <v>10</v>
      </c>
      <c r="F15" s="1037">
        <v>632082</v>
      </c>
      <c r="G15" s="723">
        <v>1468634</v>
      </c>
      <c r="H15" s="723">
        <v>722785</v>
      </c>
      <c r="I15" s="723">
        <v>745849</v>
      </c>
      <c r="J15" s="724">
        <v>108</v>
      </c>
      <c r="K15" s="725"/>
      <c r="L15" s="108"/>
      <c r="M15" s="977"/>
      <c r="N15" s="978" t="s">
        <v>42</v>
      </c>
      <c r="O15" s="979">
        <v>-99</v>
      </c>
      <c r="P15" s="979"/>
      <c r="Q15" s="980" t="s">
        <v>43</v>
      </c>
      <c r="R15" s="108"/>
    </row>
    <row r="16" spans="4:18" s="110" customFormat="1" ht="18" customHeight="1">
      <c r="D16" s="1008" t="s">
        <v>440</v>
      </c>
      <c r="E16" s="1000">
        <v>10</v>
      </c>
      <c r="F16" s="1037">
        <v>641348</v>
      </c>
      <c r="G16" s="723">
        <v>1468375</v>
      </c>
      <c r="H16" s="723">
        <v>722730</v>
      </c>
      <c r="I16" s="723">
        <v>745645</v>
      </c>
      <c r="J16" s="724">
        <v>-259</v>
      </c>
      <c r="K16" s="730"/>
      <c r="M16" s="981">
        <v>0</v>
      </c>
      <c r="N16" s="982" t="s">
        <v>414</v>
      </c>
      <c r="O16" s="979">
        <v>-519</v>
      </c>
      <c r="P16" s="983"/>
      <c r="Q16" s="984" t="s">
        <v>43</v>
      </c>
      <c r="R16" s="598">
        <v>0</v>
      </c>
    </row>
    <row r="17" spans="4:18" s="111" customFormat="1" ht="18" customHeight="1" thickBot="1">
      <c r="D17" s="1040" t="s">
        <v>441</v>
      </c>
      <c r="E17" s="1039">
        <v>10</v>
      </c>
      <c r="F17" s="1007">
        <v>651375</v>
      </c>
      <c r="G17" s="728">
        <v>1467065</v>
      </c>
      <c r="H17" s="728">
        <v>721896</v>
      </c>
      <c r="I17" s="728">
        <v>745169</v>
      </c>
      <c r="J17" s="729">
        <v>121</v>
      </c>
      <c r="K17" s="731"/>
      <c r="M17" s="977"/>
      <c r="N17" s="985" t="s">
        <v>426</v>
      </c>
      <c r="O17" s="979">
        <v>420</v>
      </c>
      <c r="P17" s="979"/>
      <c r="Q17" s="984" t="s">
        <v>43</v>
      </c>
      <c r="R17" s="108"/>
    </row>
    <row r="18" spans="4:18" s="111" customFormat="1" ht="18" customHeight="1" thickTop="1">
      <c r="D18" s="1004"/>
      <c r="E18" s="999"/>
      <c r="F18" s="723"/>
      <c r="G18" s="723"/>
      <c r="H18" s="723"/>
      <c r="I18" s="723"/>
      <c r="J18" s="780" t="s">
        <v>413</v>
      </c>
      <c r="K18" s="731"/>
      <c r="M18" s="981"/>
      <c r="N18" s="985" t="s">
        <v>427</v>
      </c>
      <c r="O18" s="979">
        <v>-116</v>
      </c>
      <c r="P18" s="979"/>
      <c r="Q18" s="984" t="s">
        <v>43</v>
      </c>
      <c r="R18" s="108"/>
    </row>
    <row r="19" spans="4:18" s="111" customFormat="1" ht="18" customHeight="1">
      <c r="D19" s="1005" t="s">
        <v>441</v>
      </c>
      <c r="E19" s="1000">
        <v>2</v>
      </c>
      <c r="F19" s="723">
        <v>644121</v>
      </c>
      <c r="G19" s="723">
        <v>1469566</v>
      </c>
      <c r="H19" s="723">
        <v>723388</v>
      </c>
      <c r="I19" s="723">
        <v>746178</v>
      </c>
      <c r="J19" s="724">
        <v>-62</v>
      </c>
      <c r="K19" s="731"/>
      <c r="M19" s="981"/>
      <c r="N19" s="985" t="s">
        <v>514</v>
      </c>
      <c r="O19" s="979">
        <v>17</v>
      </c>
      <c r="P19" s="979"/>
      <c r="Q19" s="984" t="s">
        <v>43</v>
      </c>
      <c r="R19" s="108"/>
    </row>
    <row r="20" spans="4:18" s="111" customFormat="1" ht="18" customHeight="1">
      <c r="D20" s="1005"/>
      <c r="E20" s="1000">
        <v>3</v>
      </c>
      <c r="F20" s="723">
        <v>644448</v>
      </c>
      <c r="G20" s="723">
        <v>1469169</v>
      </c>
      <c r="H20" s="723">
        <v>723186</v>
      </c>
      <c r="I20" s="723">
        <v>745983</v>
      </c>
      <c r="J20" s="724">
        <v>-397</v>
      </c>
      <c r="K20" s="731"/>
      <c r="M20" s="981"/>
      <c r="N20" s="978" t="s">
        <v>35</v>
      </c>
      <c r="O20" s="979">
        <v>292</v>
      </c>
      <c r="P20" s="979"/>
      <c r="Q20" s="980" t="s">
        <v>17</v>
      </c>
      <c r="R20" s="108"/>
    </row>
    <row r="21" spans="4:18" s="111" customFormat="1" ht="18" customHeight="1">
      <c r="D21" s="1005"/>
      <c r="E21" s="1000">
        <v>4</v>
      </c>
      <c r="F21" s="723">
        <v>643411</v>
      </c>
      <c r="G21" s="723">
        <v>1462046</v>
      </c>
      <c r="H21" s="723">
        <v>719264</v>
      </c>
      <c r="I21" s="723">
        <v>742782</v>
      </c>
      <c r="J21" s="724">
        <v>-7123</v>
      </c>
      <c r="K21" s="731"/>
      <c r="M21" s="981"/>
      <c r="N21" s="981"/>
      <c r="O21" s="981"/>
      <c r="P21" s="981"/>
      <c r="Q21" s="981"/>
      <c r="R21" s="598">
        <v>0</v>
      </c>
    </row>
    <row r="22" spans="4:18" s="111" customFormat="1" ht="18" customHeight="1">
      <c r="D22" s="1005"/>
      <c r="E22" s="1000">
        <v>5</v>
      </c>
      <c r="F22" s="723">
        <v>647820</v>
      </c>
      <c r="G22" s="723">
        <v>1466357</v>
      </c>
      <c r="H22" s="723">
        <v>721687</v>
      </c>
      <c r="I22" s="723">
        <v>744670</v>
      </c>
      <c r="J22" s="724">
        <v>4311</v>
      </c>
      <c r="K22" s="731"/>
      <c r="M22" s="1227" t="s">
        <v>568</v>
      </c>
      <c r="N22" s="1227"/>
      <c r="O22" s="1227"/>
      <c r="P22" s="1227"/>
      <c r="Q22" s="1227"/>
      <c r="R22" s="108"/>
    </row>
    <row r="23" spans="4:18" s="111" customFormat="1" ht="18" customHeight="1">
      <c r="D23" s="1005"/>
      <c r="E23" s="1000">
        <v>6</v>
      </c>
      <c r="F23" s="723">
        <v>648771</v>
      </c>
      <c r="G23" s="723">
        <v>1466705</v>
      </c>
      <c r="H23" s="723">
        <v>721832</v>
      </c>
      <c r="I23" s="723">
        <v>744873</v>
      </c>
      <c r="J23" s="724">
        <v>348</v>
      </c>
      <c r="K23" s="731"/>
      <c r="M23" s="981"/>
      <c r="N23" s="978" t="s">
        <v>42</v>
      </c>
      <c r="O23" s="979">
        <v>-1665</v>
      </c>
      <c r="P23" s="979"/>
      <c r="Q23" s="986" t="s">
        <v>43</v>
      </c>
      <c r="R23" s="108"/>
    </row>
    <row r="24" spans="4:18" s="111" customFormat="1" ht="18" customHeight="1">
      <c r="D24" s="1005"/>
      <c r="E24" s="1000">
        <v>7</v>
      </c>
      <c r="F24" s="723">
        <v>649363</v>
      </c>
      <c r="G24" s="723">
        <v>1466573</v>
      </c>
      <c r="H24" s="723">
        <v>721659</v>
      </c>
      <c r="I24" s="723">
        <v>744914</v>
      </c>
      <c r="J24" s="724">
        <v>-132</v>
      </c>
      <c r="K24" s="732"/>
      <c r="L24" s="108"/>
      <c r="M24" s="981">
        <v>0</v>
      </c>
      <c r="N24" s="982" t="s">
        <v>414</v>
      </c>
      <c r="O24" s="979">
        <v>-3669</v>
      </c>
      <c r="P24" s="983"/>
      <c r="Q24" s="984" t="s">
        <v>43</v>
      </c>
      <c r="R24" s="108"/>
    </row>
    <row r="25" spans="4:18" s="111" customFormat="1" ht="18" customHeight="1">
      <c r="D25" s="1005"/>
      <c r="E25" s="1000">
        <v>8</v>
      </c>
      <c r="F25" s="723">
        <v>650223</v>
      </c>
      <c r="G25" s="723">
        <v>1466769</v>
      </c>
      <c r="H25" s="723">
        <v>721770</v>
      </c>
      <c r="I25" s="723">
        <v>744999</v>
      </c>
      <c r="J25" s="724">
        <v>196</v>
      </c>
      <c r="K25" s="732"/>
      <c r="M25" s="981">
        <v>0</v>
      </c>
      <c r="N25" s="982" t="s">
        <v>415</v>
      </c>
      <c r="O25" s="979">
        <v>2004</v>
      </c>
      <c r="P25" s="987"/>
      <c r="Q25" s="984" t="s">
        <v>43</v>
      </c>
    </row>
    <row r="26" spans="4:18" s="111" customFormat="1" ht="18" customHeight="1">
      <c r="D26" s="1005"/>
      <c r="E26" s="1000" t="s">
        <v>520</v>
      </c>
      <c r="F26" s="723">
        <v>650702</v>
      </c>
      <c r="G26" s="723">
        <v>1466944</v>
      </c>
      <c r="H26" s="723">
        <v>721902</v>
      </c>
      <c r="I26" s="723">
        <v>745042</v>
      </c>
      <c r="J26" s="724">
        <v>175</v>
      </c>
      <c r="K26" s="732"/>
      <c r="M26" s="988">
        <v>0</v>
      </c>
      <c r="N26" s="985" t="s">
        <v>33</v>
      </c>
      <c r="O26" s="979">
        <v>-1079</v>
      </c>
      <c r="P26" s="979"/>
      <c r="Q26" s="984" t="s">
        <v>43</v>
      </c>
    </row>
    <row r="27" spans="4:18" s="111" customFormat="1" ht="18" customHeight="1">
      <c r="D27" s="1005"/>
      <c r="E27" s="1000">
        <v>10</v>
      </c>
      <c r="F27" s="723">
        <v>651375</v>
      </c>
      <c r="G27" s="723">
        <v>1467065</v>
      </c>
      <c r="H27" s="723">
        <v>721896</v>
      </c>
      <c r="I27" s="723">
        <v>745169</v>
      </c>
      <c r="J27" s="724">
        <v>121</v>
      </c>
      <c r="K27" s="732"/>
      <c r="M27" s="989">
        <v>0</v>
      </c>
      <c r="N27" s="985" t="s">
        <v>34</v>
      </c>
      <c r="O27" s="979">
        <v>-586</v>
      </c>
      <c r="P27" s="979"/>
      <c r="Q27" s="984" t="s">
        <v>43</v>
      </c>
    </row>
    <row r="28" spans="4:18" s="111" customFormat="1" ht="18" customHeight="1">
      <c r="D28" s="1005"/>
      <c r="E28" s="1000">
        <v>11</v>
      </c>
      <c r="F28" s="723">
        <v>652407</v>
      </c>
      <c r="G28" s="723">
        <v>1467671</v>
      </c>
      <c r="H28" s="723">
        <v>722201</v>
      </c>
      <c r="I28" s="723">
        <v>745470</v>
      </c>
      <c r="J28" s="724">
        <v>606</v>
      </c>
      <c r="K28" s="732"/>
      <c r="M28" s="989">
        <v>0</v>
      </c>
      <c r="N28" s="978" t="s">
        <v>35</v>
      </c>
      <c r="O28" s="979">
        <v>9637</v>
      </c>
      <c r="P28" s="979"/>
      <c r="Q28" s="980" t="s">
        <v>17</v>
      </c>
    </row>
    <row r="29" spans="4:18" s="111" customFormat="1" ht="18" customHeight="1">
      <c r="D29" s="1005"/>
      <c r="E29" s="1000">
        <v>12</v>
      </c>
      <c r="F29" s="723">
        <v>652916</v>
      </c>
      <c r="G29" s="723">
        <v>1467756</v>
      </c>
      <c r="H29" s="723">
        <v>722234</v>
      </c>
      <c r="I29" s="723">
        <v>745522</v>
      </c>
      <c r="J29" s="724">
        <v>85</v>
      </c>
      <c r="K29" s="732"/>
      <c r="M29" s="989">
        <v>0</v>
      </c>
      <c r="N29" s="978"/>
      <c r="O29" s="979"/>
      <c r="P29" s="979"/>
      <c r="Q29" s="980"/>
    </row>
    <row r="30" spans="4:18" s="111" customFormat="1" ht="18" customHeight="1">
      <c r="D30" s="1005" t="s">
        <v>532</v>
      </c>
      <c r="E30" s="1000">
        <v>1</v>
      </c>
      <c r="F30" s="723">
        <v>653466</v>
      </c>
      <c r="G30" s="723">
        <v>1468000</v>
      </c>
      <c r="H30" s="723">
        <v>722425</v>
      </c>
      <c r="I30" s="723">
        <v>745575</v>
      </c>
      <c r="J30" s="724">
        <v>244</v>
      </c>
      <c r="K30" s="732"/>
      <c r="M30" s="989">
        <v>0</v>
      </c>
      <c r="N30" s="978"/>
      <c r="O30" s="979"/>
      <c r="P30" s="979"/>
      <c r="Q30" s="980"/>
    </row>
    <row r="31" spans="4:18" s="111" customFormat="1" ht="17" customHeight="1">
      <c r="D31" s="1005"/>
      <c r="E31" s="1000">
        <v>2</v>
      </c>
      <c r="F31" s="723">
        <v>653758</v>
      </c>
      <c r="G31" s="723">
        <v>1467901</v>
      </c>
      <c r="H31" s="723">
        <v>722309</v>
      </c>
      <c r="I31" s="723">
        <v>745592</v>
      </c>
      <c r="J31" s="724">
        <v>-99</v>
      </c>
      <c r="K31" s="732"/>
      <c r="M31" s="989"/>
      <c r="N31" s="978"/>
      <c r="O31" s="979"/>
      <c r="P31" s="979"/>
      <c r="Q31" s="980"/>
    </row>
    <row r="32" spans="4:18" s="111" customFormat="1" ht="17" customHeight="1" thickBot="1">
      <c r="D32" s="1006"/>
      <c r="E32" s="1001"/>
      <c r="F32" s="733"/>
      <c r="G32" s="733"/>
      <c r="H32" s="733"/>
      <c r="I32" s="733"/>
      <c r="J32" s="734"/>
      <c r="K32" s="732"/>
      <c r="M32" s="989"/>
      <c r="N32" s="978"/>
      <c r="O32" s="979"/>
      <c r="P32" s="979"/>
      <c r="Q32" s="980"/>
    </row>
    <row r="33" spans="4:17" s="111" customFormat="1" ht="17" customHeight="1">
      <c r="D33" s="1044" t="s">
        <v>452</v>
      </c>
      <c r="E33" s="599"/>
      <c r="F33" s="599"/>
      <c r="G33" s="599"/>
      <c r="H33" s="599"/>
      <c r="I33" s="112"/>
      <c r="J33" s="732"/>
      <c r="K33" s="732"/>
      <c r="M33" s="989"/>
      <c r="N33" s="978"/>
      <c r="O33" s="979"/>
      <c r="P33" s="979"/>
      <c r="Q33" s="980"/>
    </row>
    <row r="34" spans="4:17" s="111" customFormat="1" ht="17" customHeight="1">
      <c r="E34" s="113"/>
      <c r="F34" s="114"/>
      <c r="G34" s="114"/>
      <c r="H34" s="114"/>
      <c r="I34" s="114"/>
      <c r="J34" s="115"/>
      <c r="K34" s="732"/>
      <c r="M34" s="989"/>
      <c r="N34" s="978"/>
      <c r="O34" s="979"/>
      <c r="P34" s="979"/>
      <c r="Q34" s="980"/>
    </row>
    <row r="35" spans="4:17" s="111" customFormat="1" ht="17" customHeight="1">
      <c r="D35" s="116"/>
      <c r="E35" s="116"/>
      <c r="F35" s="116"/>
      <c r="G35" s="116"/>
      <c r="H35" s="116"/>
      <c r="I35" s="116"/>
      <c r="J35" s="116"/>
      <c r="K35" s="732"/>
      <c r="M35" s="989"/>
      <c r="N35" s="978"/>
      <c r="O35" s="979"/>
      <c r="P35" s="979"/>
      <c r="Q35" s="980"/>
    </row>
    <row r="36" spans="4:17" s="111" customFormat="1" ht="18" customHeight="1">
      <c r="D36" s="116"/>
      <c r="E36" s="116"/>
      <c r="F36" s="116"/>
      <c r="G36" s="116"/>
      <c r="H36" s="116"/>
      <c r="I36" s="116"/>
      <c r="J36" s="116"/>
      <c r="K36" s="112"/>
    </row>
    <row r="37" spans="4:17" s="111" customFormat="1" ht="18" customHeight="1">
      <c r="D37" s="116"/>
      <c r="E37" s="116"/>
      <c r="F37" s="116"/>
      <c r="G37" s="116"/>
      <c r="H37" s="116"/>
      <c r="I37" s="116"/>
      <c r="J37" s="116"/>
      <c r="K37" s="115"/>
      <c r="L37" s="109"/>
      <c r="M37" s="109"/>
      <c r="N37" s="109"/>
      <c r="O37" s="109"/>
      <c r="P37" s="109"/>
      <c r="Q37" s="109"/>
    </row>
    <row r="38" spans="4:17" s="111" customFormat="1" ht="18" customHeight="1">
      <c r="D38" s="116"/>
      <c r="E38" s="116"/>
      <c r="F38" s="116"/>
      <c r="G38" s="116"/>
      <c r="H38" s="116"/>
      <c r="I38" s="116"/>
      <c r="J38" s="116"/>
      <c r="K38" s="115"/>
      <c r="L38" s="109"/>
      <c r="M38" s="109"/>
      <c r="N38" s="109"/>
      <c r="O38" s="109"/>
      <c r="P38" s="109"/>
      <c r="Q38" s="109"/>
    </row>
    <row r="39" spans="4:17" s="111" customFormat="1" ht="18" customHeight="1">
      <c r="D39" s="116"/>
      <c r="E39" s="116"/>
      <c r="F39" s="116"/>
      <c r="G39" s="116"/>
      <c r="H39" s="116"/>
      <c r="I39" s="116"/>
      <c r="J39" s="116"/>
      <c r="K39" s="115"/>
      <c r="L39" s="113"/>
      <c r="M39" s="113"/>
      <c r="N39" s="113"/>
      <c r="O39" s="113"/>
      <c r="P39" s="113"/>
      <c r="Q39" s="113"/>
    </row>
    <row r="40" spans="4:17" s="111" customFormat="1" ht="18" customHeight="1">
      <c r="D40" s="116"/>
      <c r="E40" s="116"/>
      <c r="F40" s="116"/>
      <c r="G40" s="116"/>
      <c r="H40" s="116"/>
      <c r="I40" s="116"/>
      <c r="J40" s="116"/>
      <c r="K40" s="115"/>
      <c r="L40" s="113"/>
      <c r="M40" s="113"/>
      <c r="N40" s="113"/>
      <c r="O40" s="113"/>
      <c r="P40" s="113"/>
      <c r="Q40" s="113"/>
    </row>
    <row r="41" spans="4:17" s="111" customFormat="1" ht="18" customHeight="1">
      <c r="D41" s="116"/>
      <c r="E41" s="116"/>
      <c r="F41" s="116"/>
      <c r="G41" s="116"/>
      <c r="H41" s="116"/>
      <c r="I41" s="116"/>
      <c r="J41" s="116"/>
      <c r="K41" s="115"/>
      <c r="L41" s="113"/>
      <c r="M41" s="113"/>
      <c r="N41" s="113"/>
      <c r="O41" s="113"/>
      <c r="P41" s="113"/>
      <c r="Q41" s="113"/>
    </row>
    <row r="42" spans="4:17" s="111" customFormat="1" ht="18" customHeight="1">
      <c r="D42" s="116"/>
      <c r="E42" s="116"/>
      <c r="F42" s="116"/>
      <c r="G42" s="116"/>
      <c r="H42" s="116"/>
      <c r="I42" s="116"/>
      <c r="J42" s="116"/>
      <c r="K42" s="115"/>
      <c r="L42" s="113"/>
      <c r="M42" s="113"/>
      <c r="N42" s="113"/>
      <c r="O42" s="113"/>
      <c r="P42" s="113"/>
      <c r="Q42" s="113"/>
    </row>
    <row r="43" spans="4:17" s="111" customFormat="1" ht="18" customHeight="1">
      <c r="D43" s="116"/>
      <c r="E43" s="116"/>
      <c r="F43" s="116"/>
      <c r="G43" s="116"/>
      <c r="H43" s="116"/>
      <c r="I43" s="116"/>
      <c r="J43" s="116"/>
      <c r="K43" s="112"/>
      <c r="L43" s="113"/>
      <c r="M43" s="113"/>
      <c r="N43" s="113"/>
      <c r="O43" s="113"/>
      <c r="P43" s="113"/>
      <c r="Q43" s="113"/>
    </row>
    <row r="44" spans="4:17" s="111" customFormat="1" ht="18" customHeight="1">
      <c r="D44" s="116"/>
      <c r="E44" s="116"/>
      <c r="F44" s="116"/>
      <c r="G44" s="116"/>
      <c r="H44" s="116"/>
      <c r="I44" s="116"/>
      <c r="J44" s="116"/>
      <c r="K44" s="112"/>
      <c r="L44" s="113"/>
      <c r="M44" s="113"/>
      <c r="N44" s="113"/>
      <c r="O44" s="113"/>
      <c r="P44" s="113"/>
      <c r="Q44" s="113"/>
    </row>
    <row r="45" spans="4:17" s="111" customFormat="1" ht="18" customHeight="1">
      <c r="D45" s="116"/>
      <c r="E45" s="116"/>
      <c r="F45" s="116"/>
      <c r="G45" s="116"/>
      <c r="H45" s="116"/>
      <c r="I45" s="116"/>
      <c r="J45" s="116"/>
      <c r="K45" s="116"/>
    </row>
    <row r="46" spans="4:17" ht="18" customHeight="1"/>
    <row r="47" spans="4:17" ht="15.75" customHeight="1"/>
    <row r="52" spans="5:10" ht="16.5">
      <c r="F52" s="117"/>
      <c r="G52" s="117"/>
      <c r="H52" s="117"/>
      <c r="I52" s="117"/>
      <c r="J52" s="117"/>
    </row>
    <row r="53" spans="5:10">
      <c r="E53" s="118"/>
      <c r="F53" s="118"/>
      <c r="G53" s="118"/>
      <c r="H53" s="118"/>
      <c r="I53" s="118"/>
      <c r="J53" s="118"/>
    </row>
    <row r="66" spans="11:18" ht="25.5" customHeight="1"/>
    <row r="67" spans="11:18" ht="4.5" hidden="1" customHeight="1"/>
    <row r="68" spans="11:18" ht="13.5" customHeight="1">
      <c r="K68" s="117"/>
    </row>
    <row r="69" spans="11:18" ht="7.5" hidden="1" customHeight="1">
      <c r="K69" s="118"/>
      <c r="Q69" s="118"/>
      <c r="R69" s="118"/>
    </row>
    <row r="70" spans="11:18" ht="16.5">
      <c r="L70" s="117"/>
      <c r="M70" s="118"/>
      <c r="N70" s="118"/>
      <c r="O70" s="118"/>
      <c r="P70" s="118"/>
      <c r="Q70" s="118"/>
      <c r="R70" s="118"/>
    </row>
    <row r="71" spans="11:18">
      <c r="L71" s="118"/>
    </row>
  </sheetData>
  <mergeCells count="11">
    <mergeCell ref="N8:O8"/>
    <mergeCell ref="D1:R1"/>
    <mergeCell ref="N10:O10"/>
    <mergeCell ref="L2:Q2"/>
    <mergeCell ref="M14:Q14"/>
    <mergeCell ref="M22:Q22"/>
    <mergeCell ref="G2:I2"/>
    <mergeCell ref="G3:I3"/>
    <mergeCell ref="J2:J6"/>
    <mergeCell ref="N5:O5"/>
    <mergeCell ref="N7:O7"/>
  </mergeCells>
  <phoneticPr fontId="2"/>
  <printOptions horizontalCentered="1" verticalCentered="1"/>
  <pageMargins left="0.23622047244094491" right="0.15748031496062992" top="0.98425196850393704" bottom="0.19685039370078741" header="0.55118110236220474" footer="0.19685039370078741"/>
  <pageSetup paperSize="9" scale="84" orientation="landscape" r:id="rId1"/>
  <headerFooter alignWithMargins="0">
    <oddFooter xml:space="preserve">&amp;C&amp;12 &amp;16 &amp;"+,標準"&amp;19 &amp;14 &amp;"ＭＳ Ｐゴシック,標準"&amp;11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I37"/>
  <sheetViews>
    <sheetView showGridLines="0" view="pageBreakPreview" zoomScaleNormal="90" zoomScaleSheetLayoutView="100" workbookViewId="0">
      <selection sqref="A1:N1"/>
    </sheetView>
  </sheetViews>
  <sheetFormatPr defaultColWidth="13.6328125" defaultRowHeight="14"/>
  <cols>
    <col min="1" max="1" width="10.6328125" style="24" customWidth="1"/>
    <col min="2" max="2" width="7.36328125" style="1014" customWidth="1"/>
    <col min="3" max="3" width="14.26953125" style="24" bestFit="1" customWidth="1"/>
    <col min="4" max="9" width="10.90625" style="24" customWidth="1"/>
    <col min="10" max="10" width="12.6328125" style="24" customWidth="1"/>
    <col min="11" max="12" width="10.90625" style="24" customWidth="1"/>
    <col min="13" max="13" width="10.6328125" style="24" customWidth="1"/>
    <col min="14" max="14" width="0.36328125" style="24" customWidth="1"/>
    <col min="15" max="15" width="13.6328125" style="24" customWidth="1"/>
    <col min="16" max="16" width="11.6328125" style="24" customWidth="1"/>
    <col min="17" max="17" width="4" style="24" bestFit="1" customWidth="1"/>
    <col min="18" max="18" width="2" style="24" customWidth="1"/>
    <col min="19" max="19" width="9.7265625" style="24" customWidth="1"/>
    <col min="20" max="20" width="9" style="24" customWidth="1"/>
    <col min="21" max="25" width="9.453125" style="24" customWidth="1"/>
    <col min="26" max="26" width="6.36328125" style="24" customWidth="1"/>
    <col min="27" max="27" width="12.26953125" style="24" customWidth="1"/>
    <col min="28" max="28" width="5.36328125" style="24" customWidth="1"/>
    <col min="29" max="29" width="7" style="24" customWidth="1"/>
    <col min="30" max="30" width="19.26953125" style="24" customWidth="1"/>
    <col min="31" max="31" width="7.36328125" style="24" customWidth="1"/>
    <col min="32" max="36" width="11.08984375" style="24" customWidth="1"/>
    <col min="37" max="37" width="17.36328125" style="24" customWidth="1"/>
    <col min="38" max="38" width="13.6328125" style="24" customWidth="1"/>
    <col min="39" max="39" width="17.36328125" style="24" customWidth="1"/>
    <col min="40" max="48" width="13.6328125" style="24" customWidth="1"/>
    <col min="49" max="50" width="7.36328125" style="24" customWidth="1"/>
    <col min="51" max="60" width="13.6328125" style="24" customWidth="1"/>
    <col min="61" max="61" width="17.36328125" style="24" customWidth="1"/>
    <col min="62" max="16384" width="13.6328125" style="24"/>
  </cols>
  <sheetData>
    <row r="1" spans="1:61" s="22" customFormat="1" ht="30" customHeight="1">
      <c r="A1" s="1263" t="s">
        <v>44</v>
      </c>
      <c r="B1" s="1263"/>
      <c r="C1" s="1263"/>
      <c r="D1" s="1263"/>
      <c r="E1" s="1263"/>
      <c r="F1" s="1263"/>
      <c r="G1" s="1263"/>
      <c r="H1" s="1263"/>
      <c r="I1" s="1263"/>
      <c r="J1" s="1263"/>
      <c r="K1" s="1263"/>
      <c r="L1" s="1263"/>
      <c r="M1" s="1263"/>
      <c r="N1" s="1263"/>
      <c r="Q1" s="120"/>
    </row>
    <row r="2" spans="1:61" s="22" customFormat="1" ht="25" customHeight="1">
      <c r="B2" s="1011"/>
      <c r="C2" s="119"/>
      <c r="D2" s="119"/>
      <c r="E2" s="119"/>
      <c r="F2" s="119"/>
      <c r="G2" s="119"/>
      <c r="H2" s="119"/>
      <c r="I2" s="119"/>
      <c r="J2" s="119"/>
      <c r="K2" s="119"/>
      <c r="L2" s="119"/>
      <c r="M2" s="119"/>
      <c r="N2" s="119"/>
      <c r="Q2" s="120"/>
    </row>
    <row r="3" spans="1:61">
      <c r="B3" s="128"/>
      <c r="C3" s="45"/>
      <c r="D3" s="45"/>
      <c r="E3" s="45"/>
      <c r="F3" s="45"/>
      <c r="G3" s="121"/>
      <c r="H3" s="121"/>
      <c r="I3" s="121"/>
      <c r="J3" s="121"/>
      <c r="K3" s="121"/>
      <c r="M3" s="122" t="s">
        <v>361</v>
      </c>
      <c r="N3" s="122"/>
      <c r="Q3" s="57"/>
      <c r="R3" s="28"/>
      <c r="S3" s="28"/>
      <c r="AM3" s="28"/>
      <c r="AN3" s="28"/>
    </row>
    <row r="4" spans="1:61" ht="3" customHeight="1" thickBot="1">
      <c r="B4" s="128"/>
      <c r="C4" s="45"/>
      <c r="D4" s="45"/>
      <c r="E4" s="45"/>
      <c r="F4" s="45"/>
      <c r="G4" s="121"/>
      <c r="H4" s="121"/>
      <c r="I4" s="121"/>
      <c r="J4" s="121"/>
      <c r="K4" s="121"/>
      <c r="L4" s="123"/>
      <c r="M4" s="123"/>
      <c r="N4" s="123"/>
      <c r="Q4" s="57"/>
      <c r="R4" s="28"/>
      <c r="S4" s="28"/>
      <c r="AM4" s="28"/>
      <c r="AN4" s="28"/>
    </row>
    <row r="5" spans="1:61" ht="9" customHeight="1">
      <c r="A5" s="1264" t="s">
        <v>326</v>
      </c>
      <c r="B5" s="1265"/>
      <c r="C5" s="1244" t="s">
        <v>352</v>
      </c>
      <c r="D5" s="1247" t="s">
        <v>45</v>
      </c>
      <c r="E5" s="1248"/>
      <c r="F5" s="1249"/>
      <c r="G5" s="1247" t="s">
        <v>46</v>
      </c>
      <c r="H5" s="1248"/>
      <c r="I5" s="1249"/>
      <c r="J5" s="1253" t="s">
        <v>47</v>
      </c>
      <c r="K5" s="1256" t="s">
        <v>48</v>
      </c>
      <c r="L5" s="1244" t="s">
        <v>303</v>
      </c>
      <c r="M5" s="1259" t="s">
        <v>49</v>
      </c>
      <c r="N5" s="124"/>
      <c r="O5" s="87"/>
      <c r="P5" s="87"/>
      <c r="Q5" s="57"/>
    </row>
    <row r="6" spans="1:61" ht="12" customHeight="1">
      <c r="A6" s="1266"/>
      <c r="B6" s="1267"/>
      <c r="C6" s="1245"/>
      <c r="D6" s="1250"/>
      <c r="E6" s="1251"/>
      <c r="F6" s="1252"/>
      <c r="G6" s="1250"/>
      <c r="H6" s="1251"/>
      <c r="I6" s="1252"/>
      <c r="J6" s="1254"/>
      <c r="K6" s="1257"/>
      <c r="L6" s="1245"/>
      <c r="M6" s="1260"/>
      <c r="N6" s="126"/>
      <c r="O6" s="87"/>
      <c r="P6" s="87"/>
      <c r="Q6" s="57"/>
    </row>
    <row r="7" spans="1:61" ht="12" customHeight="1">
      <c r="A7" s="1266"/>
      <c r="B7" s="1267"/>
      <c r="C7" s="1245"/>
      <c r="D7" s="1195"/>
      <c r="E7" s="1196"/>
      <c r="F7" s="1197"/>
      <c r="G7" s="1195"/>
      <c r="H7" s="1196"/>
      <c r="I7" s="1197"/>
      <c r="J7" s="1254"/>
      <c r="K7" s="1257"/>
      <c r="L7" s="1245"/>
      <c r="M7" s="1260"/>
      <c r="N7" s="126"/>
      <c r="O7" s="87"/>
      <c r="P7" s="87"/>
      <c r="Q7" s="57"/>
      <c r="S7" s="28"/>
      <c r="T7" s="28"/>
      <c r="U7" s="28"/>
      <c r="V7" s="28"/>
      <c r="W7" s="28"/>
      <c r="X7" s="28"/>
      <c r="Y7" s="28"/>
      <c r="Z7" s="28"/>
      <c r="AA7" s="29"/>
    </row>
    <row r="8" spans="1:61" ht="12" customHeight="1">
      <c r="A8" s="1266"/>
      <c r="B8" s="1267"/>
      <c r="C8" s="1245"/>
      <c r="D8" s="1262" t="s">
        <v>50</v>
      </c>
      <c r="E8" s="1262" t="s">
        <v>51</v>
      </c>
      <c r="F8" s="1241" t="s">
        <v>52</v>
      </c>
      <c r="G8" s="1262" t="s">
        <v>53</v>
      </c>
      <c r="H8" s="1238" t="s">
        <v>54</v>
      </c>
      <c r="I8" s="1241" t="s">
        <v>55</v>
      </c>
      <c r="J8" s="1254"/>
      <c r="K8" s="1257"/>
      <c r="L8" s="1245"/>
      <c r="M8" s="1260"/>
      <c r="N8" s="126"/>
      <c r="O8" s="87"/>
      <c r="P8" s="87"/>
      <c r="Q8" s="57"/>
      <c r="R8" s="95"/>
      <c r="T8" s="29"/>
      <c r="U8" s="29"/>
      <c r="V8" s="29"/>
      <c r="W8" s="29"/>
      <c r="X8" s="29"/>
      <c r="Y8" s="29"/>
      <c r="Z8" s="29"/>
      <c r="AG8" s="95"/>
      <c r="AH8" s="95"/>
      <c r="AI8" s="95"/>
      <c r="AJ8" s="95"/>
      <c r="AM8" s="95"/>
      <c r="BE8" s="95"/>
      <c r="BF8" s="95"/>
      <c r="BG8" s="95"/>
      <c r="BH8" s="95"/>
    </row>
    <row r="9" spans="1:61" ht="12" customHeight="1">
      <c r="A9" s="1266"/>
      <c r="B9" s="1267"/>
      <c r="C9" s="1245"/>
      <c r="D9" s="1242"/>
      <c r="E9" s="1242"/>
      <c r="F9" s="1242"/>
      <c r="G9" s="1242"/>
      <c r="H9" s="1239"/>
      <c r="I9" s="1242"/>
      <c r="J9" s="1254"/>
      <c r="K9" s="1257"/>
      <c r="L9" s="1245"/>
      <c r="M9" s="1260"/>
      <c r="N9" s="126"/>
      <c r="O9" s="87"/>
      <c r="P9" s="87"/>
      <c r="Q9" s="57"/>
    </row>
    <row r="10" spans="1:61" ht="12" customHeight="1">
      <c r="A10" s="1266"/>
      <c r="B10" s="1267"/>
      <c r="C10" s="1245"/>
      <c r="D10" s="1242"/>
      <c r="E10" s="1242"/>
      <c r="F10" s="1242"/>
      <c r="G10" s="1242"/>
      <c r="H10" s="1239"/>
      <c r="I10" s="1242"/>
      <c r="J10" s="1254"/>
      <c r="K10" s="1257"/>
      <c r="L10" s="1245"/>
      <c r="M10" s="1260"/>
      <c r="N10" s="126"/>
      <c r="O10" s="87"/>
      <c r="P10" s="87"/>
      <c r="Q10" s="57"/>
    </row>
    <row r="11" spans="1:61" ht="12" customHeight="1">
      <c r="A11" s="1266"/>
      <c r="B11" s="1267"/>
      <c r="C11" s="1245"/>
      <c r="D11" s="1242"/>
      <c r="E11" s="1242"/>
      <c r="F11" s="1242"/>
      <c r="G11" s="1242"/>
      <c r="H11" s="1239"/>
      <c r="I11" s="1242"/>
      <c r="J11" s="1254"/>
      <c r="K11" s="1257"/>
      <c r="L11" s="1245"/>
      <c r="M11" s="1260"/>
      <c r="N11" s="126"/>
      <c r="O11" s="87"/>
      <c r="P11" s="87"/>
      <c r="Q11" s="57"/>
      <c r="AG11" s="95"/>
      <c r="AH11" s="95"/>
      <c r="AI11" s="95"/>
      <c r="AJ11" s="95"/>
      <c r="BE11" s="95"/>
      <c r="BF11" s="95"/>
      <c r="BG11" s="95"/>
      <c r="BH11" s="95"/>
    </row>
    <row r="12" spans="1:61" ht="10" customHeight="1" thickBot="1">
      <c r="A12" s="1268"/>
      <c r="B12" s="1269"/>
      <c r="C12" s="1246"/>
      <c r="D12" s="1243"/>
      <c r="E12" s="1243"/>
      <c r="F12" s="1243"/>
      <c r="G12" s="1243"/>
      <c r="H12" s="1240"/>
      <c r="I12" s="1243"/>
      <c r="J12" s="1255"/>
      <c r="K12" s="1258"/>
      <c r="L12" s="1246"/>
      <c r="M12" s="1261"/>
      <c r="N12" s="127"/>
      <c r="O12" s="87"/>
      <c r="P12" s="87"/>
      <c r="Q12" s="57"/>
      <c r="R12" s="95"/>
      <c r="AK12" s="128"/>
      <c r="AM12" s="128"/>
      <c r="BI12" s="128"/>
    </row>
    <row r="13" spans="1:61" ht="9" customHeight="1">
      <c r="A13" s="178"/>
      <c r="B13" s="1017"/>
      <c r="C13" s="129"/>
      <c r="D13" s="130"/>
      <c r="E13" s="130"/>
      <c r="F13" s="130"/>
      <c r="G13" s="130"/>
      <c r="H13" s="130"/>
      <c r="I13" s="130"/>
      <c r="J13" s="130"/>
      <c r="K13" s="131"/>
      <c r="L13" s="130"/>
      <c r="M13" s="130"/>
      <c r="N13" s="76"/>
      <c r="O13" s="87"/>
      <c r="P13" s="87"/>
      <c r="Q13" s="57"/>
      <c r="AC13" s="46"/>
      <c r="AD13" s="46"/>
      <c r="AO13" s="128"/>
      <c r="BA13" s="46"/>
      <c r="BB13" s="46"/>
    </row>
    <row r="14" spans="1:61" s="49" customFormat="1" ht="18.75" customHeight="1">
      <c r="A14" s="1015" t="s">
        <v>569</v>
      </c>
      <c r="B14" s="1016"/>
      <c r="C14" s="634">
        <v>1468634</v>
      </c>
      <c r="D14" s="625">
        <v>13801</v>
      </c>
      <c r="E14" s="625">
        <v>14999</v>
      </c>
      <c r="F14" s="625">
        <v>-1198</v>
      </c>
      <c r="G14" s="625">
        <v>80051</v>
      </c>
      <c r="H14" s="625">
        <v>78606</v>
      </c>
      <c r="I14" s="625">
        <v>1445</v>
      </c>
      <c r="J14" s="625">
        <v>247</v>
      </c>
      <c r="K14" s="626">
        <v>310</v>
      </c>
      <c r="L14" s="627">
        <v>7634</v>
      </c>
      <c r="M14" s="627">
        <v>3207</v>
      </c>
      <c r="N14" s="132"/>
      <c r="O14" s="43"/>
      <c r="P14" s="628"/>
      <c r="Q14" s="133"/>
      <c r="S14" s="629"/>
      <c r="T14" s="629"/>
      <c r="U14" s="629"/>
    </row>
    <row r="15" spans="1:61" s="49" customFormat="1" ht="18.75" customHeight="1">
      <c r="A15" s="1015" t="s">
        <v>486</v>
      </c>
      <c r="B15" s="1016"/>
      <c r="C15" s="634">
        <v>1468375</v>
      </c>
      <c r="D15" s="625">
        <v>12878</v>
      </c>
      <c r="E15" s="625">
        <v>15146</v>
      </c>
      <c r="F15" s="625">
        <v>-2268</v>
      </c>
      <c r="G15" s="625">
        <v>41954</v>
      </c>
      <c r="H15" s="625">
        <v>39536</v>
      </c>
      <c r="I15" s="625">
        <v>2473</v>
      </c>
      <c r="J15" s="625">
        <v>205</v>
      </c>
      <c r="K15" s="626">
        <v>320</v>
      </c>
      <c r="L15" s="627">
        <v>7453</v>
      </c>
      <c r="M15" s="627">
        <v>3270</v>
      </c>
      <c r="N15" s="132"/>
      <c r="O15" s="43"/>
      <c r="P15" s="628"/>
      <c r="Q15" s="133"/>
      <c r="S15" s="629"/>
      <c r="T15" s="629"/>
      <c r="U15" s="629"/>
    </row>
    <row r="16" spans="1:61" s="49" customFormat="1" ht="18.75" customHeight="1">
      <c r="A16" s="1015" t="s">
        <v>570</v>
      </c>
      <c r="B16" s="1016"/>
      <c r="C16" s="634">
        <v>1467065</v>
      </c>
      <c r="D16" s="625">
        <v>11959</v>
      </c>
      <c r="E16" s="625">
        <v>15396</v>
      </c>
      <c r="F16" s="625">
        <v>-3437</v>
      </c>
      <c r="G16" s="625">
        <v>35867</v>
      </c>
      <c r="H16" s="625">
        <v>33794</v>
      </c>
      <c r="I16" s="625">
        <v>1758</v>
      </c>
      <c r="J16" s="625">
        <v>-1679</v>
      </c>
      <c r="K16" s="626">
        <v>297</v>
      </c>
      <c r="L16" s="627">
        <v>7601</v>
      </c>
      <c r="M16" s="627">
        <v>3338</v>
      </c>
      <c r="N16" s="132"/>
      <c r="O16" s="43"/>
      <c r="P16" s="628"/>
      <c r="Q16" s="133"/>
      <c r="S16" s="629"/>
      <c r="T16" s="629"/>
      <c r="U16" s="629"/>
    </row>
    <row r="17" spans="1:19" ht="18" customHeight="1">
      <c r="A17" s="1009"/>
      <c r="B17" s="1017"/>
      <c r="C17" s="630"/>
      <c r="D17" s="631"/>
      <c r="E17" s="631"/>
      <c r="F17" s="631"/>
      <c r="G17" s="631"/>
      <c r="H17" s="631"/>
      <c r="I17" s="631"/>
      <c r="J17" s="631"/>
      <c r="K17" s="632"/>
      <c r="L17" s="631"/>
      <c r="M17" s="631"/>
      <c r="N17" s="76"/>
      <c r="O17" s="87"/>
      <c r="P17" s="43"/>
      <c r="Q17" s="133"/>
    </row>
    <row r="18" spans="1:19" s="49" customFormat="1" ht="18.75" customHeight="1">
      <c r="A18" s="1010" t="s">
        <v>444</v>
      </c>
      <c r="B18" s="1018">
        <v>12</v>
      </c>
      <c r="C18" s="634">
        <v>1469435</v>
      </c>
      <c r="D18" s="635">
        <v>1082</v>
      </c>
      <c r="E18" s="635">
        <v>1220</v>
      </c>
      <c r="F18" s="636">
        <v>-138</v>
      </c>
      <c r="G18" s="637">
        <v>2284</v>
      </c>
      <c r="H18" s="637">
        <v>1789</v>
      </c>
      <c r="I18" s="708">
        <v>537</v>
      </c>
      <c r="J18" s="708">
        <v>399</v>
      </c>
      <c r="K18" s="633">
        <v>27</v>
      </c>
      <c r="L18" s="616">
        <v>627</v>
      </c>
      <c r="M18" s="616">
        <v>305</v>
      </c>
      <c r="N18" s="56"/>
      <c r="O18" s="43"/>
      <c r="P18" s="735"/>
      <c r="Q18" s="133"/>
      <c r="S18" s="736"/>
    </row>
    <row r="19" spans="1:19" s="49" customFormat="1" ht="18.75" customHeight="1">
      <c r="A19" s="1010" t="s">
        <v>443</v>
      </c>
      <c r="B19" s="1018">
        <v>1</v>
      </c>
      <c r="C19" s="634">
        <v>1469628</v>
      </c>
      <c r="D19" s="635">
        <v>980</v>
      </c>
      <c r="E19" s="635">
        <v>1206</v>
      </c>
      <c r="F19" s="636">
        <v>-226</v>
      </c>
      <c r="G19" s="637">
        <v>2160</v>
      </c>
      <c r="H19" s="637">
        <v>1735</v>
      </c>
      <c r="I19" s="708">
        <v>419</v>
      </c>
      <c r="J19" s="708">
        <v>193</v>
      </c>
      <c r="K19" s="633">
        <v>23</v>
      </c>
      <c r="L19" s="616">
        <v>643</v>
      </c>
      <c r="M19" s="616">
        <v>271</v>
      </c>
      <c r="N19" s="56"/>
      <c r="O19" s="43"/>
      <c r="P19" s="735"/>
      <c r="Q19" s="133"/>
      <c r="S19" s="736"/>
    </row>
    <row r="20" spans="1:19" s="49" customFormat="1" ht="18.75" customHeight="1">
      <c r="A20" s="192"/>
      <c r="B20" s="1018">
        <v>2</v>
      </c>
      <c r="C20" s="634">
        <v>1469566</v>
      </c>
      <c r="D20" s="635">
        <v>1037</v>
      </c>
      <c r="E20" s="635">
        <v>1409</v>
      </c>
      <c r="F20" s="636">
        <v>-372</v>
      </c>
      <c r="G20" s="637">
        <v>2327</v>
      </c>
      <c r="H20" s="637">
        <v>1918</v>
      </c>
      <c r="I20" s="708">
        <v>310</v>
      </c>
      <c r="J20" s="708">
        <v>-62</v>
      </c>
      <c r="K20" s="633">
        <v>24</v>
      </c>
      <c r="L20" s="616">
        <v>631</v>
      </c>
      <c r="M20" s="616">
        <v>262</v>
      </c>
      <c r="N20" s="56"/>
      <c r="O20" s="43"/>
      <c r="P20" s="735"/>
      <c r="Q20" s="133"/>
      <c r="S20" s="736"/>
    </row>
    <row r="21" spans="1:19" s="49" customFormat="1" ht="18.75" customHeight="1">
      <c r="A21" s="192"/>
      <c r="B21" s="1018">
        <v>3</v>
      </c>
      <c r="C21" s="634">
        <v>1469169</v>
      </c>
      <c r="D21" s="635">
        <v>896</v>
      </c>
      <c r="E21" s="635">
        <v>1188</v>
      </c>
      <c r="F21" s="636">
        <v>-292</v>
      </c>
      <c r="G21" s="637">
        <v>2231</v>
      </c>
      <c r="H21" s="637">
        <v>2154</v>
      </c>
      <c r="I21" s="708">
        <v>-105</v>
      </c>
      <c r="J21" s="708">
        <v>-397</v>
      </c>
      <c r="K21" s="633">
        <v>30</v>
      </c>
      <c r="L21" s="616">
        <v>820</v>
      </c>
      <c r="M21" s="616">
        <v>343</v>
      </c>
      <c r="N21" s="56"/>
      <c r="O21" s="43"/>
      <c r="P21" s="735"/>
      <c r="Q21" s="133"/>
      <c r="S21" s="736"/>
    </row>
    <row r="22" spans="1:19" s="49" customFormat="1" ht="18.75" customHeight="1">
      <c r="A22" s="192"/>
      <c r="B22" s="1018">
        <v>4</v>
      </c>
      <c r="C22" s="634">
        <v>1462046</v>
      </c>
      <c r="D22" s="635">
        <v>869</v>
      </c>
      <c r="E22" s="635">
        <v>1170</v>
      </c>
      <c r="F22" s="636">
        <v>-301</v>
      </c>
      <c r="G22" s="637">
        <v>5182</v>
      </c>
      <c r="H22" s="637">
        <v>9784</v>
      </c>
      <c r="I22" s="708">
        <v>-6822</v>
      </c>
      <c r="J22" s="708">
        <v>-7123</v>
      </c>
      <c r="K22" s="633">
        <v>22</v>
      </c>
      <c r="L22" s="616">
        <v>445</v>
      </c>
      <c r="M22" s="616">
        <v>283</v>
      </c>
      <c r="N22" s="56"/>
      <c r="O22" s="43"/>
      <c r="P22" s="735"/>
      <c r="Q22" s="133"/>
      <c r="S22" s="736"/>
    </row>
    <row r="23" spans="1:19" s="49" customFormat="1" ht="18.75" customHeight="1">
      <c r="A23" s="192"/>
      <c r="B23" s="1018">
        <v>5</v>
      </c>
      <c r="C23" s="634">
        <v>1466357</v>
      </c>
      <c r="D23" s="635">
        <v>996</v>
      </c>
      <c r="E23" s="635">
        <v>1129</v>
      </c>
      <c r="F23" s="636">
        <v>-133</v>
      </c>
      <c r="G23" s="637">
        <v>6251</v>
      </c>
      <c r="H23" s="637">
        <v>4012</v>
      </c>
      <c r="I23" s="708">
        <v>4444</v>
      </c>
      <c r="J23" s="708">
        <v>4311</v>
      </c>
      <c r="K23" s="633">
        <v>26</v>
      </c>
      <c r="L23" s="616">
        <v>647</v>
      </c>
      <c r="M23" s="616">
        <v>292</v>
      </c>
      <c r="N23" s="56"/>
      <c r="O23" s="43"/>
      <c r="P23" s="735"/>
      <c r="Q23" s="133"/>
      <c r="S23" s="736"/>
    </row>
    <row r="24" spans="1:19" s="49" customFormat="1" ht="18.75" customHeight="1">
      <c r="A24" s="192"/>
      <c r="B24" s="1018">
        <v>6</v>
      </c>
      <c r="C24" s="634">
        <v>1466705</v>
      </c>
      <c r="D24" s="635">
        <v>982</v>
      </c>
      <c r="E24" s="635">
        <v>1336</v>
      </c>
      <c r="F24" s="636">
        <v>-354</v>
      </c>
      <c r="G24" s="637">
        <v>2599</v>
      </c>
      <c r="H24" s="637">
        <v>2028</v>
      </c>
      <c r="I24" s="708">
        <v>702</v>
      </c>
      <c r="J24" s="708">
        <v>348</v>
      </c>
      <c r="K24" s="633">
        <v>21</v>
      </c>
      <c r="L24" s="616">
        <v>454</v>
      </c>
      <c r="M24" s="616">
        <v>225</v>
      </c>
      <c r="N24" s="56"/>
      <c r="O24" s="43"/>
      <c r="P24" s="735"/>
      <c r="Q24" s="133"/>
      <c r="S24" s="736"/>
    </row>
    <row r="25" spans="1:19" s="49" customFormat="1" ht="18.75" customHeight="1">
      <c r="A25" s="192"/>
      <c r="B25" s="1018">
        <v>7</v>
      </c>
      <c r="C25" s="634">
        <v>1466573</v>
      </c>
      <c r="D25" s="635">
        <v>874</v>
      </c>
      <c r="E25" s="635">
        <v>1251</v>
      </c>
      <c r="F25" s="636">
        <v>-377</v>
      </c>
      <c r="G25" s="637">
        <v>2214</v>
      </c>
      <c r="H25" s="637">
        <v>1840</v>
      </c>
      <c r="I25" s="708">
        <v>245</v>
      </c>
      <c r="J25" s="708">
        <v>-132</v>
      </c>
      <c r="K25" s="633">
        <v>26</v>
      </c>
      <c r="L25" s="616">
        <v>735</v>
      </c>
      <c r="M25" s="616">
        <v>279</v>
      </c>
      <c r="N25" s="56"/>
      <c r="O25" s="43"/>
      <c r="P25" s="735"/>
      <c r="Q25" s="133"/>
      <c r="S25" s="736"/>
    </row>
    <row r="26" spans="1:19" s="49" customFormat="1" ht="18.75" customHeight="1">
      <c r="A26" s="192"/>
      <c r="B26" s="1018">
        <v>8</v>
      </c>
      <c r="C26" s="634">
        <v>1466769</v>
      </c>
      <c r="D26" s="635">
        <v>1131</v>
      </c>
      <c r="E26" s="635">
        <v>1569</v>
      </c>
      <c r="F26" s="636">
        <v>-438</v>
      </c>
      <c r="G26" s="637">
        <v>3064</v>
      </c>
      <c r="H26" s="637">
        <v>2357</v>
      </c>
      <c r="I26" s="708">
        <v>634</v>
      </c>
      <c r="J26" s="708">
        <v>196</v>
      </c>
      <c r="K26" s="633">
        <v>24</v>
      </c>
      <c r="L26" s="616">
        <v>653</v>
      </c>
      <c r="M26" s="616">
        <v>266</v>
      </c>
      <c r="N26" s="56"/>
      <c r="O26" s="43"/>
      <c r="P26" s="735"/>
      <c r="Q26" s="133"/>
      <c r="S26" s="736"/>
    </row>
    <row r="27" spans="1:19" s="49" customFormat="1" ht="18.75" customHeight="1">
      <c r="A27" s="192"/>
      <c r="B27" s="1018">
        <v>9</v>
      </c>
      <c r="C27" s="634">
        <v>1466944</v>
      </c>
      <c r="D27" s="635">
        <v>1078</v>
      </c>
      <c r="E27" s="635">
        <v>1386</v>
      </c>
      <c r="F27" s="636">
        <v>-308</v>
      </c>
      <c r="G27" s="637">
        <v>2607</v>
      </c>
      <c r="H27" s="637">
        <v>2253</v>
      </c>
      <c r="I27" s="708">
        <v>483</v>
      </c>
      <c r="J27" s="708">
        <v>175</v>
      </c>
      <c r="K27" s="633">
        <v>21</v>
      </c>
      <c r="L27" s="616">
        <v>488</v>
      </c>
      <c r="M27" s="616">
        <v>236</v>
      </c>
      <c r="N27" s="56"/>
      <c r="O27" s="43"/>
      <c r="P27" s="735"/>
      <c r="Q27" s="133"/>
      <c r="S27" s="736"/>
    </row>
    <row r="28" spans="1:19" s="49" customFormat="1" ht="18.75" customHeight="1">
      <c r="A28" s="192"/>
      <c r="B28" s="1018">
        <v>10</v>
      </c>
      <c r="C28" s="634">
        <v>1467065</v>
      </c>
      <c r="D28" s="635">
        <v>1102</v>
      </c>
      <c r="E28" s="635">
        <v>1245</v>
      </c>
      <c r="F28" s="636">
        <v>-143</v>
      </c>
      <c r="G28" s="637">
        <v>2495</v>
      </c>
      <c r="H28" s="637">
        <v>2077</v>
      </c>
      <c r="I28" s="708">
        <v>264</v>
      </c>
      <c r="J28" s="708">
        <v>121</v>
      </c>
      <c r="K28" s="633">
        <v>27</v>
      </c>
      <c r="L28" s="616">
        <v>558</v>
      </c>
      <c r="M28" s="616">
        <v>309</v>
      </c>
      <c r="N28" s="56"/>
      <c r="O28" s="43"/>
      <c r="P28" s="735"/>
      <c r="Q28" s="133"/>
      <c r="S28" s="736"/>
    </row>
    <row r="29" spans="1:19" s="49" customFormat="1" ht="18.75" customHeight="1">
      <c r="A29" s="192"/>
      <c r="B29" s="1018">
        <v>11</v>
      </c>
      <c r="C29" s="634">
        <v>1467671</v>
      </c>
      <c r="D29" s="635">
        <v>1067</v>
      </c>
      <c r="E29" s="635">
        <v>1303</v>
      </c>
      <c r="F29" s="636">
        <v>-236</v>
      </c>
      <c r="G29" s="637">
        <v>2671</v>
      </c>
      <c r="H29" s="637">
        <v>1963</v>
      </c>
      <c r="I29" s="708">
        <v>842</v>
      </c>
      <c r="J29" s="708">
        <v>606</v>
      </c>
      <c r="K29" s="633">
        <v>26</v>
      </c>
      <c r="L29" s="616">
        <v>781</v>
      </c>
      <c r="M29" s="616">
        <v>259</v>
      </c>
      <c r="N29" s="56"/>
      <c r="O29" s="43"/>
      <c r="P29" s="735"/>
      <c r="Q29" s="133"/>
      <c r="S29" s="736"/>
    </row>
    <row r="30" spans="1:19" s="49" customFormat="1" ht="18.75" customHeight="1">
      <c r="A30" s="192"/>
      <c r="B30" s="1018">
        <v>12</v>
      </c>
      <c r="C30" s="634">
        <v>1467756</v>
      </c>
      <c r="D30" s="635">
        <v>947</v>
      </c>
      <c r="E30" s="635">
        <v>1204</v>
      </c>
      <c r="F30" s="636">
        <v>-257</v>
      </c>
      <c r="G30" s="637">
        <v>2066</v>
      </c>
      <c r="H30" s="637">
        <v>1673</v>
      </c>
      <c r="I30" s="708">
        <v>342</v>
      </c>
      <c r="J30" s="708">
        <v>85</v>
      </c>
      <c r="K30" s="633">
        <v>27</v>
      </c>
      <c r="L30" s="616">
        <v>746</v>
      </c>
      <c r="M30" s="616">
        <v>313</v>
      </c>
      <c r="N30" s="56"/>
      <c r="O30" s="43"/>
      <c r="P30" s="735"/>
      <c r="Q30" s="133"/>
      <c r="S30" s="736"/>
    </row>
    <row r="31" spans="1:19" ht="8.25" customHeight="1" thickBot="1">
      <c r="A31" s="198"/>
      <c r="B31" s="1019"/>
      <c r="C31" s="709"/>
      <c r="D31" s="99"/>
      <c r="E31" s="99"/>
      <c r="F31" s="710"/>
      <c r="G31" s="710"/>
      <c r="H31" s="710"/>
      <c r="I31" s="711"/>
      <c r="J31" s="711"/>
      <c r="K31" s="135"/>
      <c r="L31" s="101"/>
      <c r="M31" s="101"/>
      <c r="N31" s="102"/>
      <c r="P31" s="43"/>
      <c r="Q31" s="133"/>
    </row>
    <row r="32" spans="1:19" ht="3" customHeight="1">
      <c r="B32" s="1012"/>
      <c r="C32" s="136"/>
      <c r="D32" s="75"/>
      <c r="E32" s="75"/>
      <c r="F32" s="137"/>
      <c r="G32" s="137"/>
      <c r="H32" s="137"/>
      <c r="I32" s="138"/>
      <c r="J32" s="138"/>
      <c r="K32" s="75"/>
      <c r="L32" s="75"/>
      <c r="M32" s="75"/>
      <c r="N32" s="75"/>
      <c r="P32" s="43"/>
      <c r="Q32" s="133"/>
    </row>
    <row r="33" spans="1:17">
      <c r="A33" s="65" t="s">
        <v>359</v>
      </c>
      <c r="C33" s="28"/>
      <c r="D33" s="28"/>
      <c r="E33" s="28"/>
      <c r="F33" s="28"/>
      <c r="G33" s="139"/>
      <c r="H33" s="140"/>
      <c r="K33" s="141"/>
    </row>
    <row r="34" spans="1:17">
      <c r="A34" s="65" t="s">
        <v>360</v>
      </c>
      <c r="B34" s="439"/>
      <c r="C34" s="28"/>
      <c r="D34" s="28"/>
      <c r="E34" s="28"/>
      <c r="F34" s="28"/>
      <c r="G34" s="139"/>
      <c r="H34" s="140"/>
      <c r="K34" s="141"/>
    </row>
    <row r="35" spans="1:17">
      <c r="A35" s="65" t="s">
        <v>56</v>
      </c>
      <c r="B35" s="439"/>
      <c r="C35" s="28"/>
      <c r="D35" s="28"/>
      <c r="E35" s="28"/>
      <c r="F35" s="28"/>
      <c r="G35" s="139"/>
      <c r="H35" s="140"/>
      <c r="K35" s="141"/>
    </row>
    <row r="36" spans="1:17">
      <c r="B36" s="1013"/>
      <c r="C36" s="28"/>
      <c r="D36" s="28"/>
      <c r="E36" s="28"/>
      <c r="F36" s="28"/>
      <c r="G36" s="139"/>
      <c r="H36" s="140"/>
      <c r="K36" s="141"/>
    </row>
    <row r="37" spans="1:17" ht="18" customHeight="1">
      <c r="B37" s="1013"/>
      <c r="C37" s="28"/>
      <c r="D37"/>
      <c r="E37" s="28"/>
      <c r="F37" s="28"/>
      <c r="G37" s="139"/>
      <c r="H37" s="140"/>
      <c r="K37" s="141"/>
      <c r="Q37" s="57"/>
    </row>
  </sheetData>
  <mergeCells count="15">
    <mergeCell ref="K5:K12"/>
    <mergeCell ref="L5:L12"/>
    <mergeCell ref="M5:M12"/>
    <mergeCell ref="D8:D12"/>
    <mergeCell ref="A1:N1"/>
    <mergeCell ref="A5:B12"/>
    <mergeCell ref="E8:E12"/>
    <mergeCell ref="F8:F12"/>
    <mergeCell ref="G8:G12"/>
    <mergeCell ref="H8:H12"/>
    <mergeCell ref="I8:I12"/>
    <mergeCell ref="C5:C12"/>
    <mergeCell ref="D5:F7"/>
    <mergeCell ref="G5:I7"/>
    <mergeCell ref="J5:J12"/>
  </mergeCells>
  <phoneticPr fontId="2"/>
  <dataValidations count="1">
    <dataValidation imeMode="off" allowBlank="1" showInputMessage="1" showErrorMessage="1" sqref="C31:N32 K18:M30 G18:H30 C18:E30 K14:M16 C14:C17"/>
  </dataValidations>
  <printOptions horizontalCentered="1" gridLinesSet="0"/>
  <pageMargins left="0.59055118110236227" right="0.59055118110236227" top="0.59055118110236227" bottom="0.39370078740157483" header="0" footer="0"/>
  <pageSetup paperSize="9" scale="95" firstPageNumber="9" fitToHeight="0" orientation="landscape"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24"/>
  <sheetViews>
    <sheetView view="pageBreakPreview" zoomScaleNormal="100" zoomScaleSheetLayoutView="100" workbookViewId="0">
      <selection activeCell="A2" sqref="A2:N2"/>
    </sheetView>
  </sheetViews>
  <sheetFormatPr defaultRowHeight="13"/>
  <cols>
    <col min="1" max="1" width="8.36328125" customWidth="1"/>
    <col min="2" max="2" width="6.26953125" style="149" customWidth="1"/>
    <col min="3" max="3" width="9.26953125" style="149" bestFit="1" customWidth="1"/>
    <col min="4" max="4" width="10.26953125" style="149" customWidth="1"/>
    <col min="5" max="5" width="9.26953125" style="149" bestFit="1" customWidth="1"/>
    <col min="6" max="6" width="10.90625" style="149" bestFit="1" customWidth="1"/>
    <col min="7" max="7" width="9.26953125" style="149" bestFit="1" customWidth="1"/>
    <col min="8" max="8" width="10.90625" style="149" bestFit="1" customWidth="1"/>
    <col min="9" max="9" width="9.453125" style="149" bestFit="1" customWidth="1"/>
    <col min="10" max="10" width="10.90625" style="149" bestFit="1" customWidth="1"/>
    <col min="11" max="12" width="10.36328125" style="149" bestFit="1" customWidth="1"/>
    <col min="13" max="13" width="11.36328125" style="149" bestFit="1" customWidth="1"/>
    <col min="14" max="14" width="10.36328125" style="149" customWidth="1"/>
  </cols>
  <sheetData>
    <row r="1" spans="1:14" ht="16.5">
      <c r="B1" s="142" t="s">
        <v>371</v>
      </c>
      <c r="C1" s="143"/>
      <c r="D1" s="143"/>
      <c r="E1" s="143"/>
      <c r="F1" s="143"/>
      <c r="G1" s="143"/>
      <c r="H1" s="143"/>
      <c r="I1" s="143"/>
      <c r="J1" s="143"/>
      <c r="K1" s="143"/>
      <c r="L1" s="143"/>
      <c r="M1" s="143"/>
      <c r="N1" s="144"/>
    </row>
    <row r="2" spans="1:14" ht="16.5">
      <c r="A2" s="1272" t="s">
        <v>57</v>
      </c>
      <c r="B2" s="1272"/>
      <c r="C2" s="1272"/>
      <c r="D2" s="1272"/>
      <c r="E2" s="1272"/>
      <c r="F2" s="1272"/>
      <c r="G2" s="1272"/>
      <c r="H2" s="1272"/>
      <c r="I2" s="1272"/>
      <c r="J2" s="1272"/>
      <c r="K2" s="1272"/>
      <c r="L2" s="1272"/>
      <c r="M2" s="1272"/>
      <c r="N2" s="1272"/>
    </row>
    <row r="3" spans="1:14">
      <c r="B3" s="142"/>
      <c r="C3" s="142"/>
      <c r="D3" s="142"/>
      <c r="E3" s="142"/>
      <c r="F3" s="142"/>
      <c r="G3" s="142"/>
      <c r="H3" s="142"/>
      <c r="I3" s="142"/>
      <c r="J3" s="142"/>
      <c r="K3" s="142"/>
      <c r="L3" s="142"/>
      <c r="M3" s="142"/>
      <c r="N3" s="587" t="s">
        <v>535</v>
      </c>
    </row>
    <row r="4" spans="1:14">
      <c r="B4" s="142"/>
      <c r="C4" s="142"/>
      <c r="D4" s="142"/>
      <c r="E4" s="142"/>
      <c r="F4" s="142"/>
      <c r="G4" s="142"/>
      <c r="H4" s="142"/>
      <c r="I4" s="142"/>
      <c r="J4" s="142"/>
      <c r="K4" s="142"/>
      <c r="N4" s="559" t="s">
        <v>305</v>
      </c>
    </row>
    <row r="5" spans="1:14">
      <c r="A5" s="1031"/>
      <c r="B5" s="1025" t="s">
        <v>419</v>
      </c>
      <c r="C5" s="1273" t="s">
        <v>58</v>
      </c>
      <c r="D5" s="1274"/>
      <c r="E5" s="1273" t="s">
        <v>59</v>
      </c>
      <c r="F5" s="1274"/>
      <c r="G5" s="1273" t="s">
        <v>60</v>
      </c>
      <c r="H5" s="1274"/>
      <c r="I5" s="1273" t="s">
        <v>61</v>
      </c>
      <c r="J5" s="1275"/>
      <c r="K5" s="1273" t="s">
        <v>62</v>
      </c>
      <c r="L5" s="1275"/>
      <c r="M5" s="1273" t="s">
        <v>63</v>
      </c>
      <c r="N5" s="1275"/>
    </row>
    <row r="6" spans="1:14">
      <c r="A6" s="1270" t="s">
        <v>64</v>
      </c>
      <c r="B6" s="1271"/>
      <c r="C6" s="145"/>
      <c r="D6" s="146" t="s">
        <v>65</v>
      </c>
      <c r="E6" s="147"/>
      <c r="F6" s="146" t="s">
        <v>65</v>
      </c>
      <c r="G6" s="145"/>
      <c r="H6" s="146" t="s">
        <v>65</v>
      </c>
      <c r="I6" s="145"/>
      <c r="J6" s="146" t="s">
        <v>65</v>
      </c>
      <c r="K6" s="145"/>
      <c r="L6" s="146" t="s">
        <v>66</v>
      </c>
      <c r="M6" s="145"/>
      <c r="N6" s="146" t="s">
        <v>66</v>
      </c>
    </row>
    <row r="7" spans="1:14" s="804" customFormat="1" ht="16.5" customHeight="1">
      <c r="A7" s="1032"/>
      <c r="B7" s="1026"/>
      <c r="C7" s="809" t="s">
        <v>420</v>
      </c>
      <c r="D7" s="809" t="s">
        <v>416</v>
      </c>
      <c r="E7" s="809" t="s">
        <v>12</v>
      </c>
      <c r="F7" s="809" t="s">
        <v>416</v>
      </c>
      <c r="G7" s="809" t="s">
        <v>12</v>
      </c>
      <c r="H7" s="809" t="s">
        <v>416</v>
      </c>
      <c r="I7" s="809" t="s">
        <v>12</v>
      </c>
      <c r="J7" s="809" t="s">
        <v>416</v>
      </c>
      <c r="K7" s="809" t="s">
        <v>417</v>
      </c>
      <c r="L7" s="809" t="s">
        <v>418</v>
      </c>
      <c r="M7" s="809" t="s">
        <v>417</v>
      </c>
      <c r="N7" s="809" t="s">
        <v>418</v>
      </c>
    </row>
    <row r="8" spans="1:14" s="737" customFormat="1">
      <c r="A8" s="1124" t="s">
        <v>518</v>
      </c>
      <c r="B8" s="1027">
        <v>12</v>
      </c>
      <c r="C8" s="1049">
        <v>5554</v>
      </c>
      <c r="D8" s="602">
        <v>0.4</v>
      </c>
      <c r="E8" s="1050">
        <v>28831</v>
      </c>
      <c r="F8" s="818">
        <v>-0.2</v>
      </c>
      <c r="G8" s="1050">
        <v>10900</v>
      </c>
      <c r="H8" s="810">
        <v>13.4</v>
      </c>
      <c r="I8" s="1050">
        <v>29793</v>
      </c>
      <c r="J8" s="811">
        <v>1.5</v>
      </c>
      <c r="K8" s="1051">
        <v>1.96</v>
      </c>
      <c r="L8" s="1052">
        <v>0.15</v>
      </c>
      <c r="M8" s="1053">
        <v>1.03</v>
      </c>
      <c r="N8" s="1052">
        <v>0.01</v>
      </c>
    </row>
    <row r="9" spans="1:14" s="737" customFormat="1">
      <c r="A9" s="1067" t="s">
        <v>443</v>
      </c>
      <c r="B9" s="1027">
        <v>1</v>
      </c>
      <c r="C9" s="1054">
        <v>5594</v>
      </c>
      <c r="D9" s="602">
        <v>0.7</v>
      </c>
      <c r="E9" s="1055">
        <v>28958</v>
      </c>
      <c r="F9" s="818">
        <v>0.4</v>
      </c>
      <c r="G9" s="1055">
        <v>10439</v>
      </c>
      <c r="H9" s="810">
        <v>-4.2</v>
      </c>
      <c r="I9" s="1055">
        <v>29735</v>
      </c>
      <c r="J9" s="811">
        <v>-0.2</v>
      </c>
      <c r="K9" s="1056">
        <v>1.87</v>
      </c>
      <c r="L9" s="952">
        <v>-0.09</v>
      </c>
      <c r="M9" s="148">
        <v>1.03</v>
      </c>
      <c r="N9" s="952">
        <v>0</v>
      </c>
    </row>
    <row r="10" spans="1:14" s="956" customFormat="1">
      <c r="A10" s="1067"/>
      <c r="B10" s="1027">
        <v>2</v>
      </c>
      <c r="C10" s="1054">
        <v>5391</v>
      </c>
      <c r="D10" s="602">
        <v>-3.6</v>
      </c>
      <c r="E10" s="1055">
        <v>28689</v>
      </c>
      <c r="F10" s="818">
        <v>-0.9</v>
      </c>
      <c r="G10" s="1055">
        <v>9985</v>
      </c>
      <c r="H10" s="810">
        <v>-4.3</v>
      </c>
      <c r="I10" s="1055">
        <v>30171</v>
      </c>
      <c r="J10" s="811">
        <v>1.5</v>
      </c>
      <c r="K10" s="1056">
        <v>1.85</v>
      </c>
      <c r="L10" s="952">
        <v>-0.02</v>
      </c>
      <c r="M10" s="148">
        <v>1.05</v>
      </c>
      <c r="N10" s="952">
        <v>0.02</v>
      </c>
    </row>
    <row r="11" spans="1:14" s="737" customFormat="1">
      <c r="A11" s="1067"/>
      <c r="B11" s="1027">
        <v>3</v>
      </c>
      <c r="C11" s="1054">
        <v>5342</v>
      </c>
      <c r="D11" s="602">
        <v>-0.9</v>
      </c>
      <c r="E11" s="1055">
        <v>28550</v>
      </c>
      <c r="F11" s="818">
        <v>-0.5</v>
      </c>
      <c r="G11" s="1055">
        <v>10351</v>
      </c>
      <c r="H11" s="810">
        <v>3.7</v>
      </c>
      <c r="I11" s="1055">
        <v>30166</v>
      </c>
      <c r="J11" s="811">
        <v>0</v>
      </c>
      <c r="K11" s="1056">
        <v>1.94</v>
      </c>
      <c r="L11" s="952">
        <v>0.09</v>
      </c>
      <c r="M11" s="148">
        <v>1.06</v>
      </c>
      <c r="N11" s="952">
        <v>0.01</v>
      </c>
    </row>
    <row r="12" spans="1:14" s="737" customFormat="1">
      <c r="A12" s="1067"/>
      <c r="B12" s="1027">
        <v>4</v>
      </c>
      <c r="C12" s="1054">
        <v>5294</v>
      </c>
      <c r="D12" s="602">
        <v>-0.9</v>
      </c>
      <c r="E12" s="1055">
        <v>28572</v>
      </c>
      <c r="F12" s="818">
        <v>0.1</v>
      </c>
      <c r="G12" s="1055">
        <v>9540</v>
      </c>
      <c r="H12" s="810">
        <v>-7.8</v>
      </c>
      <c r="I12" s="1055">
        <v>29219</v>
      </c>
      <c r="J12" s="811">
        <v>-3.1</v>
      </c>
      <c r="K12" s="1056">
        <v>1.8</v>
      </c>
      <c r="L12" s="952">
        <v>-0.14000000000000001</v>
      </c>
      <c r="M12" s="148">
        <v>1.02</v>
      </c>
      <c r="N12" s="952">
        <v>-0.04</v>
      </c>
    </row>
    <row r="13" spans="1:14" s="737" customFormat="1">
      <c r="A13" s="1067"/>
      <c r="B13" s="1027">
        <v>5</v>
      </c>
      <c r="C13" s="1054">
        <v>5624</v>
      </c>
      <c r="D13" s="602">
        <v>6.2</v>
      </c>
      <c r="E13" s="1055">
        <v>29155</v>
      </c>
      <c r="F13" s="818">
        <v>2</v>
      </c>
      <c r="G13" s="1055">
        <v>9939</v>
      </c>
      <c r="H13" s="810">
        <v>4.2</v>
      </c>
      <c r="I13" s="1055">
        <v>28546</v>
      </c>
      <c r="J13" s="811">
        <v>-2.2999999999999998</v>
      </c>
      <c r="K13" s="1056">
        <v>1.77</v>
      </c>
      <c r="L13" s="952">
        <v>-0.03</v>
      </c>
      <c r="M13" s="148">
        <v>0.98</v>
      </c>
      <c r="N13" s="952">
        <v>-0.04</v>
      </c>
    </row>
    <row r="14" spans="1:14" s="737" customFormat="1">
      <c r="A14" s="1067"/>
      <c r="B14" s="1027">
        <v>6</v>
      </c>
      <c r="C14" s="1054">
        <v>5595</v>
      </c>
      <c r="D14" s="602">
        <v>-0.5</v>
      </c>
      <c r="E14" s="1055">
        <v>29561</v>
      </c>
      <c r="F14" s="818">
        <v>1.4</v>
      </c>
      <c r="G14" s="1055">
        <v>9832</v>
      </c>
      <c r="H14" s="810">
        <v>-1.1000000000000001</v>
      </c>
      <c r="I14" s="1055">
        <v>27769</v>
      </c>
      <c r="J14" s="811">
        <v>-2.7</v>
      </c>
      <c r="K14" s="1056">
        <v>1.76</v>
      </c>
      <c r="L14" s="952">
        <v>-0.01</v>
      </c>
      <c r="M14" s="148">
        <v>0.94</v>
      </c>
      <c r="N14" s="952">
        <v>-0.04</v>
      </c>
    </row>
    <row r="15" spans="1:14" s="737" customFormat="1">
      <c r="A15" s="1067"/>
      <c r="B15" s="1027">
        <v>7</v>
      </c>
      <c r="C15" s="1054">
        <v>5400</v>
      </c>
      <c r="D15" s="602">
        <v>-3.5</v>
      </c>
      <c r="E15" s="1055">
        <v>29090</v>
      </c>
      <c r="F15" s="818">
        <v>-1.6</v>
      </c>
      <c r="G15" s="1055">
        <v>9938</v>
      </c>
      <c r="H15" s="810">
        <v>1.1000000000000001</v>
      </c>
      <c r="I15" s="1055">
        <v>28172</v>
      </c>
      <c r="J15" s="811">
        <v>1.5</v>
      </c>
      <c r="K15" s="1056">
        <v>1.84</v>
      </c>
      <c r="L15" s="952">
        <v>0.08</v>
      </c>
      <c r="M15" s="148">
        <v>0.97</v>
      </c>
      <c r="N15" s="952">
        <v>0.03</v>
      </c>
    </row>
    <row r="16" spans="1:14" s="737" customFormat="1">
      <c r="A16" s="1067"/>
      <c r="B16" s="1027">
        <v>8</v>
      </c>
      <c r="C16" s="1054">
        <v>6053</v>
      </c>
      <c r="D16" s="602">
        <v>12.1</v>
      </c>
      <c r="E16" s="1055">
        <v>29546</v>
      </c>
      <c r="F16" s="818">
        <v>1.6</v>
      </c>
      <c r="G16" s="1055">
        <v>10911</v>
      </c>
      <c r="H16" s="810">
        <v>9.8000000000000007</v>
      </c>
      <c r="I16" s="1055">
        <v>29139</v>
      </c>
      <c r="J16" s="811">
        <v>3.4</v>
      </c>
      <c r="K16" s="1056">
        <v>1.8</v>
      </c>
      <c r="L16" s="952">
        <v>-0.04</v>
      </c>
      <c r="M16" s="148">
        <v>0.99</v>
      </c>
      <c r="N16" s="952">
        <v>0.02</v>
      </c>
    </row>
    <row r="17" spans="1:14" s="737" customFormat="1">
      <c r="A17" s="1067"/>
      <c r="B17" s="1027">
        <v>9</v>
      </c>
      <c r="C17" s="1054">
        <v>5159</v>
      </c>
      <c r="D17" s="602">
        <v>-14.8</v>
      </c>
      <c r="E17" s="1055">
        <v>29076</v>
      </c>
      <c r="F17" s="818">
        <v>-1.6</v>
      </c>
      <c r="G17" s="1055">
        <v>9835</v>
      </c>
      <c r="H17" s="810">
        <v>-9.9</v>
      </c>
      <c r="I17" s="1055">
        <v>28730</v>
      </c>
      <c r="J17" s="811">
        <v>-1.4</v>
      </c>
      <c r="K17" s="1056">
        <v>1.91</v>
      </c>
      <c r="L17" s="952">
        <v>0.11</v>
      </c>
      <c r="M17" s="148">
        <v>0.99</v>
      </c>
      <c r="N17" s="952">
        <v>0</v>
      </c>
    </row>
    <row r="18" spans="1:14" s="737" customFormat="1">
      <c r="A18" s="1067"/>
      <c r="B18" s="1027">
        <v>10</v>
      </c>
      <c r="C18" s="1054">
        <v>5209</v>
      </c>
      <c r="D18" s="602">
        <v>1</v>
      </c>
      <c r="E18" s="1055">
        <v>28122</v>
      </c>
      <c r="F18" s="818">
        <v>-3.3</v>
      </c>
      <c r="G18" s="1055">
        <v>9699</v>
      </c>
      <c r="H18" s="810">
        <v>-1.4</v>
      </c>
      <c r="I18" s="1055">
        <v>28543</v>
      </c>
      <c r="J18" s="811">
        <v>-0.7</v>
      </c>
      <c r="K18" s="1056">
        <v>1.86</v>
      </c>
      <c r="L18" s="952">
        <v>-0.05</v>
      </c>
      <c r="M18" s="148">
        <v>1.01</v>
      </c>
      <c r="N18" s="952">
        <v>0.02</v>
      </c>
    </row>
    <row r="19" spans="1:14" s="737" customFormat="1">
      <c r="A19" s="1068"/>
      <c r="B19" s="1028">
        <v>11</v>
      </c>
      <c r="C19" s="820">
        <v>5383</v>
      </c>
      <c r="D19" s="821">
        <v>3.3</v>
      </c>
      <c r="E19" s="822">
        <v>28139</v>
      </c>
      <c r="F19" s="707">
        <v>0.1</v>
      </c>
      <c r="G19" s="822">
        <v>9778</v>
      </c>
      <c r="H19" s="823">
        <v>0.8</v>
      </c>
      <c r="I19" s="822">
        <v>28091</v>
      </c>
      <c r="J19" s="824">
        <v>-1.6</v>
      </c>
      <c r="K19" s="825">
        <v>1.82</v>
      </c>
      <c r="L19" s="826">
        <v>-0.04</v>
      </c>
      <c r="M19" s="827">
        <v>1</v>
      </c>
      <c r="N19" s="826">
        <v>-0.01</v>
      </c>
    </row>
    <row r="20" spans="1:14" s="737" customFormat="1">
      <c r="A20" s="1069"/>
      <c r="B20" s="1029">
        <v>12</v>
      </c>
      <c r="C20" s="820">
        <v>5215</v>
      </c>
      <c r="D20" s="821">
        <v>-3.1</v>
      </c>
      <c r="E20" s="822">
        <v>28051</v>
      </c>
      <c r="F20" s="955">
        <v>-0.3</v>
      </c>
      <c r="G20" s="822">
        <v>10118</v>
      </c>
      <c r="H20" s="823">
        <v>3.5</v>
      </c>
      <c r="I20" s="822">
        <v>28058</v>
      </c>
      <c r="J20" s="824">
        <v>-0.1</v>
      </c>
      <c r="K20" s="825">
        <v>1.94</v>
      </c>
      <c r="L20" s="826">
        <v>0.12</v>
      </c>
      <c r="M20" s="827">
        <v>1</v>
      </c>
      <c r="N20" s="826">
        <v>0</v>
      </c>
    </row>
    <row r="21" spans="1:14" s="562" customFormat="1" ht="3" customHeight="1">
      <c r="A21" s="1033"/>
      <c r="B21" s="1030"/>
      <c r="C21" s="600"/>
      <c r="D21" s="707"/>
      <c r="E21" s="600"/>
      <c r="F21" s="707"/>
      <c r="G21" s="600"/>
      <c r="H21" s="707"/>
      <c r="I21" s="600"/>
      <c r="J21" s="707"/>
      <c r="K21" s="601"/>
      <c r="L21" s="603"/>
      <c r="M21" s="601"/>
      <c r="N21" s="638"/>
    </row>
    <row r="22" spans="1:14">
      <c r="A22" s="560" t="s">
        <v>306</v>
      </c>
      <c r="C22" s="142"/>
      <c r="D22" s="142"/>
      <c r="E22" s="142"/>
      <c r="F22" s="142"/>
      <c r="G22" s="142"/>
      <c r="H22" s="142"/>
      <c r="I22" s="142"/>
      <c r="J22" s="142"/>
      <c r="K22" s="142"/>
      <c r="L22" s="142"/>
      <c r="M22" s="142"/>
      <c r="N22" s="142"/>
    </row>
    <row r="23" spans="1:14">
      <c r="A23" s="561" t="s">
        <v>459</v>
      </c>
      <c r="C23" s="142"/>
      <c r="D23" s="142"/>
      <c r="E23" s="142"/>
      <c r="F23" s="142"/>
      <c r="G23" s="142"/>
      <c r="H23" s="142"/>
      <c r="I23" s="142"/>
      <c r="J23" s="142"/>
      <c r="K23" s="142"/>
      <c r="L23" s="142"/>
      <c r="M23" s="142"/>
      <c r="N23" s="142"/>
    </row>
    <row r="24" spans="1:14">
      <c r="A24" s="561" t="s">
        <v>448</v>
      </c>
      <c r="B24" s="142"/>
      <c r="C24" s="142"/>
      <c r="D24" s="142"/>
      <c r="E24" s="142"/>
      <c r="F24" s="142"/>
      <c r="G24" s="142"/>
      <c r="H24" s="142"/>
      <c r="I24" s="142"/>
      <c r="J24" s="142"/>
      <c r="K24" s="142"/>
      <c r="L24" s="142"/>
      <c r="M24" s="142"/>
      <c r="N24"/>
    </row>
  </sheetData>
  <mergeCells count="8">
    <mergeCell ref="A2:N2"/>
    <mergeCell ref="A6:B6"/>
    <mergeCell ref="C5:D5"/>
    <mergeCell ref="E5:F5"/>
    <mergeCell ref="G5:H5"/>
    <mergeCell ref="I5:J5"/>
    <mergeCell ref="K5:L5"/>
    <mergeCell ref="M5:N5"/>
  </mergeCells>
  <phoneticPr fontId="2"/>
  <pageMargins left="0.70866141732283472" right="0.70866141732283472" top="0.74803149606299213" bottom="0.74803149606299213" header="0.31496062992125984" footer="0.31496062992125984"/>
  <pageSetup paperSize="9" scale="9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R28"/>
  <sheetViews>
    <sheetView view="pageBreakPreview" zoomScaleNormal="100" zoomScaleSheetLayoutView="100" workbookViewId="0">
      <pane xSplit="2" ySplit="5" topLeftCell="C6" activePane="bottomRight" state="frozen"/>
      <selection pane="topRight" activeCell="C1" sqref="C1"/>
      <selection pane="bottomLeft" activeCell="A6" sqref="A6"/>
      <selection pane="bottomRight" activeCell="A2" sqref="A2:J2"/>
    </sheetView>
  </sheetViews>
  <sheetFormatPr defaultRowHeight="13"/>
  <cols>
    <col min="3" max="3" width="11.36328125" customWidth="1"/>
    <col min="4" max="4" width="12.7265625" customWidth="1"/>
    <col min="5" max="5" width="12" customWidth="1"/>
    <col min="6" max="12" width="11.6328125" customWidth="1"/>
    <col min="13" max="13" width="2.453125" customWidth="1"/>
  </cols>
  <sheetData>
    <row r="1" spans="1:12" ht="14">
      <c r="A1" s="828" t="s">
        <v>371</v>
      </c>
      <c r="B1" s="150"/>
      <c r="C1" s="150"/>
      <c r="D1" s="150"/>
      <c r="E1" s="150"/>
      <c r="F1" s="150"/>
      <c r="G1" s="150"/>
      <c r="H1" s="150"/>
      <c r="I1" s="150"/>
      <c r="J1" s="150"/>
      <c r="K1" s="151"/>
      <c r="L1" s="152"/>
    </row>
    <row r="2" spans="1:12" ht="16.5">
      <c r="A2" s="1287" t="s">
        <v>69</v>
      </c>
      <c r="B2" s="1287"/>
      <c r="C2" s="1287"/>
      <c r="D2" s="1287"/>
      <c r="E2" s="1287"/>
      <c r="F2" s="1287"/>
      <c r="G2" s="1287"/>
      <c r="H2" s="1287"/>
      <c r="I2" s="1287"/>
      <c r="J2" s="1287"/>
      <c r="K2" s="153"/>
      <c r="L2" s="587" t="s">
        <v>535</v>
      </c>
    </row>
    <row r="3" spans="1:12">
      <c r="A3" s="150"/>
      <c r="B3" s="150"/>
      <c r="C3" s="150"/>
      <c r="D3" s="150"/>
      <c r="E3" s="150"/>
      <c r="F3" s="150"/>
      <c r="G3" s="150"/>
      <c r="H3" s="150"/>
      <c r="I3" s="150"/>
      <c r="J3" s="150"/>
      <c r="K3" s="154"/>
      <c r="L3" s="563" t="s">
        <v>307</v>
      </c>
    </row>
    <row r="4" spans="1:12">
      <c r="A4" s="1288" t="s">
        <v>372</v>
      </c>
      <c r="B4" s="1289"/>
      <c r="C4" s="1277" t="s">
        <v>373</v>
      </c>
      <c r="D4" s="1277" t="s">
        <v>374</v>
      </c>
      <c r="E4" s="1279" t="s">
        <v>375</v>
      </c>
      <c r="F4" s="1277" t="s">
        <v>376</v>
      </c>
      <c r="G4" s="1277" t="s">
        <v>377</v>
      </c>
      <c r="H4" s="1277" t="s">
        <v>378</v>
      </c>
      <c r="I4" s="1279" t="s">
        <v>379</v>
      </c>
      <c r="J4" s="162" t="s">
        <v>380</v>
      </c>
      <c r="K4" s="1281" t="s">
        <v>67</v>
      </c>
      <c r="L4" s="639" t="s">
        <v>381</v>
      </c>
    </row>
    <row r="5" spans="1:12" ht="15.5">
      <c r="A5" s="1290"/>
      <c r="B5" s="1291"/>
      <c r="C5" s="1278"/>
      <c r="D5" s="1278"/>
      <c r="E5" s="1280"/>
      <c r="F5" s="1278"/>
      <c r="G5" s="1278"/>
      <c r="H5" s="1278"/>
      <c r="I5" s="1280"/>
      <c r="J5" s="156" t="s">
        <v>70</v>
      </c>
      <c r="K5" s="1282"/>
      <c r="L5" s="156" t="s">
        <v>71</v>
      </c>
    </row>
    <row r="6" spans="1:12" ht="13.5" customHeight="1">
      <c r="A6" s="157"/>
      <c r="B6" s="155"/>
      <c r="C6" s="158"/>
      <c r="D6" s="158" t="s">
        <v>68</v>
      </c>
      <c r="E6" s="158"/>
      <c r="F6" s="158" t="s">
        <v>68</v>
      </c>
      <c r="G6" s="159"/>
      <c r="H6" s="159"/>
      <c r="I6" s="160"/>
      <c r="J6" s="158"/>
      <c r="K6" s="161"/>
      <c r="L6" s="158"/>
    </row>
    <row r="7" spans="1:12">
      <c r="A7" s="1042" t="s">
        <v>447</v>
      </c>
      <c r="B7" s="813"/>
      <c r="C7" s="805">
        <v>21065</v>
      </c>
      <c r="D7" s="805">
        <v>8878.8333333333339</v>
      </c>
      <c r="E7" s="805">
        <v>53283</v>
      </c>
      <c r="F7" s="805">
        <v>12603</v>
      </c>
      <c r="G7" s="806">
        <v>2.5294564443389507</v>
      </c>
      <c r="H7" s="806">
        <v>1.4194432451710997</v>
      </c>
      <c r="I7" s="805">
        <v>9278</v>
      </c>
      <c r="J7" s="782">
        <v>44.044623783527179</v>
      </c>
      <c r="K7" s="807">
        <v>9357</v>
      </c>
      <c r="L7" s="782">
        <v>17.560948144811668</v>
      </c>
    </row>
    <row r="8" spans="1:12">
      <c r="A8" s="1043" t="s">
        <v>499</v>
      </c>
      <c r="B8" s="813"/>
      <c r="C8" s="805">
        <v>22663</v>
      </c>
      <c r="D8" s="805">
        <v>10193.583333333334</v>
      </c>
      <c r="E8" s="805">
        <v>36062</v>
      </c>
      <c r="F8" s="805">
        <v>8291.5833333333339</v>
      </c>
      <c r="G8" s="806">
        <v>1.5912279927635353</v>
      </c>
      <c r="H8" s="806">
        <v>0.81341203207900392</v>
      </c>
      <c r="I8" s="805">
        <v>10178</v>
      </c>
      <c r="J8" s="782">
        <v>44.910206062745445</v>
      </c>
      <c r="K8" s="807">
        <v>10358</v>
      </c>
      <c r="L8" s="782">
        <v>28.722755254838887</v>
      </c>
    </row>
    <row r="9" spans="1:12">
      <c r="A9" s="1043" t="s">
        <v>463</v>
      </c>
      <c r="B9" s="813"/>
      <c r="C9" s="805">
        <v>26100</v>
      </c>
      <c r="D9" s="805">
        <v>11883</v>
      </c>
      <c r="E9" s="805">
        <v>40878</v>
      </c>
      <c r="F9" s="805">
        <v>9021</v>
      </c>
      <c r="G9" s="806">
        <v>1.57</v>
      </c>
      <c r="H9" s="806">
        <v>0.76</v>
      </c>
      <c r="I9" s="805">
        <v>9349</v>
      </c>
      <c r="J9" s="782">
        <v>35.799999999999997</v>
      </c>
      <c r="K9" s="807">
        <v>9549</v>
      </c>
      <c r="L9" s="782">
        <v>23.4</v>
      </c>
    </row>
    <row r="10" spans="1:12">
      <c r="A10" s="1043" t="s">
        <v>462</v>
      </c>
      <c r="B10" s="813"/>
      <c r="C10" s="805">
        <v>24089</v>
      </c>
      <c r="D10" s="805">
        <v>11892</v>
      </c>
      <c r="E10" s="805">
        <v>50297</v>
      </c>
      <c r="F10" s="805">
        <v>11670</v>
      </c>
      <c r="G10" s="806">
        <v>2.09</v>
      </c>
      <c r="H10" s="806">
        <v>0.98</v>
      </c>
      <c r="I10" s="805">
        <v>9538</v>
      </c>
      <c r="J10" s="782">
        <v>39.6</v>
      </c>
      <c r="K10" s="807">
        <v>9768</v>
      </c>
      <c r="L10" s="782">
        <v>19.399999999999999</v>
      </c>
    </row>
    <row r="11" spans="1:12">
      <c r="A11" s="1043" t="s">
        <v>500</v>
      </c>
      <c r="B11" s="813"/>
      <c r="C11" s="805">
        <v>23102</v>
      </c>
      <c r="D11" s="805">
        <v>11312</v>
      </c>
      <c r="E11" s="805">
        <v>51212</v>
      </c>
      <c r="F11" s="805">
        <v>12076</v>
      </c>
      <c r="G11" s="806">
        <v>2.2200000000000002</v>
      </c>
      <c r="H11" s="806">
        <v>1.07</v>
      </c>
      <c r="I11" s="805">
        <v>9347</v>
      </c>
      <c r="J11" s="782">
        <v>39.700000000000003</v>
      </c>
      <c r="K11" s="807">
        <v>9647</v>
      </c>
      <c r="L11" s="782">
        <v>19.2</v>
      </c>
    </row>
    <row r="12" spans="1:12" s="737" customFormat="1" ht="14">
      <c r="A12" s="812" t="s">
        <v>518</v>
      </c>
      <c r="B12" s="993">
        <v>12</v>
      </c>
      <c r="C12" s="938">
        <v>1271</v>
      </c>
      <c r="D12" s="938">
        <v>10567</v>
      </c>
      <c r="E12" s="935">
        <v>3546</v>
      </c>
      <c r="F12" s="934">
        <v>10856</v>
      </c>
      <c r="G12" s="939">
        <v>2.79</v>
      </c>
      <c r="H12" s="939">
        <v>1.03</v>
      </c>
      <c r="I12" s="1062">
        <v>508</v>
      </c>
      <c r="J12" s="1063">
        <v>40</v>
      </c>
      <c r="K12" s="953">
        <v>523</v>
      </c>
      <c r="L12" s="937">
        <v>14.7</v>
      </c>
    </row>
    <row r="13" spans="1:12" s="737" customFormat="1" ht="14">
      <c r="A13" s="812" t="s">
        <v>443</v>
      </c>
      <c r="B13" s="993">
        <v>1</v>
      </c>
      <c r="C13" s="934">
        <v>2090</v>
      </c>
      <c r="D13" s="934">
        <v>10784</v>
      </c>
      <c r="E13" s="935">
        <v>5690</v>
      </c>
      <c r="F13" s="934">
        <v>12401</v>
      </c>
      <c r="G13" s="936">
        <v>2.72</v>
      </c>
      <c r="H13" s="954">
        <v>1.1499999999999999</v>
      </c>
      <c r="I13" s="935">
        <v>446</v>
      </c>
      <c r="J13" s="937">
        <v>21.3</v>
      </c>
      <c r="K13" s="953">
        <v>462</v>
      </c>
      <c r="L13" s="937">
        <v>8.1</v>
      </c>
    </row>
    <row r="14" spans="1:12" s="737" customFormat="1" ht="14">
      <c r="A14" s="812"/>
      <c r="B14" s="993">
        <v>2</v>
      </c>
      <c r="C14" s="934">
        <v>2423</v>
      </c>
      <c r="D14" s="934">
        <v>11660</v>
      </c>
      <c r="E14" s="935">
        <v>5467</v>
      </c>
      <c r="F14" s="934">
        <v>14475</v>
      </c>
      <c r="G14" s="936">
        <v>2.2599999999999998</v>
      </c>
      <c r="H14" s="954">
        <v>1.24</v>
      </c>
      <c r="I14" s="935">
        <v>1456</v>
      </c>
      <c r="J14" s="937">
        <v>60.1</v>
      </c>
      <c r="K14" s="953">
        <v>1512</v>
      </c>
      <c r="L14" s="937">
        <v>27.7</v>
      </c>
    </row>
    <row r="15" spans="1:12" s="737" customFormat="1" ht="14">
      <c r="A15" s="812"/>
      <c r="B15" s="993">
        <v>3</v>
      </c>
      <c r="C15" s="934">
        <v>2012</v>
      </c>
      <c r="D15" s="934">
        <v>11973</v>
      </c>
      <c r="E15" s="935">
        <v>4216</v>
      </c>
      <c r="F15" s="934">
        <v>13955</v>
      </c>
      <c r="G15" s="936">
        <v>2.1</v>
      </c>
      <c r="H15" s="954">
        <v>1.17</v>
      </c>
      <c r="I15" s="935">
        <v>1783</v>
      </c>
      <c r="J15" s="937">
        <v>88.6</v>
      </c>
      <c r="K15" s="953">
        <v>1905</v>
      </c>
      <c r="L15" s="937">
        <v>45.2</v>
      </c>
    </row>
    <row r="16" spans="1:12" s="737" customFormat="1" ht="14">
      <c r="A16" s="812"/>
      <c r="B16" s="993">
        <v>4</v>
      </c>
      <c r="C16" s="934">
        <v>2535</v>
      </c>
      <c r="D16" s="934">
        <v>12042</v>
      </c>
      <c r="E16" s="935">
        <v>3679</v>
      </c>
      <c r="F16" s="934">
        <v>11776</v>
      </c>
      <c r="G16" s="936">
        <v>1.45</v>
      </c>
      <c r="H16" s="954">
        <v>0.98</v>
      </c>
      <c r="I16" s="935">
        <v>1173</v>
      </c>
      <c r="J16" s="937">
        <v>46.3</v>
      </c>
      <c r="K16" s="953">
        <v>1197</v>
      </c>
      <c r="L16" s="937">
        <v>32.5</v>
      </c>
    </row>
    <row r="17" spans="1:18" s="737" customFormat="1" ht="14">
      <c r="A17" s="812"/>
      <c r="B17" s="993">
        <v>5</v>
      </c>
      <c r="C17" s="934">
        <v>2074</v>
      </c>
      <c r="D17" s="934">
        <v>12026</v>
      </c>
      <c r="E17" s="935">
        <v>3697</v>
      </c>
      <c r="F17" s="934">
        <v>10597</v>
      </c>
      <c r="G17" s="936">
        <v>1.78</v>
      </c>
      <c r="H17" s="954">
        <v>0.88</v>
      </c>
      <c r="I17" s="935">
        <v>739</v>
      </c>
      <c r="J17" s="937">
        <v>35.6</v>
      </c>
      <c r="K17" s="953">
        <v>752</v>
      </c>
      <c r="L17" s="937">
        <v>20.3</v>
      </c>
    </row>
    <row r="18" spans="1:18" s="737" customFormat="1" ht="14">
      <c r="A18" s="812"/>
      <c r="B18" s="993">
        <v>6</v>
      </c>
      <c r="C18" s="934">
        <v>1680</v>
      </c>
      <c r="D18" s="934">
        <v>11901</v>
      </c>
      <c r="E18" s="935">
        <v>3566</v>
      </c>
      <c r="F18" s="934">
        <v>10273</v>
      </c>
      <c r="G18" s="936">
        <v>2.12</v>
      </c>
      <c r="H18" s="954">
        <v>0.86</v>
      </c>
      <c r="I18" s="935">
        <v>623</v>
      </c>
      <c r="J18" s="937">
        <v>37.1</v>
      </c>
      <c r="K18" s="953">
        <v>634</v>
      </c>
      <c r="L18" s="937">
        <v>17.8</v>
      </c>
    </row>
    <row r="19" spans="1:18" s="737" customFormat="1" ht="14">
      <c r="A19" s="812"/>
      <c r="B19" s="993">
        <v>7</v>
      </c>
      <c r="C19" s="934">
        <v>1827</v>
      </c>
      <c r="D19" s="934">
        <v>11727</v>
      </c>
      <c r="E19" s="935">
        <v>3827</v>
      </c>
      <c r="F19" s="934">
        <v>10329</v>
      </c>
      <c r="G19" s="936">
        <v>2.09</v>
      </c>
      <c r="H19" s="954">
        <v>0.88</v>
      </c>
      <c r="I19" s="935">
        <v>574</v>
      </c>
      <c r="J19" s="937">
        <v>31.4</v>
      </c>
      <c r="K19" s="953">
        <v>581</v>
      </c>
      <c r="L19" s="937">
        <v>15.2</v>
      </c>
    </row>
    <row r="20" spans="1:18" s="737" customFormat="1" ht="14">
      <c r="A20" s="812"/>
      <c r="B20" s="993">
        <v>8</v>
      </c>
      <c r="C20" s="934">
        <v>1737</v>
      </c>
      <c r="D20" s="934">
        <v>11781</v>
      </c>
      <c r="E20" s="935">
        <v>3760</v>
      </c>
      <c r="F20" s="934">
        <v>10589</v>
      </c>
      <c r="G20" s="936">
        <v>2.16</v>
      </c>
      <c r="H20" s="954">
        <v>0.9</v>
      </c>
      <c r="I20" s="935">
        <v>552</v>
      </c>
      <c r="J20" s="937">
        <v>31.8</v>
      </c>
      <c r="K20" s="953">
        <v>559</v>
      </c>
      <c r="L20" s="937">
        <v>14.9</v>
      </c>
    </row>
    <row r="21" spans="1:18" s="737" customFormat="1" ht="14">
      <c r="A21" s="812"/>
      <c r="B21" s="993">
        <v>9</v>
      </c>
      <c r="C21" s="934">
        <v>1597</v>
      </c>
      <c r="D21" s="934">
        <v>11687</v>
      </c>
      <c r="E21" s="935">
        <v>3581</v>
      </c>
      <c r="F21" s="934">
        <v>10541</v>
      </c>
      <c r="G21" s="936">
        <v>2.2400000000000002</v>
      </c>
      <c r="H21" s="954">
        <v>0.9</v>
      </c>
      <c r="I21" s="935">
        <v>516</v>
      </c>
      <c r="J21" s="937">
        <v>32.299999999999997</v>
      </c>
      <c r="K21" s="953">
        <v>524</v>
      </c>
      <c r="L21" s="937">
        <v>14.6</v>
      </c>
    </row>
    <row r="22" spans="1:18" s="737" customFormat="1" ht="14">
      <c r="A22" s="812"/>
      <c r="B22" s="993">
        <v>10</v>
      </c>
      <c r="C22" s="934">
        <v>1774</v>
      </c>
      <c r="D22" s="934">
        <v>11484</v>
      </c>
      <c r="E22" s="935">
        <v>4160</v>
      </c>
      <c r="F22" s="934">
        <v>10965</v>
      </c>
      <c r="G22" s="936">
        <v>2.34</v>
      </c>
      <c r="H22" s="954">
        <v>0.95</v>
      </c>
      <c r="I22" s="935">
        <v>602</v>
      </c>
      <c r="J22" s="937">
        <v>33.9</v>
      </c>
      <c r="K22" s="953">
        <v>609</v>
      </c>
      <c r="L22" s="937">
        <v>14.6</v>
      </c>
    </row>
    <row r="23" spans="1:18" s="737" customFormat="1" ht="14">
      <c r="A23" s="812"/>
      <c r="B23" s="993">
        <v>11</v>
      </c>
      <c r="C23" s="934">
        <v>1575</v>
      </c>
      <c r="D23" s="934">
        <v>11197</v>
      </c>
      <c r="E23" s="935">
        <v>3416</v>
      </c>
      <c r="F23" s="934">
        <v>10673</v>
      </c>
      <c r="G23" s="936">
        <v>2.17</v>
      </c>
      <c r="H23" s="954">
        <v>0.95</v>
      </c>
      <c r="I23" s="935">
        <v>483</v>
      </c>
      <c r="J23" s="937">
        <v>30.7</v>
      </c>
      <c r="K23" s="953">
        <v>492</v>
      </c>
      <c r="L23" s="937">
        <v>14.4</v>
      </c>
    </row>
    <row r="24" spans="1:18" s="737" customFormat="1" ht="14">
      <c r="A24" s="812"/>
      <c r="B24" s="993">
        <v>12</v>
      </c>
      <c r="C24" s="934">
        <v>1333</v>
      </c>
      <c r="D24" s="934">
        <v>10714</v>
      </c>
      <c r="E24" s="935">
        <v>3535</v>
      </c>
      <c r="F24" s="934">
        <v>10398</v>
      </c>
      <c r="G24" s="936">
        <v>2.65</v>
      </c>
      <c r="H24" s="954">
        <v>0.97</v>
      </c>
      <c r="I24" s="935">
        <v>462</v>
      </c>
      <c r="J24" s="937">
        <v>34.700000000000003</v>
      </c>
      <c r="K24" s="953">
        <v>467</v>
      </c>
      <c r="L24" s="937">
        <v>13.2</v>
      </c>
    </row>
    <row r="25" spans="1:18" s="738" customFormat="1" ht="13.5" customHeight="1">
      <c r="A25" s="1283" t="s">
        <v>421</v>
      </c>
      <c r="B25" s="1284"/>
      <c r="C25" s="940">
        <f>(C24/C12-1)*100</f>
        <v>4.8780487804878092</v>
      </c>
      <c r="D25" s="940">
        <f>(D24/D12-1)*100</f>
        <v>1.3911233084129782</v>
      </c>
      <c r="E25" s="940">
        <f>(E24/E12-1)*100</f>
        <v>-0.31020868584320516</v>
      </c>
      <c r="F25" s="940">
        <f>(F24/F12-1)*100</f>
        <v>-4.2188651436993352</v>
      </c>
      <c r="G25" s="990">
        <f>G24 - G12</f>
        <v>-0.14000000000000012</v>
      </c>
      <c r="H25" s="990">
        <f>H24 - H12</f>
        <v>-6.0000000000000053E-2</v>
      </c>
      <c r="I25" s="829">
        <f>(I24/I12-1)*100</f>
        <v>-9.055118110236215</v>
      </c>
      <c r="J25" s="1106">
        <f>J24 - J12</f>
        <v>-5.2999999999999972</v>
      </c>
      <c r="K25" s="829">
        <f>(K24/K12-1)*100</f>
        <v>-10.7074569789675</v>
      </c>
      <c r="L25" s="974">
        <f>L24 - L12</f>
        <v>-1.5</v>
      </c>
      <c r="N25" s="1276"/>
      <c r="O25" s="1276"/>
      <c r="P25" s="1276"/>
      <c r="Q25" s="1276"/>
      <c r="R25" s="1276"/>
    </row>
    <row r="26" spans="1:18" s="738" customFormat="1" ht="13.5" customHeight="1">
      <c r="A26" s="1285" t="s">
        <v>72</v>
      </c>
      <c r="B26" s="1286"/>
      <c r="C26" s="781">
        <f>(C24/C23-1)*100</f>
        <v>-15.365079365079371</v>
      </c>
      <c r="D26" s="781">
        <f t="shared" ref="D26:L26" si="0">(D24/D23-1)*100</f>
        <v>-4.3136554434223484</v>
      </c>
      <c r="E26" s="781">
        <f t="shared" si="0"/>
        <v>3.4836065573770503</v>
      </c>
      <c r="F26" s="781">
        <f t="shared" si="0"/>
        <v>-2.5765951466316883</v>
      </c>
      <c r="G26" s="781">
        <f t="shared" si="0"/>
        <v>22.119815668202758</v>
      </c>
      <c r="H26" s="781">
        <f t="shared" si="0"/>
        <v>2.1052631578947434</v>
      </c>
      <c r="I26" s="781">
        <f t="shared" si="0"/>
        <v>-4.3478260869565188</v>
      </c>
      <c r="J26" s="781">
        <f t="shared" si="0"/>
        <v>13.029315960912058</v>
      </c>
      <c r="K26" s="781">
        <f t="shared" si="0"/>
        <v>-5.0813008130081272</v>
      </c>
      <c r="L26" s="781">
        <f t="shared" si="0"/>
        <v>-8.3333333333333375</v>
      </c>
      <c r="N26" s="1276"/>
      <c r="O26" s="1276"/>
      <c r="P26" s="1276"/>
      <c r="Q26" s="1276"/>
      <c r="R26" s="1276"/>
    </row>
    <row r="27" spans="1:18">
      <c r="A27" s="564" t="s">
        <v>73</v>
      </c>
      <c r="B27" s="150"/>
      <c r="C27" s="150"/>
      <c r="D27" s="150"/>
      <c r="E27" s="150"/>
      <c r="F27" s="164"/>
      <c r="G27" s="150"/>
      <c r="H27" s="150"/>
      <c r="I27" s="150"/>
      <c r="J27" s="165"/>
      <c r="K27" s="163"/>
      <c r="L27" s="150"/>
    </row>
    <row r="28" spans="1:18">
      <c r="A28" s="561" t="s">
        <v>448</v>
      </c>
      <c r="B28" s="150"/>
      <c r="C28" s="150"/>
      <c r="D28" s="150"/>
      <c r="E28" s="150"/>
      <c r="F28" s="164"/>
      <c r="G28" s="150"/>
      <c r="H28" s="150"/>
      <c r="I28" s="150"/>
      <c r="J28" s="165"/>
      <c r="K28" s="163"/>
      <c r="L28" s="150"/>
    </row>
  </sheetData>
  <mergeCells count="13">
    <mergeCell ref="A2:J2"/>
    <mergeCell ref="A4:B5"/>
    <mergeCell ref="C4:C5"/>
    <mergeCell ref="D4:D5"/>
    <mergeCell ref="E4:E5"/>
    <mergeCell ref="F4:F5"/>
    <mergeCell ref="G4:G5"/>
    <mergeCell ref="N25:R26"/>
    <mergeCell ref="H4:H5"/>
    <mergeCell ref="I4:I5"/>
    <mergeCell ref="K4:K5"/>
    <mergeCell ref="A25:B25"/>
    <mergeCell ref="A26:B26"/>
  </mergeCells>
  <phoneticPr fontId="2"/>
  <pageMargins left="0.70866141732283472" right="0.70866141732283472" top="0.74803149606299213" bottom="0.74803149606299213" header="0.31496062992125984" footer="0.31496062992125984"/>
  <pageSetup paperSize="9" scale="9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A132"/>
  <sheetViews>
    <sheetView showGridLines="0" view="pageBreakPreview" zoomScaleNormal="100" zoomScaleSheetLayoutView="100" workbookViewId="0">
      <selection sqref="A1:K1"/>
    </sheetView>
  </sheetViews>
  <sheetFormatPr defaultColWidth="13.6328125" defaultRowHeight="14"/>
  <cols>
    <col min="1" max="1" width="11.26953125" style="24" customWidth="1"/>
    <col min="2" max="2" width="6.26953125" style="24" customWidth="1"/>
    <col min="3" max="3" width="10.90625" style="24" customWidth="1"/>
    <col min="4" max="4" width="13.36328125" style="24" customWidth="1"/>
    <col min="5" max="5" width="10.90625" style="24" customWidth="1"/>
    <col min="6" max="6" width="13.36328125" style="24" customWidth="1"/>
    <col min="7" max="7" width="10.90625" style="24" customWidth="1"/>
    <col min="8" max="8" width="13.36328125" style="24" customWidth="1"/>
    <col min="9" max="9" width="10.90625" style="24" customWidth="1"/>
    <col min="10" max="10" width="13.08984375" style="24" customWidth="1"/>
    <col min="11" max="11" width="0.36328125" style="24" customWidth="1"/>
    <col min="12" max="12" width="13.6328125" style="24" customWidth="1"/>
    <col min="13" max="13" width="3.453125" style="24" bestFit="1" customWidth="1"/>
    <col min="14" max="14" width="15.7265625" style="24" customWidth="1"/>
    <col min="15" max="15" width="0.6328125" style="57" customWidth="1"/>
    <col min="16" max="18" width="7.36328125" style="24" customWidth="1"/>
    <col min="19" max="20" width="8.6328125" style="24" customWidth="1"/>
    <col min="21" max="23" width="9.90625" style="24" customWidth="1"/>
    <col min="24" max="25" width="13.6328125" style="24" customWidth="1"/>
    <col min="26" max="26" width="3.7265625" style="24" customWidth="1"/>
    <col min="27" max="16384" width="13.6328125" style="24"/>
  </cols>
  <sheetData>
    <row r="1" spans="1:15" s="22" customFormat="1" ht="30" customHeight="1">
      <c r="A1" s="1201" t="s">
        <v>74</v>
      </c>
      <c r="B1" s="1201"/>
      <c r="C1" s="1201"/>
      <c r="D1" s="1201"/>
      <c r="E1" s="1201"/>
      <c r="F1" s="1201"/>
      <c r="G1" s="1201"/>
      <c r="H1" s="1201"/>
      <c r="I1" s="1201"/>
      <c r="J1" s="1201"/>
      <c r="K1" s="1201"/>
      <c r="O1" s="120"/>
    </row>
    <row r="2" spans="1:15" s="22" customFormat="1" ht="6.75" customHeight="1">
      <c r="B2" s="105"/>
      <c r="C2" s="105"/>
      <c r="D2" s="105"/>
      <c r="E2" s="105"/>
      <c r="F2" s="105"/>
      <c r="G2" s="105"/>
      <c r="H2" s="105"/>
      <c r="I2" s="105"/>
      <c r="O2" s="120"/>
    </row>
    <row r="3" spans="1:15" ht="14.25" customHeight="1">
      <c r="B3" s="65"/>
      <c r="C3" s="65"/>
      <c r="D3" s="65"/>
      <c r="E3" s="65"/>
      <c r="F3" s="65"/>
      <c r="G3" s="65"/>
      <c r="I3" s="166"/>
      <c r="J3" s="567" t="s">
        <v>313</v>
      </c>
    </row>
    <row r="4" spans="1:15" ht="3" customHeight="1" thickBot="1">
      <c r="B4" s="65"/>
      <c r="C4" s="65"/>
      <c r="D4" s="65"/>
      <c r="E4" s="65"/>
      <c r="F4" s="65"/>
      <c r="G4" s="65"/>
      <c r="I4" s="166"/>
      <c r="J4" s="167"/>
    </row>
    <row r="5" spans="1:15" ht="25" customHeight="1">
      <c r="A5" s="1298" t="s">
        <v>308</v>
      </c>
      <c r="B5" s="1299"/>
      <c r="C5" s="1295" t="s">
        <v>75</v>
      </c>
      <c r="D5" s="1296"/>
      <c r="E5" s="1295" t="s">
        <v>76</v>
      </c>
      <c r="F5" s="1297"/>
      <c r="G5" s="1295" t="s">
        <v>77</v>
      </c>
      <c r="H5" s="1296"/>
      <c r="I5" s="1295" t="s">
        <v>311</v>
      </c>
      <c r="J5" s="1297"/>
      <c r="K5" s="170"/>
      <c r="L5" s="171"/>
      <c r="M5" s="171"/>
    </row>
    <row r="6" spans="1:15" ht="25" customHeight="1">
      <c r="A6" s="1300"/>
      <c r="B6" s="1301"/>
      <c r="C6" s="174" t="s">
        <v>309</v>
      </c>
      <c r="D6" s="174" t="s">
        <v>78</v>
      </c>
      <c r="E6" s="174" t="s">
        <v>309</v>
      </c>
      <c r="F6" s="174" t="s">
        <v>78</v>
      </c>
      <c r="G6" s="174" t="s">
        <v>310</v>
      </c>
      <c r="H6" s="174" t="s">
        <v>78</v>
      </c>
      <c r="I6" s="175" t="s">
        <v>310</v>
      </c>
      <c r="J6" s="176" t="s">
        <v>78</v>
      </c>
      <c r="K6" s="177"/>
      <c r="L6" s="171"/>
      <c r="M6" s="171"/>
    </row>
    <row r="7" spans="1:15" ht="15" customHeight="1">
      <c r="A7" s="1034"/>
      <c r="B7" s="166"/>
      <c r="C7" s="180"/>
      <c r="D7" s="179"/>
      <c r="E7" s="179"/>
      <c r="F7" s="179"/>
      <c r="G7" s="179"/>
      <c r="H7" s="179"/>
      <c r="I7" s="179"/>
      <c r="J7" s="166"/>
      <c r="K7" s="181"/>
      <c r="L7" s="171"/>
      <c r="M7" s="171"/>
    </row>
    <row r="8" spans="1:15" ht="15" hidden="1" customHeight="1">
      <c r="A8" s="178"/>
      <c r="B8" s="182" t="s">
        <v>79</v>
      </c>
      <c r="C8" s="183">
        <v>4611</v>
      </c>
      <c r="D8" s="184">
        <v>1566951</v>
      </c>
      <c r="E8" s="184">
        <v>70</v>
      </c>
      <c r="F8" s="184">
        <v>17490</v>
      </c>
      <c r="G8" s="185">
        <v>347628</v>
      </c>
      <c r="H8" s="185">
        <v>27292565.5</v>
      </c>
      <c r="I8" s="184">
        <v>1364</v>
      </c>
      <c r="J8" s="184">
        <v>34809</v>
      </c>
      <c r="K8" s="181"/>
      <c r="L8" s="171"/>
      <c r="M8" s="171"/>
    </row>
    <row r="9" spans="1:15" ht="15" hidden="1" customHeight="1">
      <c r="A9" s="178"/>
      <c r="B9" s="182" t="s">
        <v>80</v>
      </c>
      <c r="C9" s="183">
        <v>4581</v>
      </c>
      <c r="D9" s="184">
        <v>1526586.6</v>
      </c>
      <c r="E9" s="184">
        <v>58</v>
      </c>
      <c r="F9" s="184">
        <v>15008.8</v>
      </c>
      <c r="G9" s="185">
        <v>365421</v>
      </c>
      <c r="H9" s="185">
        <v>28871248.5</v>
      </c>
      <c r="I9" s="184">
        <v>1476</v>
      </c>
      <c r="J9" s="184">
        <v>37771</v>
      </c>
      <c r="K9" s="181"/>
      <c r="L9" s="171"/>
      <c r="M9" s="171"/>
    </row>
    <row r="10" spans="1:15" ht="15" hidden="1" customHeight="1">
      <c r="A10" s="178"/>
      <c r="B10" s="182" t="s">
        <v>81</v>
      </c>
      <c r="C10" s="183">
        <v>4293</v>
      </c>
      <c r="D10" s="184">
        <v>1424028</v>
      </c>
      <c r="E10" s="184">
        <v>70</v>
      </c>
      <c r="F10" s="184">
        <v>18440</v>
      </c>
      <c r="G10" s="185">
        <v>355962</v>
      </c>
      <c r="H10" s="185">
        <v>27572484.5</v>
      </c>
      <c r="I10" s="184">
        <v>1482</v>
      </c>
      <c r="J10" s="184">
        <v>38851.800000000003</v>
      </c>
      <c r="K10" s="181"/>
      <c r="L10" s="171"/>
      <c r="M10" s="171"/>
    </row>
    <row r="11" spans="1:15" ht="16" hidden="1" customHeight="1">
      <c r="A11" s="178"/>
      <c r="B11" s="182" t="s">
        <v>82</v>
      </c>
      <c r="C11" s="187">
        <v>4221</v>
      </c>
      <c r="D11" s="188">
        <v>1408004</v>
      </c>
      <c r="E11" s="188">
        <v>63</v>
      </c>
      <c r="F11" s="188">
        <v>16785</v>
      </c>
      <c r="G11" s="188">
        <v>353812</v>
      </c>
      <c r="H11" s="188">
        <v>28926856</v>
      </c>
      <c r="I11" s="188">
        <v>2116</v>
      </c>
      <c r="J11" s="188">
        <v>53760.5</v>
      </c>
      <c r="K11" s="181"/>
      <c r="L11" s="171"/>
      <c r="M11" s="171"/>
    </row>
    <row r="12" spans="1:15" ht="16" hidden="1" customHeight="1">
      <c r="A12" s="178"/>
      <c r="B12" s="182" t="s">
        <v>83</v>
      </c>
      <c r="C12" s="187">
        <v>4570</v>
      </c>
      <c r="D12" s="188">
        <v>1582679</v>
      </c>
      <c r="E12" s="188">
        <v>67</v>
      </c>
      <c r="F12" s="188">
        <v>15322</v>
      </c>
      <c r="G12" s="188">
        <v>337623</v>
      </c>
      <c r="H12" s="188">
        <v>27313285</v>
      </c>
      <c r="I12" s="188">
        <v>2398</v>
      </c>
      <c r="J12" s="188">
        <v>61718</v>
      </c>
      <c r="K12" s="181"/>
      <c r="L12" s="171"/>
      <c r="M12" s="171"/>
    </row>
    <row r="13" spans="1:15" ht="16" hidden="1" customHeight="1">
      <c r="A13" s="178"/>
      <c r="B13" s="182" t="s">
        <v>84</v>
      </c>
      <c r="C13" s="187">
        <v>4292</v>
      </c>
      <c r="D13" s="188">
        <v>1582678</v>
      </c>
      <c r="E13" s="188">
        <v>54</v>
      </c>
      <c r="F13" s="188">
        <v>11158</v>
      </c>
      <c r="G13" s="188">
        <v>318286</v>
      </c>
      <c r="H13" s="188">
        <v>25342145</v>
      </c>
      <c r="I13" s="188">
        <v>2517</v>
      </c>
      <c r="J13" s="188">
        <v>63831</v>
      </c>
      <c r="K13" s="181"/>
      <c r="L13" s="171"/>
      <c r="M13" s="171"/>
    </row>
    <row r="14" spans="1:15" ht="15.75" customHeight="1">
      <c r="A14" s="1035" t="s">
        <v>536</v>
      </c>
      <c r="C14" s="640">
        <v>4017</v>
      </c>
      <c r="D14" s="188">
        <v>1665581</v>
      </c>
      <c r="E14" s="188">
        <v>27</v>
      </c>
      <c r="F14" s="188">
        <v>5402</v>
      </c>
      <c r="G14" s="188">
        <v>316193</v>
      </c>
      <c r="H14" s="190">
        <v>25509627</v>
      </c>
      <c r="I14" s="188">
        <v>3751</v>
      </c>
      <c r="J14" s="190">
        <v>96633</v>
      </c>
      <c r="K14" s="181"/>
      <c r="L14" s="171"/>
      <c r="M14" s="171"/>
    </row>
    <row r="15" spans="1:15" ht="15.75" customHeight="1">
      <c r="A15" s="1035" t="s">
        <v>537</v>
      </c>
      <c r="C15" s="641">
        <v>4258</v>
      </c>
      <c r="D15" s="231">
        <v>1704635.8</v>
      </c>
      <c r="E15" s="231">
        <v>18</v>
      </c>
      <c r="F15" s="231">
        <v>4025.4</v>
      </c>
      <c r="G15" s="231">
        <v>300306</v>
      </c>
      <c r="H15" s="244">
        <v>24288788.5</v>
      </c>
      <c r="I15" s="231">
        <v>3542</v>
      </c>
      <c r="J15" s="244">
        <v>86559.499999999985</v>
      </c>
      <c r="K15" s="181"/>
      <c r="L15" s="171"/>
      <c r="M15" s="171"/>
    </row>
    <row r="16" spans="1:15" ht="15" customHeight="1">
      <c r="A16" s="1125" t="s">
        <v>538</v>
      </c>
      <c r="B16" s="191"/>
      <c r="C16" s="230">
        <v>4577</v>
      </c>
      <c r="D16" s="231">
        <v>1860392.5999999999</v>
      </c>
      <c r="E16" s="231">
        <v>19</v>
      </c>
      <c r="F16" s="231">
        <v>4171.7000000000007</v>
      </c>
      <c r="G16" s="231">
        <v>293640</v>
      </c>
      <c r="H16" s="231">
        <v>24116696</v>
      </c>
      <c r="I16" s="231">
        <v>2837</v>
      </c>
      <c r="J16" s="231">
        <v>72536.100000000006</v>
      </c>
      <c r="K16" s="181"/>
      <c r="L16" s="171"/>
      <c r="M16" s="171"/>
    </row>
    <row r="17" spans="1:15" ht="15" customHeight="1">
      <c r="A17" s="1009"/>
      <c r="B17" s="186"/>
      <c r="C17" s="187"/>
      <c r="D17" s="188"/>
      <c r="E17" s="188"/>
      <c r="F17" s="188"/>
      <c r="G17" s="188"/>
      <c r="H17" s="188"/>
      <c r="I17" s="188"/>
      <c r="J17" s="188"/>
      <c r="K17" s="181"/>
      <c r="L17" s="171"/>
      <c r="M17" s="171"/>
    </row>
    <row r="18" spans="1:15" s="49" customFormat="1" ht="16" customHeight="1">
      <c r="A18" s="1010" t="s">
        <v>444</v>
      </c>
      <c r="B18" s="958">
        <v>12</v>
      </c>
      <c r="C18" s="195">
        <v>360</v>
      </c>
      <c r="D18" s="196">
        <v>140121.20000000001</v>
      </c>
      <c r="E18" s="586">
        <v>2</v>
      </c>
      <c r="F18" s="586">
        <v>430</v>
      </c>
      <c r="G18" s="196">
        <v>27661</v>
      </c>
      <c r="H18" s="196">
        <v>2195781</v>
      </c>
      <c r="I18" s="196">
        <v>297</v>
      </c>
      <c r="J18" s="196">
        <v>7639</v>
      </c>
      <c r="K18" s="197"/>
      <c r="O18" s="133"/>
    </row>
    <row r="19" spans="1:15" s="49" customFormat="1" ht="16" customHeight="1">
      <c r="A19" s="1010" t="s">
        <v>446</v>
      </c>
      <c r="B19" s="1070">
        <v>1</v>
      </c>
      <c r="C19" s="195">
        <v>357</v>
      </c>
      <c r="D19" s="196">
        <v>145612.29999999999</v>
      </c>
      <c r="E19" s="586">
        <v>0</v>
      </c>
      <c r="F19" s="586">
        <v>0</v>
      </c>
      <c r="G19" s="957">
        <v>24952</v>
      </c>
      <c r="H19" s="196">
        <v>2051329.5</v>
      </c>
      <c r="I19" s="196">
        <v>214</v>
      </c>
      <c r="J19" s="196">
        <v>5059.3999999999996</v>
      </c>
      <c r="K19" s="197"/>
      <c r="O19" s="133"/>
    </row>
    <row r="20" spans="1:15" s="49" customFormat="1" ht="16" customHeight="1">
      <c r="A20" s="1010"/>
      <c r="B20" s="1070">
        <v>2</v>
      </c>
      <c r="C20" s="195">
        <v>345</v>
      </c>
      <c r="D20" s="196">
        <v>137559.29999999999</v>
      </c>
      <c r="E20" s="586">
        <v>3</v>
      </c>
      <c r="F20" s="586">
        <v>593.70000000000005</v>
      </c>
      <c r="G20" s="196">
        <v>24466</v>
      </c>
      <c r="H20" s="196">
        <v>2042533.5</v>
      </c>
      <c r="I20" s="957">
        <v>226</v>
      </c>
      <c r="J20" s="196">
        <v>5642.4</v>
      </c>
      <c r="K20" s="197"/>
      <c r="O20" s="133"/>
    </row>
    <row r="21" spans="1:15" s="49" customFormat="1" ht="15" customHeight="1">
      <c r="A21" s="1010"/>
      <c r="B21" s="1070">
        <v>3</v>
      </c>
      <c r="C21" s="195">
        <v>341</v>
      </c>
      <c r="D21" s="196">
        <v>138231</v>
      </c>
      <c r="E21" s="586">
        <v>1</v>
      </c>
      <c r="F21" s="586">
        <v>352</v>
      </c>
      <c r="G21" s="196">
        <v>24131</v>
      </c>
      <c r="H21" s="196">
        <v>2021003</v>
      </c>
      <c r="I21" s="196">
        <v>271</v>
      </c>
      <c r="J21" s="196">
        <v>7016</v>
      </c>
      <c r="K21" s="197"/>
      <c r="O21" s="133"/>
    </row>
    <row r="22" spans="1:15" s="49" customFormat="1" ht="15" customHeight="1">
      <c r="A22" s="1010"/>
      <c r="B22" s="959">
        <v>4</v>
      </c>
      <c r="C22" s="195">
        <v>388</v>
      </c>
      <c r="D22" s="196">
        <v>159319.59999999998</v>
      </c>
      <c r="E22" s="586">
        <v>0</v>
      </c>
      <c r="F22" s="586">
        <v>0</v>
      </c>
      <c r="G22" s="196">
        <v>25791</v>
      </c>
      <c r="H22" s="196">
        <v>2193005</v>
      </c>
      <c r="I22" s="196">
        <v>283</v>
      </c>
      <c r="J22" s="196">
        <v>7489.1</v>
      </c>
      <c r="K22" s="197"/>
      <c r="O22" s="133"/>
    </row>
    <row r="23" spans="1:15" s="49" customFormat="1" ht="15" customHeight="1">
      <c r="A23" s="1010"/>
      <c r="B23" s="959">
        <v>5</v>
      </c>
      <c r="C23" s="195">
        <v>387</v>
      </c>
      <c r="D23" s="196">
        <v>159261.5</v>
      </c>
      <c r="E23" s="586">
        <v>2</v>
      </c>
      <c r="F23" s="586">
        <v>457.6</v>
      </c>
      <c r="G23" s="196">
        <v>24272</v>
      </c>
      <c r="H23" s="196">
        <v>2080824</v>
      </c>
      <c r="I23" s="196">
        <v>253</v>
      </c>
      <c r="J23" s="196">
        <v>6286.6</v>
      </c>
      <c r="K23" s="197"/>
      <c r="O23" s="133"/>
    </row>
    <row r="24" spans="1:15" s="49" customFormat="1" ht="15" customHeight="1">
      <c r="A24" s="1010"/>
      <c r="B24" s="959">
        <v>6</v>
      </c>
      <c r="C24" s="195">
        <v>357</v>
      </c>
      <c r="D24" s="196">
        <v>147737.9</v>
      </c>
      <c r="E24" s="586">
        <v>2</v>
      </c>
      <c r="F24" s="586">
        <v>333.2</v>
      </c>
      <c r="G24" s="196">
        <v>22848</v>
      </c>
      <c r="H24" s="196">
        <v>1923912.5</v>
      </c>
      <c r="I24" s="196">
        <v>228</v>
      </c>
      <c r="J24" s="196">
        <v>5837.9</v>
      </c>
      <c r="K24" s="197"/>
      <c r="O24" s="133"/>
    </row>
    <row r="25" spans="1:15" s="49" customFormat="1" ht="15" customHeight="1">
      <c r="A25" s="1010"/>
      <c r="B25" s="959">
        <v>7</v>
      </c>
      <c r="C25" s="195">
        <v>410</v>
      </c>
      <c r="D25" s="196">
        <v>171407.9</v>
      </c>
      <c r="E25" s="586">
        <v>3</v>
      </c>
      <c r="F25" s="586">
        <v>607.79999999999995</v>
      </c>
      <c r="G25" s="196">
        <v>24704</v>
      </c>
      <c r="H25" s="196">
        <v>1992429</v>
      </c>
      <c r="I25" s="196">
        <v>245</v>
      </c>
      <c r="J25" s="196">
        <v>6151.1</v>
      </c>
      <c r="K25" s="197"/>
      <c r="O25" s="133"/>
    </row>
    <row r="26" spans="1:15" s="49" customFormat="1" ht="15" customHeight="1">
      <c r="A26" s="1010"/>
      <c r="B26" s="959">
        <v>8</v>
      </c>
      <c r="C26" s="195">
        <v>394</v>
      </c>
      <c r="D26" s="196">
        <v>157274.5</v>
      </c>
      <c r="E26" s="586">
        <v>1</v>
      </c>
      <c r="F26" s="586">
        <v>107.8</v>
      </c>
      <c r="G26" s="196">
        <v>23452</v>
      </c>
      <c r="H26" s="196">
        <v>1834347.5</v>
      </c>
      <c r="I26" s="196">
        <v>218</v>
      </c>
      <c r="J26" s="196">
        <v>5623.1</v>
      </c>
      <c r="K26" s="197"/>
      <c r="O26" s="133"/>
    </row>
    <row r="27" spans="1:15" s="49" customFormat="1" ht="15" customHeight="1">
      <c r="A27" s="1010"/>
      <c r="B27" s="959">
        <v>9</v>
      </c>
      <c r="C27" s="195">
        <v>364</v>
      </c>
      <c r="D27" s="196">
        <v>144967.29999999999</v>
      </c>
      <c r="E27" s="586">
        <v>1</v>
      </c>
      <c r="F27" s="586">
        <v>269</v>
      </c>
      <c r="G27" s="196">
        <v>22183</v>
      </c>
      <c r="H27" s="196">
        <v>1768715</v>
      </c>
      <c r="I27" s="196">
        <v>185</v>
      </c>
      <c r="J27" s="196">
        <v>4842.6000000000004</v>
      </c>
      <c r="K27" s="197"/>
      <c r="O27" s="133"/>
    </row>
    <row r="28" spans="1:15" s="49" customFormat="1" ht="15" customHeight="1">
      <c r="A28" s="1010"/>
      <c r="B28" s="959">
        <v>10</v>
      </c>
      <c r="C28" s="195">
        <v>418</v>
      </c>
      <c r="D28" s="196">
        <v>172614.9</v>
      </c>
      <c r="E28" s="586">
        <v>2</v>
      </c>
      <c r="F28" s="586">
        <v>465.5</v>
      </c>
      <c r="G28" s="196">
        <v>26010</v>
      </c>
      <c r="H28" s="196">
        <v>2081996</v>
      </c>
      <c r="I28" s="196">
        <v>220</v>
      </c>
      <c r="J28" s="196">
        <v>5820.9</v>
      </c>
      <c r="K28" s="197"/>
      <c r="O28" s="133"/>
    </row>
    <row r="29" spans="1:15" s="49" customFormat="1" ht="15" customHeight="1">
      <c r="A29" s="1010"/>
      <c r="B29" s="959">
        <v>11</v>
      </c>
      <c r="C29" s="195">
        <v>405</v>
      </c>
      <c r="D29" s="196">
        <v>162192.70000000001</v>
      </c>
      <c r="E29" s="586">
        <v>2</v>
      </c>
      <c r="F29" s="586">
        <v>429.5</v>
      </c>
      <c r="G29" s="196">
        <v>24433</v>
      </c>
      <c r="H29" s="196">
        <v>1983991.5</v>
      </c>
      <c r="I29" s="196">
        <v>251</v>
      </c>
      <c r="J29" s="196">
        <v>6581.7</v>
      </c>
      <c r="K29" s="197"/>
      <c r="O29" s="133"/>
    </row>
    <row r="30" spans="1:15" s="49" customFormat="1" ht="15" customHeight="1">
      <c r="A30" s="1010"/>
      <c r="B30" s="959">
        <v>12</v>
      </c>
      <c r="C30" s="195">
        <v>411</v>
      </c>
      <c r="D30" s="196">
        <v>164213.69999999998</v>
      </c>
      <c r="E30" s="586">
        <v>2</v>
      </c>
      <c r="F30" s="586">
        <v>555.6</v>
      </c>
      <c r="G30" s="196">
        <v>26398</v>
      </c>
      <c r="H30" s="196">
        <v>2142609.5</v>
      </c>
      <c r="I30" s="196">
        <v>243</v>
      </c>
      <c r="J30" s="196">
        <v>6185.3</v>
      </c>
      <c r="K30" s="197"/>
      <c r="O30" s="133"/>
    </row>
    <row r="31" spans="1:15" ht="7.5" customHeight="1" thickBot="1">
      <c r="A31" s="198"/>
      <c r="B31" s="199"/>
      <c r="C31" s="200"/>
      <c r="D31" s="201"/>
      <c r="E31" s="201"/>
      <c r="F31" s="201"/>
      <c r="G31" s="201"/>
      <c r="H31" s="201"/>
      <c r="I31" s="201"/>
      <c r="J31" s="201"/>
      <c r="K31" s="202"/>
      <c r="L31" s="171"/>
      <c r="M31" s="171"/>
    </row>
    <row r="32" spans="1:15" s="57" customFormat="1" ht="3" customHeight="1">
      <c r="B32" s="189"/>
      <c r="C32" s="203"/>
      <c r="D32" s="203"/>
      <c r="E32" s="203"/>
      <c r="F32" s="203"/>
      <c r="G32" s="203"/>
      <c r="H32" s="203"/>
      <c r="I32" s="203"/>
      <c r="J32" s="203"/>
      <c r="K32" s="171"/>
      <c r="L32" s="171"/>
      <c r="M32" s="171"/>
    </row>
    <row r="33" spans="1:25" s="40" customFormat="1" ht="15" customHeight="1">
      <c r="A33" s="565" t="s">
        <v>312</v>
      </c>
      <c r="C33" s="166"/>
      <c r="D33" s="166"/>
      <c r="E33" s="166"/>
      <c r="F33" s="166"/>
      <c r="G33" s="166"/>
      <c r="H33" s="166"/>
      <c r="I33" s="166"/>
      <c r="J33" s="166"/>
      <c r="O33" s="204"/>
    </row>
    <row r="34" spans="1:25" s="784" customFormat="1" ht="15" customHeight="1">
      <c r="A34" s="1036" t="s">
        <v>410</v>
      </c>
      <c r="B34" s="793"/>
      <c r="C34" s="794"/>
      <c r="D34" s="785"/>
      <c r="E34" s="785"/>
      <c r="F34" s="785"/>
      <c r="G34" s="785"/>
      <c r="H34" s="785"/>
      <c r="I34" s="785"/>
      <c r="J34" s="785"/>
      <c r="O34" s="786"/>
    </row>
    <row r="35" spans="1:25" s="40" customFormat="1" ht="15" customHeight="1">
      <c r="A35" s="566" t="s">
        <v>562</v>
      </c>
      <c r="C35" s="166"/>
      <c r="D35" s="166"/>
      <c r="E35" s="166"/>
      <c r="F35" s="166"/>
      <c r="G35" s="166"/>
      <c r="H35" s="166"/>
      <c r="I35" s="166"/>
      <c r="J35" s="166"/>
      <c r="O35" s="204"/>
    </row>
    <row r="36" spans="1:25" ht="2.25" customHeight="1">
      <c r="B36" s="28"/>
      <c r="C36" s="205"/>
      <c r="D36" s="205"/>
      <c r="E36" s="205"/>
      <c r="F36" s="205"/>
      <c r="G36" s="205"/>
      <c r="H36" s="205"/>
      <c r="I36" s="205"/>
      <c r="J36" s="205"/>
    </row>
    <row r="37" spans="1:25" ht="16.5">
      <c r="C37" s="205"/>
      <c r="D37" s="205"/>
      <c r="E37" s="205"/>
      <c r="F37" s="205"/>
      <c r="G37" s="205"/>
      <c r="H37" s="205"/>
      <c r="I37" s="205"/>
      <c r="J37" s="205"/>
    </row>
    <row r="38" spans="1:25" ht="21">
      <c r="B38" s="1201"/>
      <c r="C38" s="1201"/>
      <c r="D38" s="1201"/>
      <c r="E38" s="1201"/>
      <c r="F38" s="1201"/>
      <c r="G38" s="1201"/>
      <c r="H38" s="1201"/>
      <c r="I38" s="1201"/>
      <c r="J38" s="1201"/>
    </row>
    <row r="39" spans="1:25" s="22" customFormat="1" ht="21" customHeight="1">
      <c r="B39" s="120"/>
      <c r="C39" s="120"/>
      <c r="D39" s="206"/>
      <c r="E39" s="206"/>
      <c r="F39" s="206"/>
      <c r="G39" s="206"/>
      <c r="H39" s="206"/>
      <c r="I39" s="120"/>
      <c r="J39" s="120"/>
      <c r="M39" s="120"/>
      <c r="N39" s="120"/>
      <c r="O39" s="120"/>
      <c r="P39" s="120"/>
      <c r="Q39" s="207"/>
      <c r="R39" s="206"/>
      <c r="S39" s="206"/>
      <c r="T39" s="206"/>
      <c r="U39" s="206"/>
      <c r="V39" s="206"/>
      <c r="W39" s="120"/>
      <c r="X39" s="120"/>
    </row>
    <row r="40" spans="1:25" ht="15" customHeight="1">
      <c r="B40" s="171"/>
      <c r="C40" s="171"/>
      <c r="D40" s="171"/>
      <c r="E40" s="171"/>
      <c r="F40" s="171"/>
      <c r="G40" s="171"/>
      <c r="H40" s="171"/>
      <c r="I40" s="171"/>
      <c r="J40" s="171"/>
      <c r="M40" s="57"/>
      <c r="N40" s="171"/>
      <c r="O40" s="171"/>
      <c r="P40" s="171"/>
      <c r="Q40" s="171"/>
      <c r="R40" s="171"/>
      <c r="S40" s="171"/>
      <c r="T40" s="171"/>
      <c r="U40" s="171"/>
      <c r="V40" s="171"/>
      <c r="W40" s="171"/>
      <c r="X40" s="171"/>
    </row>
    <row r="41" spans="1:25" ht="17.25" customHeight="1">
      <c r="B41" s="171"/>
      <c r="C41" s="171"/>
      <c r="D41" s="171"/>
      <c r="E41" s="171"/>
      <c r="F41" s="171"/>
      <c r="G41" s="171"/>
      <c r="H41" s="171"/>
      <c r="I41" s="171"/>
      <c r="J41" s="171"/>
      <c r="K41" s="171"/>
      <c r="L41" s="28"/>
      <c r="M41" s="1251"/>
      <c r="N41" s="1251"/>
      <c r="O41" s="125"/>
      <c r="P41" s="1294"/>
      <c r="Q41" s="1251"/>
      <c r="R41" s="1251"/>
      <c r="S41" s="1251"/>
      <c r="T41" s="1251"/>
      <c r="U41" s="1251"/>
      <c r="V41" s="1294"/>
      <c r="W41" s="1294"/>
      <c r="X41" s="1251"/>
      <c r="Y41" s="171"/>
    </row>
    <row r="42" spans="1:25">
      <c r="B42" s="171"/>
      <c r="C42" s="171"/>
      <c r="D42" s="171"/>
      <c r="E42" s="171"/>
      <c r="F42" s="171"/>
      <c r="G42" s="171"/>
      <c r="H42" s="171"/>
      <c r="I42" s="171"/>
      <c r="J42" s="171"/>
      <c r="K42" s="171"/>
      <c r="L42" s="28"/>
      <c r="M42" s="1251"/>
      <c r="N42" s="1251"/>
      <c r="O42" s="125"/>
      <c r="P42" s="1294"/>
      <c r="Q42" s="171"/>
      <c r="R42" s="171"/>
      <c r="S42" s="1251"/>
      <c r="T42" s="1251"/>
      <c r="U42" s="125"/>
      <c r="V42" s="1251"/>
      <c r="W42" s="1294"/>
      <c r="X42" s="1251"/>
      <c r="Y42" s="171"/>
    </row>
    <row r="43" spans="1:25" ht="24.75" customHeight="1">
      <c r="B43" s="171"/>
      <c r="C43" s="171"/>
      <c r="D43" s="171"/>
      <c r="E43" s="171"/>
      <c r="F43" s="171"/>
      <c r="G43" s="171"/>
      <c r="H43" s="171"/>
      <c r="I43" s="171"/>
      <c r="J43" s="171"/>
      <c r="K43" s="171"/>
      <c r="L43" s="28"/>
      <c r="M43" s="171"/>
      <c r="N43" s="171"/>
      <c r="O43" s="171"/>
      <c r="P43" s="167"/>
      <c r="Q43" s="167"/>
      <c r="R43" s="167"/>
      <c r="S43" s="208"/>
      <c r="T43" s="208"/>
      <c r="U43" s="167"/>
      <c r="V43" s="167"/>
      <c r="W43" s="167"/>
      <c r="X43" s="167"/>
      <c r="Y43" s="171"/>
    </row>
    <row r="44" spans="1:25" ht="15.75" hidden="1" customHeight="1">
      <c r="B44" s="209"/>
      <c r="C44" s="171"/>
      <c r="D44" s="171"/>
      <c r="E44" s="171"/>
      <c r="F44" s="171"/>
      <c r="G44" s="75"/>
      <c r="H44" s="75"/>
      <c r="I44" s="75"/>
      <c r="J44" s="75"/>
      <c r="K44" s="171"/>
      <c r="L44" s="28"/>
      <c r="M44" s="171"/>
      <c r="N44" s="209"/>
      <c r="O44" s="209"/>
      <c r="P44" s="171"/>
      <c r="Q44" s="171"/>
      <c r="R44" s="171"/>
      <c r="S44" s="75"/>
      <c r="T44" s="75"/>
      <c r="U44" s="75"/>
      <c r="V44" s="75"/>
      <c r="W44" s="75"/>
      <c r="X44" s="75"/>
      <c r="Y44" s="171"/>
    </row>
    <row r="45" spans="1:25" ht="15.75" hidden="1" customHeight="1">
      <c r="B45" s="209"/>
      <c r="C45" s="171"/>
      <c r="D45" s="171"/>
      <c r="E45" s="171"/>
      <c r="F45" s="171"/>
      <c r="G45" s="75"/>
      <c r="H45" s="75"/>
      <c r="I45" s="75"/>
      <c r="J45" s="75"/>
      <c r="K45" s="171"/>
      <c r="L45" s="28"/>
      <c r="M45" s="171"/>
      <c r="N45" s="209"/>
      <c r="O45" s="209"/>
      <c r="P45" s="171"/>
      <c r="Q45" s="171"/>
      <c r="R45" s="171"/>
      <c r="S45" s="75"/>
      <c r="T45" s="75"/>
      <c r="U45" s="75"/>
      <c r="V45" s="75"/>
      <c r="W45" s="75"/>
      <c r="X45" s="75"/>
      <c r="Y45" s="171"/>
    </row>
    <row r="46" spans="1:25" ht="14.25" hidden="1" customHeight="1">
      <c r="B46" s="209"/>
      <c r="C46" s="171"/>
      <c r="D46" s="171"/>
      <c r="E46" s="171"/>
      <c r="F46" s="171"/>
      <c r="G46" s="75"/>
      <c r="H46" s="75"/>
      <c r="I46" s="75"/>
      <c r="J46" s="75"/>
      <c r="K46" s="171"/>
      <c r="L46" s="28"/>
      <c r="M46" s="171"/>
      <c r="N46" s="209"/>
      <c r="O46" s="209"/>
      <c r="P46" s="171"/>
      <c r="Q46" s="171"/>
      <c r="R46" s="171"/>
      <c r="S46" s="75"/>
      <c r="T46" s="75"/>
      <c r="U46" s="75"/>
      <c r="V46" s="75"/>
      <c r="W46" s="75"/>
      <c r="X46" s="75"/>
      <c r="Y46" s="171"/>
    </row>
    <row r="47" spans="1:25" ht="15.75" hidden="1" customHeight="1">
      <c r="B47" s="209"/>
      <c r="C47" s="171"/>
      <c r="D47" s="171"/>
      <c r="E47" s="171"/>
      <c r="F47" s="171"/>
      <c r="G47" s="75"/>
      <c r="H47" s="75"/>
      <c r="I47" s="75"/>
      <c r="J47" s="75"/>
      <c r="K47" s="171"/>
      <c r="L47" s="171"/>
      <c r="M47" s="171"/>
      <c r="N47" s="209"/>
      <c r="O47" s="209"/>
      <c r="P47" s="171"/>
      <c r="Q47" s="171"/>
      <c r="R47" s="171"/>
      <c r="S47" s="75"/>
      <c r="T47" s="75"/>
      <c r="U47" s="75"/>
      <c r="V47" s="75"/>
      <c r="W47" s="75"/>
      <c r="X47" s="75"/>
      <c r="Y47" s="171"/>
    </row>
    <row r="48" spans="1:25" ht="15.75" hidden="1" customHeight="1">
      <c r="B48" s="209"/>
      <c r="C48" s="75"/>
      <c r="D48" s="75"/>
      <c r="E48" s="75"/>
      <c r="F48" s="75"/>
      <c r="G48" s="75"/>
      <c r="H48" s="75"/>
      <c r="I48" s="75"/>
      <c r="J48" s="75"/>
      <c r="K48" s="171"/>
      <c r="L48" s="171"/>
      <c r="M48" s="171"/>
      <c r="N48" s="209"/>
      <c r="O48" s="209"/>
      <c r="P48" s="75"/>
      <c r="Q48" s="75"/>
      <c r="R48" s="75"/>
      <c r="S48" s="75"/>
      <c r="T48" s="75"/>
      <c r="U48" s="75"/>
      <c r="V48" s="75"/>
      <c r="W48" s="75"/>
      <c r="X48" s="75"/>
      <c r="Y48" s="171"/>
    </row>
    <row r="49" spans="2:25" ht="15.75" hidden="1" customHeight="1">
      <c r="B49" s="209"/>
      <c r="C49" s="75"/>
      <c r="D49" s="75"/>
      <c r="E49" s="75"/>
      <c r="F49" s="75"/>
      <c r="G49" s="75"/>
      <c r="H49" s="75"/>
      <c r="I49" s="75"/>
      <c r="J49" s="75"/>
      <c r="K49" s="171"/>
      <c r="L49" s="171"/>
      <c r="M49" s="171"/>
      <c r="N49" s="209"/>
      <c r="O49" s="209"/>
      <c r="P49" s="75"/>
      <c r="Q49" s="75"/>
      <c r="R49" s="75"/>
      <c r="S49" s="75"/>
      <c r="T49" s="75"/>
      <c r="U49" s="75"/>
      <c r="V49" s="75"/>
      <c r="W49" s="75"/>
      <c r="X49" s="75"/>
      <c r="Y49" s="171"/>
    </row>
    <row r="50" spans="2:25" ht="15.75" hidden="1" customHeight="1">
      <c r="B50" s="210"/>
      <c r="C50" s="75"/>
      <c r="D50" s="75"/>
      <c r="E50" s="75"/>
      <c r="F50" s="75"/>
      <c r="G50" s="75"/>
      <c r="H50" s="75"/>
      <c r="I50" s="75"/>
      <c r="J50" s="75"/>
      <c r="K50" s="171"/>
      <c r="L50" s="171"/>
      <c r="M50" s="171"/>
      <c r="N50" s="209"/>
      <c r="O50" s="209"/>
      <c r="P50" s="75"/>
      <c r="Q50" s="75"/>
      <c r="R50" s="75"/>
      <c r="S50" s="75"/>
      <c r="T50" s="75"/>
      <c r="U50" s="75"/>
      <c r="V50" s="75"/>
      <c r="W50" s="75"/>
      <c r="X50" s="75"/>
      <c r="Y50" s="171"/>
    </row>
    <row r="51" spans="2:25" ht="15.75" hidden="1" customHeight="1">
      <c r="B51" s="125"/>
      <c r="C51" s="75"/>
      <c r="D51" s="75"/>
      <c r="E51" s="75"/>
      <c r="F51" s="75"/>
      <c r="G51" s="75"/>
      <c r="H51" s="75"/>
      <c r="I51" s="75"/>
      <c r="J51" s="75"/>
      <c r="K51" s="171"/>
      <c r="L51" s="171"/>
      <c r="M51" s="171"/>
      <c r="N51" s="209"/>
      <c r="O51" s="209"/>
      <c r="P51" s="75"/>
      <c r="Q51" s="75"/>
      <c r="R51" s="75"/>
      <c r="S51" s="75"/>
      <c r="T51" s="75"/>
      <c r="U51" s="75"/>
      <c r="V51" s="75"/>
      <c r="W51" s="75"/>
      <c r="X51" s="75"/>
      <c r="Y51" s="171"/>
    </row>
    <row r="52" spans="2:25" ht="15.75" hidden="1" customHeight="1">
      <c r="B52" s="125"/>
      <c r="C52" s="75"/>
      <c r="D52" s="75"/>
      <c r="E52" s="75"/>
      <c r="F52" s="75"/>
      <c r="G52" s="75"/>
      <c r="H52" s="75"/>
      <c r="I52" s="75"/>
      <c r="J52" s="75"/>
      <c r="K52" s="171"/>
      <c r="L52" s="171"/>
      <c r="M52" s="171"/>
      <c r="N52" s="209"/>
      <c r="O52" s="209"/>
      <c r="P52" s="75"/>
      <c r="Q52" s="75"/>
      <c r="R52" s="75"/>
      <c r="S52" s="75"/>
      <c r="T52" s="75"/>
      <c r="U52" s="75"/>
      <c r="V52" s="75"/>
      <c r="W52" s="75"/>
      <c r="X52" s="75"/>
      <c r="Y52" s="171"/>
    </row>
    <row r="53" spans="2:25" ht="15.75" hidden="1" customHeight="1">
      <c r="B53" s="125"/>
      <c r="C53" s="75"/>
      <c r="D53" s="75"/>
      <c r="E53" s="75"/>
      <c r="F53" s="75"/>
      <c r="G53" s="75"/>
      <c r="H53" s="75"/>
      <c r="I53" s="75"/>
      <c r="J53" s="75"/>
      <c r="K53" s="171"/>
      <c r="L53" s="171"/>
      <c r="M53" s="171"/>
      <c r="N53" s="209"/>
      <c r="O53" s="209"/>
      <c r="P53" s="75"/>
      <c r="Q53" s="75"/>
      <c r="R53" s="75"/>
      <c r="S53" s="75"/>
      <c r="T53" s="75"/>
      <c r="U53" s="75"/>
      <c r="V53" s="75"/>
      <c r="W53" s="75"/>
      <c r="X53" s="75"/>
      <c r="Y53" s="171"/>
    </row>
    <row r="54" spans="2:25" ht="15.75" hidden="1" customHeight="1">
      <c r="B54" s="171"/>
      <c r="C54" s="171"/>
      <c r="D54" s="57"/>
      <c r="E54" s="57"/>
      <c r="F54" s="57"/>
      <c r="G54" s="57"/>
      <c r="H54" s="57"/>
      <c r="I54" s="57"/>
      <c r="J54" s="171"/>
      <c r="K54" s="171"/>
      <c r="L54" s="171"/>
      <c r="M54" s="171"/>
      <c r="N54" s="209"/>
      <c r="O54" s="209"/>
      <c r="P54" s="75"/>
      <c r="Q54" s="75"/>
      <c r="R54" s="75"/>
      <c r="S54" s="75"/>
      <c r="T54" s="75"/>
      <c r="U54" s="75"/>
      <c r="V54" s="75"/>
      <c r="W54" s="75"/>
      <c r="X54" s="75"/>
      <c r="Y54" s="171"/>
    </row>
    <row r="55" spans="2:25" ht="15.75" hidden="1" customHeight="1">
      <c r="B55" s="171"/>
      <c r="C55" s="171"/>
      <c r="D55" s="57"/>
      <c r="E55" s="57"/>
      <c r="F55" s="57"/>
      <c r="G55" s="57"/>
      <c r="H55" s="57"/>
      <c r="I55" s="57"/>
      <c r="J55" s="171"/>
      <c r="K55" s="171"/>
      <c r="L55" s="171"/>
      <c r="M55" s="171"/>
      <c r="N55" s="209"/>
      <c r="O55" s="209"/>
      <c r="P55" s="211"/>
      <c r="Q55" s="211"/>
      <c r="R55" s="211"/>
      <c r="S55" s="211"/>
      <c r="T55" s="211"/>
      <c r="U55" s="211"/>
      <c r="V55" s="211"/>
      <c r="W55" s="211"/>
      <c r="X55" s="211"/>
      <c r="Y55" s="171"/>
    </row>
    <row r="56" spans="2:25" ht="15.75" hidden="1" customHeight="1">
      <c r="B56" s="171"/>
      <c r="C56" s="171"/>
      <c r="D56" s="57"/>
      <c r="E56" s="57"/>
      <c r="F56" s="57"/>
      <c r="G56" s="57"/>
      <c r="H56" s="57"/>
      <c r="I56" s="57"/>
      <c r="J56" s="171"/>
      <c r="K56" s="171"/>
      <c r="L56" s="171"/>
      <c r="M56" s="171"/>
      <c r="N56" s="209"/>
      <c r="O56" s="209"/>
      <c r="P56" s="211"/>
      <c r="Q56" s="211"/>
      <c r="R56" s="211"/>
      <c r="S56" s="211"/>
      <c r="T56" s="211"/>
      <c r="U56" s="211"/>
      <c r="V56" s="211"/>
      <c r="W56" s="211"/>
      <c r="X56" s="211"/>
      <c r="Y56" s="171"/>
    </row>
    <row r="57" spans="2:25" ht="15.75" hidden="1" customHeight="1">
      <c r="B57" s="171"/>
      <c r="C57" s="171"/>
      <c r="D57" s="57"/>
      <c r="E57" s="57"/>
      <c r="F57" s="57"/>
      <c r="G57" s="57"/>
      <c r="H57" s="57"/>
      <c r="I57" s="57"/>
      <c r="J57" s="171"/>
      <c r="K57" s="171"/>
      <c r="L57" s="171"/>
      <c r="M57" s="171"/>
      <c r="N57" s="209"/>
      <c r="O57" s="209"/>
      <c r="P57" s="211"/>
      <c r="Q57" s="211"/>
      <c r="R57" s="211"/>
      <c r="S57" s="211"/>
      <c r="T57" s="211"/>
      <c r="U57" s="211"/>
      <c r="V57" s="211"/>
      <c r="W57" s="211"/>
      <c r="X57" s="211"/>
      <c r="Y57" s="171"/>
    </row>
    <row r="58" spans="2:25" ht="15.75" hidden="1" customHeight="1">
      <c r="B58" s="171"/>
      <c r="C58" s="171"/>
      <c r="D58" s="57"/>
      <c r="E58" s="57"/>
      <c r="F58" s="57"/>
      <c r="G58" s="57"/>
      <c r="H58" s="57"/>
      <c r="I58" s="57"/>
      <c r="J58" s="171"/>
      <c r="K58" s="171"/>
      <c r="L58" s="171"/>
      <c r="M58" s="171"/>
      <c r="N58" s="209"/>
      <c r="O58" s="209"/>
      <c r="P58" s="211"/>
      <c r="Q58" s="211"/>
      <c r="R58" s="211"/>
      <c r="S58" s="211"/>
      <c r="T58" s="211"/>
      <c r="U58" s="211"/>
      <c r="V58" s="211"/>
      <c r="W58" s="211"/>
      <c r="X58" s="211"/>
      <c r="Y58" s="171"/>
    </row>
    <row r="59" spans="2:25" ht="15.75" hidden="1" customHeight="1">
      <c r="B59" s="171"/>
      <c r="C59" s="171"/>
      <c r="D59" s="57"/>
      <c r="E59" s="57"/>
      <c r="F59" s="57"/>
      <c r="G59" s="57"/>
      <c r="H59" s="57"/>
      <c r="I59" s="57"/>
      <c r="J59" s="171"/>
      <c r="K59" s="171"/>
      <c r="L59" s="171"/>
      <c r="M59" s="171"/>
      <c r="N59" s="209"/>
      <c r="O59" s="209"/>
      <c r="P59" s="211"/>
      <c r="Q59" s="211"/>
      <c r="R59" s="211"/>
      <c r="S59" s="211"/>
      <c r="T59" s="211"/>
      <c r="U59" s="211"/>
      <c r="V59" s="211"/>
      <c r="W59" s="211"/>
      <c r="X59" s="211"/>
      <c r="Y59" s="171"/>
    </row>
    <row r="60" spans="2:25" ht="15.75" hidden="1" customHeight="1">
      <c r="B60" s="171"/>
      <c r="C60" s="171"/>
      <c r="D60" s="57"/>
      <c r="E60" s="57"/>
      <c r="F60" s="57"/>
      <c r="G60" s="57"/>
      <c r="H60" s="57"/>
      <c r="I60" s="57"/>
      <c r="J60" s="171"/>
      <c r="K60" s="171"/>
      <c r="L60" s="171"/>
      <c r="M60" s="1251"/>
      <c r="N60" s="1251"/>
      <c r="O60" s="125"/>
      <c r="P60" s="212"/>
      <c r="Q60" s="212"/>
      <c r="R60" s="212"/>
      <c r="S60" s="212"/>
      <c r="T60" s="212"/>
      <c r="U60" s="212"/>
      <c r="V60" s="212"/>
      <c r="W60" s="212"/>
      <c r="X60" s="212"/>
      <c r="Y60" s="171"/>
    </row>
    <row r="61" spans="2:25" ht="15.75" hidden="1" customHeight="1">
      <c r="B61" s="171"/>
      <c r="C61" s="171"/>
      <c r="D61" s="57"/>
      <c r="E61" s="57"/>
      <c r="F61" s="57"/>
      <c r="G61" s="57"/>
      <c r="H61" s="57"/>
      <c r="I61" s="57"/>
      <c r="J61" s="171"/>
      <c r="K61" s="171"/>
      <c r="L61" s="171"/>
      <c r="M61" s="1251"/>
      <c r="N61" s="1251"/>
      <c r="O61" s="125"/>
      <c r="P61" s="212"/>
      <c r="Q61" s="212"/>
      <c r="R61" s="212"/>
      <c r="S61" s="212"/>
      <c r="T61" s="212"/>
      <c r="U61" s="212"/>
      <c r="V61" s="212"/>
      <c r="W61" s="212"/>
      <c r="X61" s="212"/>
      <c r="Y61" s="171"/>
    </row>
    <row r="62" spans="2:25" ht="15.75" customHeight="1">
      <c r="B62" s="171"/>
      <c r="C62" s="171"/>
      <c r="D62" s="57"/>
      <c r="E62" s="57"/>
      <c r="F62" s="57"/>
      <c r="G62" s="57"/>
      <c r="H62" s="57"/>
      <c r="I62" s="57"/>
      <c r="J62" s="171"/>
      <c r="K62" s="171"/>
      <c r="L62" s="171"/>
      <c r="M62" s="1251"/>
      <c r="N62" s="1251"/>
      <c r="O62" s="125"/>
      <c r="P62" s="212"/>
      <c r="Q62" s="212"/>
      <c r="R62" s="212"/>
      <c r="S62" s="212"/>
      <c r="T62" s="212"/>
      <c r="U62" s="212"/>
      <c r="V62" s="212"/>
      <c r="W62" s="212"/>
      <c r="X62" s="212"/>
      <c r="Y62" s="171"/>
    </row>
    <row r="63" spans="2:25" ht="15.75" customHeight="1">
      <c r="B63" s="171"/>
      <c r="C63" s="171"/>
      <c r="D63" s="57"/>
      <c r="E63" s="57"/>
      <c r="F63" s="57"/>
      <c r="G63" s="57"/>
      <c r="H63" s="57"/>
      <c r="I63" s="57"/>
      <c r="J63" s="171"/>
      <c r="K63" s="171"/>
      <c r="L63" s="171"/>
      <c r="M63" s="1251"/>
      <c r="N63" s="1251"/>
      <c r="O63" s="125"/>
      <c r="P63" s="212"/>
      <c r="Q63" s="212"/>
      <c r="R63" s="212"/>
      <c r="S63" s="212"/>
      <c r="T63" s="212"/>
      <c r="U63" s="212"/>
      <c r="V63" s="212"/>
      <c r="W63" s="212"/>
      <c r="X63" s="212"/>
      <c r="Y63" s="171"/>
    </row>
    <row r="64" spans="2:25" ht="15.75" customHeight="1">
      <c r="B64" s="171"/>
      <c r="C64" s="171"/>
      <c r="D64" s="57"/>
      <c r="E64" s="57"/>
      <c r="F64" s="57"/>
      <c r="G64" s="57"/>
      <c r="H64" s="57"/>
      <c r="I64" s="57"/>
      <c r="J64" s="171"/>
      <c r="K64" s="171"/>
      <c r="L64" s="171"/>
      <c r="M64" s="1251"/>
      <c r="N64" s="1251"/>
      <c r="O64" s="125"/>
      <c r="P64" s="212"/>
      <c r="Q64" s="212"/>
      <c r="R64" s="212"/>
      <c r="S64" s="212"/>
      <c r="T64" s="212"/>
      <c r="U64" s="212"/>
      <c r="V64" s="212"/>
      <c r="W64" s="212"/>
      <c r="X64" s="212"/>
      <c r="Y64" s="171"/>
    </row>
    <row r="65" spans="2:25" ht="13" customHeight="1">
      <c r="B65" s="171"/>
      <c r="C65" s="171"/>
      <c r="D65" s="57"/>
      <c r="E65" s="57"/>
      <c r="F65" s="57"/>
      <c r="G65" s="57"/>
      <c r="H65" s="57"/>
      <c r="I65" s="57"/>
      <c r="J65" s="171"/>
      <c r="K65" s="171"/>
      <c r="L65" s="171"/>
      <c r="M65" s="171"/>
      <c r="N65" s="125"/>
      <c r="O65" s="125"/>
      <c r="P65" s="212"/>
      <c r="Q65" s="212"/>
      <c r="R65" s="212"/>
      <c r="S65" s="212"/>
      <c r="T65" s="212"/>
      <c r="U65" s="212"/>
      <c r="V65" s="212"/>
      <c r="W65" s="212"/>
      <c r="X65" s="212"/>
      <c r="Y65" s="171"/>
    </row>
    <row r="66" spans="2:25" ht="13" hidden="1" customHeight="1">
      <c r="B66" s="171"/>
      <c r="C66" s="75"/>
      <c r="D66" s="75"/>
      <c r="E66" s="75"/>
      <c r="F66" s="92"/>
      <c r="G66" s="92"/>
      <c r="H66" s="92"/>
      <c r="I66" s="92"/>
      <c r="J66" s="92"/>
      <c r="K66" s="171"/>
      <c r="L66" s="28"/>
      <c r="M66" s="1293"/>
      <c r="N66" s="171"/>
      <c r="O66" s="171"/>
      <c r="P66" s="212"/>
      <c r="Q66" s="212"/>
      <c r="R66" s="213"/>
      <c r="S66" s="213"/>
      <c r="T66" s="213"/>
      <c r="U66" s="213"/>
      <c r="V66" s="213"/>
      <c r="W66" s="213"/>
      <c r="X66" s="213"/>
      <c r="Y66" s="171"/>
    </row>
    <row r="67" spans="2:25" ht="15.75" hidden="1" customHeight="1">
      <c r="B67" s="171"/>
      <c r="C67" s="75"/>
      <c r="D67" s="75"/>
      <c r="E67" s="75"/>
      <c r="F67" s="92"/>
      <c r="G67" s="92"/>
      <c r="H67" s="92"/>
      <c r="I67" s="92"/>
      <c r="J67" s="92"/>
      <c r="K67" s="171"/>
      <c r="L67" s="28"/>
      <c r="M67" s="1293"/>
      <c r="N67" s="171"/>
      <c r="O67" s="171"/>
      <c r="P67" s="212"/>
      <c r="Q67" s="212"/>
      <c r="R67" s="212"/>
      <c r="S67" s="213"/>
      <c r="T67" s="213"/>
      <c r="U67" s="213"/>
      <c r="V67" s="213"/>
      <c r="W67" s="213"/>
      <c r="X67" s="212"/>
      <c r="Y67" s="171"/>
    </row>
    <row r="68" spans="2:25" ht="15.75" hidden="1" customHeight="1">
      <c r="B68" s="171"/>
      <c r="C68" s="75"/>
      <c r="D68" s="75"/>
      <c r="E68" s="75"/>
      <c r="F68" s="92"/>
      <c r="G68" s="92"/>
      <c r="H68" s="92"/>
      <c r="I68" s="92"/>
      <c r="J68" s="92"/>
      <c r="K68" s="171"/>
      <c r="L68" s="28"/>
      <c r="M68" s="1293"/>
      <c r="N68" s="171"/>
      <c r="O68" s="171"/>
      <c r="P68" s="212"/>
      <c r="Q68" s="212"/>
      <c r="R68" s="212"/>
      <c r="S68" s="213"/>
      <c r="T68" s="213"/>
      <c r="U68" s="213"/>
      <c r="V68" s="213"/>
      <c r="W68" s="213"/>
      <c r="X68" s="212"/>
      <c r="Y68" s="171"/>
    </row>
    <row r="69" spans="2:25" ht="15.75" hidden="1" customHeight="1">
      <c r="B69" s="171"/>
      <c r="C69" s="75"/>
      <c r="D69" s="75"/>
      <c r="E69" s="75"/>
      <c r="F69" s="92"/>
      <c r="G69" s="92"/>
      <c r="H69" s="92"/>
      <c r="I69" s="92"/>
      <c r="J69" s="92"/>
      <c r="K69" s="171"/>
      <c r="L69" s="28"/>
      <c r="M69" s="1293"/>
      <c r="N69" s="171"/>
      <c r="O69" s="171"/>
      <c r="P69" s="212"/>
      <c r="Q69" s="212"/>
      <c r="R69" s="213"/>
      <c r="S69" s="213"/>
      <c r="T69" s="213"/>
      <c r="U69" s="213"/>
      <c r="V69" s="213"/>
      <c r="W69" s="213"/>
      <c r="X69" s="212"/>
      <c r="Y69" s="171"/>
    </row>
    <row r="70" spans="2:25" ht="15.75" hidden="1" customHeight="1">
      <c r="B70" s="171"/>
      <c r="C70" s="75"/>
      <c r="D70" s="75"/>
      <c r="E70" s="75"/>
      <c r="F70" s="92"/>
      <c r="G70" s="92"/>
      <c r="H70" s="92"/>
      <c r="I70" s="92"/>
      <c r="J70" s="92"/>
      <c r="K70" s="171"/>
      <c r="L70" s="28"/>
      <c r="M70" s="1293"/>
      <c r="N70" s="171"/>
      <c r="O70" s="171"/>
      <c r="P70" s="212"/>
      <c r="Q70" s="212"/>
      <c r="R70" s="212"/>
      <c r="S70" s="213"/>
      <c r="T70" s="213"/>
      <c r="U70" s="213"/>
      <c r="V70" s="213"/>
      <c r="W70" s="213"/>
      <c r="X70" s="212"/>
      <c r="Y70" s="171"/>
    </row>
    <row r="71" spans="2:25" ht="14.25" hidden="1" customHeight="1">
      <c r="B71" s="171"/>
      <c r="C71" s="75"/>
      <c r="D71" s="75"/>
      <c r="E71" s="75"/>
      <c r="F71" s="92"/>
      <c r="G71" s="92"/>
      <c r="H71" s="92"/>
      <c r="I71" s="92"/>
      <c r="J71" s="92"/>
      <c r="K71" s="171"/>
      <c r="L71" s="28"/>
      <c r="M71" s="1293"/>
      <c r="N71" s="171"/>
      <c r="O71" s="171"/>
      <c r="P71" s="212"/>
      <c r="Q71" s="212"/>
      <c r="R71" s="213"/>
      <c r="S71" s="213"/>
      <c r="T71" s="213"/>
      <c r="U71" s="213"/>
      <c r="V71" s="213"/>
      <c r="W71" s="213"/>
      <c r="X71" s="213"/>
      <c r="Y71" s="171"/>
    </row>
    <row r="72" spans="2:25" ht="14.25" hidden="1" customHeight="1">
      <c r="B72" s="171"/>
      <c r="C72" s="75"/>
      <c r="D72" s="75"/>
      <c r="E72" s="75"/>
      <c r="F72" s="92"/>
      <c r="G72" s="92"/>
      <c r="H72" s="92"/>
      <c r="I72" s="92"/>
      <c r="J72" s="92"/>
      <c r="K72" s="171"/>
      <c r="L72" s="28"/>
      <c r="M72" s="1293"/>
      <c r="N72" s="171"/>
      <c r="O72" s="171"/>
      <c r="P72" s="212"/>
      <c r="Q72" s="212"/>
      <c r="R72" s="212"/>
      <c r="S72" s="212"/>
      <c r="T72" s="212"/>
      <c r="U72" s="212"/>
      <c r="V72" s="212"/>
      <c r="W72" s="213"/>
      <c r="X72" s="212"/>
      <c r="Y72" s="171"/>
    </row>
    <row r="73" spans="2:25" ht="14.25" hidden="1" customHeight="1">
      <c r="B73" s="171"/>
      <c r="C73" s="75"/>
      <c r="D73" s="75"/>
      <c r="E73" s="75"/>
      <c r="F73" s="92"/>
      <c r="G73" s="92"/>
      <c r="H73" s="92"/>
      <c r="I73" s="92"/>
      <c r="J73" s="92"/>
      <c r="K73" s="171"/>
      <c r="L73" s="28"/>
      <c r="M73" s="1293"/>
      <c r="N73" s="171"/>
      <c r="O73" s="171"/>
      <c r="P73" s="212"/>
      <c r="Q73" s="214"/>
      <c r="R73" s="215"/>
      <c r="S73" s="212"/>
      <c r="T73" s="212"/>
      <c r="U73" s="215"/>
      <c r="V73" s="212"/>
      <c r="W73" s="212"/>
      <c r="X73" s="212"/>
      <c r="Y73" s="171"/>
    </row>
    <row r="74" spans="2:25" ht="14.25" hidden="1" customHeight="1">
      <c r="B74" s="171"/>
      <c r="C74" s="75"/>
      <c r="D74" s="75"/>
      <c r="E74" s="75"/>
      <c r="F74" s="92"/>
      <c r="G74" s="92"/>
      <c r="H74" s="92"/>
      <c r="I74" s="92"/>
      <c r="J74" s="92"/>
      <c r="K74" s="171"/>
      <c r="L74" s="28"/>
      <c r="M74" s="1293"/>
      <c r="N74" s="171"/>
      <c r="O74" s="171"/>
      <c r="P74" s="212"/>
      <c r="Q74" s="212"/>
      <c r="R74" s="212"/>
      <c r="S74" s="212"/>
      <c r="T74" s="212"/>
      <c r="U74" s="212"/>
      <c r="V74" s="212"/>
      <c r="W74" s="215"/>
      <c r="X74" s="212"/>
      <c r="Y74" s="171"/>
    </row>
    <row r="75" spans="2:25" ht="14.25" hidden="1" customHeight="1">
      <c r="B75" s="171"/>
      <c r="C75" s="75"/>
      <c r="D75" s="75"/>
      <c r="E75" s="75"/>
      <c r="F75" s="92"/>
      <c r="G75" s="92"/>
      <c r="H75" s="92"/>
      <c r="I75" s="92"/>
      <c r="J75" s="92"/>
      <c r="K75" s="171"/>
      <c r="L75" s="28"/>
      <c r="M75" s="1293"/>
      <c r="N75" s="171"/>
      <c r="O75" s="171"/>
      <c r="P75" s="214"/>
      <c r="Q75" s="214"/>
      <c r="R75" s="215"/>
      <c r="S75" s="212"/>
      <c r="T75" s="212"/>
      <c r="U75" s="212"/>
      <c r="V75" s="212"/>
      <c r="W75" s="212"/>
      <c r="X75" s="212"/>
      <c r="Y75" s="171"/>
    </row>
    <row r="76" spans="2:25" ht="14.25" hidden="1" customHeight="1">
      <c r="B76" s="171"/>
      <c r="C76" s="75"/>
      <c r="D76" s="75"/>
      <c r="E76" s="75"/>
      <c r="F76" s="92"/>
      <c r="G76" s="92"/>
      <c r="H76" s="92"/>
      <c r="I76" s="92"/>
      <c r="J76" s="92"/>
      <c r="K76" s="171"/>
      <c r="L76" s="28"/>
      <c r="M76" s="1293"/>
      <c r="N76" s="171"/>
      <c r="O76" s="171"/>
      <c r="P76" s="214"/>
      <c r="Q76" s="214"/>
      <c r="R76" s="215"/>
      <c r="S76" s="215"/>
      <c r="T76" s="215"/>
      <c r="U76" s="215"/>
      <c r="V76" s="215"/>
      <c r="W76" s="215"/>
      <c r="X76" s="215"/>
      <c r="Y76" s="171"/>
    </row>
    <row r="77" spans="2:25" ht="14.25" hidden="1" customHeight="1">
      <c r="B77" s="171"/>
      <c r="C77" s="75"/>
      <c r="D77" s="75"/>
      <c r="E77" s="75"/>
      <c r="F77" s="92"/>
      <c r="G77" s="92"/>
      <c r="H77" s="92"/>
      <c r="I77" s="92"/>
      <c r="J77" s="92"/>
      <c r="K77" s="171"/>
      <c r="L77" s="28"/>
      <c r="M77" s="1293"/>
      <c r="N77" s="171"/>
      <c r="O77" s="171"/>
      <c r="P77" s="212"/>
      <c r="Q77" s="214"/>
      <c r="R77" s="215"/>
      <c r="S77" s="215"/>
      <c r="T77" s="212"/>
      <c r="U77" s="215"/>
      <c r="V77" s="215"/>
      <c r="W77" s="215"/>
      <c r="X77" s="215"/>
      <c r="Y77" s="171"/>
    </row>
    <row r="78" spans="2:25" ht="14.25" hidden="1" customHeight="1">
      <c r="B78" s="171"/>
      <c r="C78" s="75"/>
      <c r="D78" s="75"/>
      <c r="E78" s="75"/>
      <c r="F78" s="92"/>
      <c r="G78" s="92"/>
      <c r="H78" s="92"/>
      <c r="I78" s="92"/>
      <c r="J78" s="92"/>
      <c r="K78" s="171"/>
      <c r="L78" s="28"/>
      <c r="M78" s="1293"/>
      <c r="N78" s="171"/>
      <c r="O78" s="171"/>
      <c r="P78" s="212"/>
      <c r="Q78" s="214"/>
      <c r="R78" s="215"/>
      <c r="S78" s="215"/>
      <c r="T78" s="212"/>
      <c r="U78" s="215"/>
      <c r="V78" s="212"/>
      <c r="W78" s="212"/>
      <c r="X78" s="212"/>
      <c r="Y78" s="171"/>
    </row>
    <row r="79" spans="2:25" ht="14.25" hidden="1" customHeight="1">
      <c r="B79" s="171"/>
      <c r="C79" s="75"/>
      <c r="D79" s="75"/>
      <c r="E79" s="75"/>
      <c r="F79" s="92"/>
      <c r="G79" s="92"/>
      <c r="H79" s="92"/>
      <c r="I79" s="92"/>
      <c r="J79" s="92"/>
      <c r="K79" s="171"/>
      <c r="L79" s="28"/>
      <c r="M79" s="1293"/>
      <c r="N79" s="171"/>
      <c r="O79" s="171"/>
      <c r="P79" s="212"/>
      <c r="Q79" s="214"/>
      <c r="R79" s="215"/>
      <c r="S79" s="215"/>
      <c r="T79" s="212"/>
      <c r="U79" s="215"/>
      <c r="V79" s="215"/>
      <c r="W79" s="215"/>
      <c r="X79" s="212"/>
      <c r="Y79" s="171"/>
    </row>
    <row r="80" spans="2:25" ht="14.25" hidden="1" customHeight="1">
      <c r="H80" s="92"/>
      <c r="I80" s="92"/>
      <c r="J80" s="92"/>
      <c r="K80" s="171"/>
      <c r="L80" s="28"/>
      <c r="M80" s="1293"/>
      <c r="N80" s="171"/>
      <c r="O80" s="171"/>
      <c r="P80" s="214"/>
      <c r="Q80" s="214"/>
      <c r="R80" s="215"/>
      <c r="S80" s="215"/>
      <c r="T80" s="212"/>
      <c r="U80" s="215"/>
      <c r="V80" s="215"/>
      <c r="W80" s="215"/>
      <c r="X80" s="215"/>
      <c r="Y80" s="171"/>
    </row>
    <row r="81" spans="2:25" ht="14.25" hidden="1" customHeight="1">
      <c r="B81" s="171"/>
      <c r="C81" s="75"/>
      <c r="D81" s="75"/>
      <c r="E81" s="75"/>
      <c r="F81" s="92"/>
      <c r="G81" s="92"/>
      <c r="H81" s="92"/>
      <c r="I81" s="92"/>
      <c r="J81" s="92"/>
      <c r="K81" s="171"/>
      <c r="L81" s="28"/>
      <c r="M81" s="1293"/>
      <c r="N81" s="171"/>
      <c r="O81" s="171"/>
      <c r="P81" s="214"/>
      <c r="Q81" s="214"/>
      <c r="R81" s="215"/>
      <c r="S81" s="215"/>
      <c r="T81" s="215"/>
      <c r="U81" s="215"/>
      <c r="V81" s="215"/>
      <c r="W81" s="215"/>
      <c r="X81" s="215"/>
      <c r="Y81" s="171"/>
    </row>
    <row r="82" spans="2:25" ht="15.75" hidden="1" customHeight="1">
      <c r="B82" s="171"/>
      <c r="C82" s="75"/>
      <c r="D82" s="75"/>
      <c r="E82" s="75"/>
      <c r="F82" s="92"/>
      <c r="G82" s="92"/>
      <c r="H82" s="92"/>
      <c r="I82" s="92"/>
      <c r="J82" s="92"/>
      <c r="K82" s="171"/>
      <c r="L82" s="28"/>
      <c r="M82" s="1293"/>
      <c r="N82" s="171"/>
      <c r="O82" s="171"/>
      <c r="P82" s="214"/>
      <c r="Q82" s="214"/>
      <c r="R82" s="215"/>
      <c r="S82" s="215"/>
      <c r="T82" s="215"/>
      <c r="U82" s="215"/>
      <c r="V82" s="215"/>
      <c r="W82" s="215"/>
      <c r="X82" s="215"/>
      <c r="Y82" s="171"/>
    </row>
    <row r="83" spans="2:25" ht="15.75" hidden="1" customHeight="1">
      <c r="B83" s="171"/>
      <c r="C83" s="75"/>
      <c r="D83" s="75"/>
      <c r="E83" s="75"/>
      <c r="F83" s="92"/>
      <c r="G83" s="92"/>
      <c r="H83" s="92"/>
      <c r="I83" s="92"/>
      <c r="J83" s="92"/>
      <c r="K83" s="171"/>
      <c r="L83" s="28"/>
      <c r="M83" s="1293"/>
      <c r="N83" s="171"/>
      <c r="O83" s="171"/>
      <c r="P83" s="212"/>
      <c r="Q83" s="212"/>
      <c r="R83" s="215"/>
      <c r="S83" s="212"/>
      <c r="T83" s="215"/>
      <c r="U83" s="215"/>
      <c r="V83" s="212"/>
      <c r="W83" s="212"/>
      <c r="X83" s="212"/>
      <c r="Y83" s="171"/>
    </row>
    <row r="84" spans="2:25" ht="15.75" hidden="1" customHeight="1">
      <c r="B84" s="171"/>
      <c r="C84" s="75"/>
      <c r="D84" s="75"/>
      <c r="E84" s="75"/>
      <c r="F84" s="92"/>
      <c r="G84" s="92"/>
      <c r="H84" s="92"/>
      <c r="I84" s="92"/>
      <c r="J84" s="92"/>
      <c r="K84" s="171"/>
      <c r="L84" s="28"/>
      <c r="M84" s="1293"/>
      <c r="N84" s="171"/>
      <c r="O84" s="171"/>
      <c r="P84" s="212"/>
      <c r="Q84" s="214"/>
      <c r="R84" s="215"/>
      <c r="S84" s="212"/>
      <c r="T84" s="215"/>
      <c r="U84" s="215"/>
      <c r="V84" s="212"/>
      <c r="W84" s="212"/>
      <c r="X84" s="212"/>
      <c r="Y84" s="171"/>
    </row>
    <row r="85" spans="2:25" ht="15.75" hidden="1" customHeight="1">
      <c r="H85" s="92"/>
      <c r="I85" s="92"/>
      <c r="J85" s="92"/>
      <c r="K85" s="171"/>
      <c r="L85" s="28"/>
      <c r="M85" s="1293"/>
      <c r="N85" s="171"/>
      <c r="O85" s="171"/>
      <c r="P85" s="214"/>
      <c r="Q85" s="214"/>
      <c r="R85" s="215"/>
      <c r="S85" s="212"/>
      <c r="T85" s="215"/>
      <c r="U85" s="215"/>
      <c r="V85" s="215"/>
      <c r="W85" s="215"/>
      <c r="X85" s="215"/>
      <c r="Y85" s="171"/>
    </row>
    <row r="86" spans="2:25" ht="12.75" hidden="1" customHeight="1">
      <c r="H86" s="92"/>
      <c r="I86" s="92"/>
      <c r="J86" s="92"/>
      <c r="K86" s="171"/>
      <c r="L86" s="28"/>
      <c r="M86" s="1293"/>
      <c r="N86" s="171"/>
      <c r="O86" s="171"/>
      <c r="P86" s="214"/>
      <c r="Q86" s="214"/>
      <c r="R86" s="215"/>
      <c r="S86" s="215"/>
      <c r="T86" s="215"/>
      <c r="U86" s="215"/>
      <c r="V86" s="215"/>
      <c r="W86" s="215"/>
      <c r="X86" s="215"/>
      <c r="Y86" s="171"/>
    </row>
    <row r="87" spans="2:25" ht="15.75" hidden="1" customHeight="1">
      <c r="H87" s="92"/>
      <c r="I87" s="92"/>
      <c r="J87" s="92"/>
      <c r="K87" s="171"/>
      <c r="L87" s="28"/>
      <c r="M87" s="1293"/>
      <c r="N87" s="171"/>
      <c r="O87" s="171"/>
      <c r="P87" s="214"/>
      <c r="Q87" s="214"/>
      <c r="R87" s="215"/>
      <c r="S87" s="215"/>
      <c r="T87" s="215"/>
      <c r="U87" s="215"/>
      <c r="V87" s="215"/>
      <c r="W87" s="215"/>
      <c r="X87" s="215"/>
      <c r="Y87" s="171"/>
    </row>
    <row r="88" spans="2:25" ht="15.75" hidden="1" customHeight="1">
      <c r="H88" s="92"/>
      <c r="I88" s="92"/>
      <c r="J88" s="92"/>
      <c r="K88" s="171"/>
      <c r="L88" s="28"/>
      <c r="M88" s="1293"/>
      <c r="N88" s="171"/>
      <c r="O88" s="171"/>
      <c r="P88" s="214"/>
      <c r="Q88" s="214"/>
      <c r="R88" s="215"/>
      <c r="S88" s="215"/>
      <c r="T88" s="215"/>
      <c r="U88" s="215"/>
      <c r="V88" s="215"/>
      <c r="W88" s="215"/>
      <c r="X88" s="215"/>
      <c r="Y88" s="171"/>
    </row>
    <row r="89" spans="2:25" ht="15.75" hidden="1" customHeight="1">
      <c r="H89" s="92"/>
      <c r="I89" s="92"/>
      <c r="J89" s="92"/>
      <c r="K89" s="171"/>
      <c r="L89" s="28"/>
      <c r="M89" s="1293"/>
      <c r="N89" s="171"/>
      <c r="O89" s="171"/>
      <c r="P89" s="214"/>
      <c r="Q89" s="214"/>
      <c r="R89" s="215"/>
      <c r="S89" s="215"/>
      <c r="T89" s="215"/>
      <c r="U89" s="215"/>
      <c r="V89" s="215"/>
      <c r="W89" s="215"/>
      <c r="X89" s="215"/>
      <c r="Y89" s="171"/>
    </row>
    <row r="90" spans="2:25" ht="15.75" hidden="1" customHeight="1">
      <c r="H90" s="92"/>
      <c r="I90" s="92"/>
      <c r="J90" s="92"/>
      <c r="K90" s="171"/>
      <c r="L90" s="28"/>
      <c r="M90" s="1293"/>
      <c r="N90" s="171"/>
      <c r="O90" s="171"/>
      <c r="P90" s="214"/>
      <c r="Q90" s="214"/>
      <c r="R90" s="215"/>
      <c r="S90" s="215"/>
      <c r="T90" s="215"/>
      <c r="U90" s="215"/>
      <c r="V90" s="215"/>
      <c r="W90" s="215"/>
      <c r="X90" s="215"/>
      <c r="Y90" s="171"/>
    </row>
    <row r="91" spans="2:25" ht="18" hidden="1" customHeight="1">
      <c r="H91" s="92"/>
      <c r="I91" s="92"/>
      <c r="J91" s="92"/>
      <c r="K91" s="171"/>
      <c r="L91" s="28"/>
      <c r="M91" s="1293"/>
      <c r="N91" s="216"/>
      <c r="O91" s="216"/>
      <c r="P91" s="214"/>
      <c r="Q91" s="214"/>
      <c r="R91" s="215"/>
      <c r="S91" s="215"/>
      <c r="T91" s="215"/>
      <c r="U91" s="215"/>
      <c r="V91" s="215"/>
      <c r="W91" s="215"/>
      <c r="X91" s="215"/>
      <c r="Y91" s="171"/>
    </row>
    <row r="92" spans="2:25" ht="15.75" hidden="1" customHeight="1">
      <c r="H92" s="92"/>
      <c r="I92" s="92"/>
      <c r="J92" s="92"/>
      <c r="K92" s="171"/>
      <c r="L92" s="28"/>
      <c r="M92" s="1293"/>
      <c r="N92" s="216"/>
      <c r="O92" s="209"/>
      <c r="P92" s="214"/>
      <c r="Q92" s="214"/>
      <c r="R92" s="215"/>
      <c r="S92" s="215"/>
      <c r="T92" s="215"/>
      <c r="U92" s="215"/>
      <c r="V92" s="215"/>
      <c r="W92" s="215"/>
      <c r="X92" s="215"/>
      <c r="Y92" s="171"/>
    </row>
    <row r="93" spans="2:25" ht="15.75" hidden="1" customHeight="1">
      <c r="H93" s="92"/>
      <c r="I93" s="92"/>
      <c r="J93" s="92"/>
      <c r="K93" s="171"/>
      <c r="L93" s="28"/>
      <c r="M93" s="1293"/>
      <c r="N93" s="216"/>
      <c r="O93" s="125"/>
      <c r="P93" s="214"/>
      <c r="Q93" s="214"/>
      <c r="R93" s="215"/>
      <c r="S93" s="215"/>
      <c r="T93" s="215"/>
      <c r="U93" s="215"/>
      <c r="V93" s="215"/>
      <c r="W93" s="215"/>
      <c r="X93" s="215"/>
      <c r="Y93" s="171"/>
    </row>
    <row r="94" spans="2:25" ht="15.75" hidden="1" customHeight="1">
      <c r="H94" s="92"/>
      <c r="I94" s="92"/>
      <c r="J94" s="92"/>
      <c r="K94" s="171"/>
      <c r="L94" s="28"/>
      <c r="M94" s="1293"/>
      <c r="N94" s="216"/>
      <c r="O94" s="125"/>
      <c r="P94" s="214"/>
      <c r="Q94" s="214"/>
      <c r="R94" s="215"/>
      <c r="S94" s="215"/>
      <c r="T94" s="215"/>
      <c r="U94" s="215"/>
      <c r="V94" s="215"/>
      <c r="W94" s="215"/>
      <c r="X94" s="215"/>
      <c r="Y94" s="171"/>
    </row>
    <row r="95" spans="2:25" ht="13" hidden="1" customHeight="1">
      <c r="H95" s="92"/>
      <c r="I95" s="92"/>
      <c r="J95" s="92"/>
      <c r="K95" s="171"/>
      <c r="L95" s="28"/>
      <c r="M95" s="1293"/>
      <c r="N95" s="216"/>
      <c r="O95" s="125"/>
      <c r="P95" s="214"/>
      <c r="Q95" s="214"/>
      <c r="R95" s="215"/>
      <c r="S95" s="215"/>
      <c r="T95" s="215"/>
      <c r="U95" s="215"/>
      <c r="V95" s="215"/>
      <c r="W95" s="215"/>
      <c r="X95" s="215"/>
      <c r="Y95" s="171"/>
    </row>
    <row r="96" spans="2:25" ht="13" hidden="1" customHeight="1">
      <c r="H96" s="92"/>
      <c r="I96" s="92"/>
      <c r="J96" s="92"/>
      <c r="K96" s="171"/>
      <c r="L96" s="28"/>
      <c r="M96" s="1293"/>
      <c r="N96" s="171"/>
      <c r="O96" s="171"/>
      <c r="P96" s="214"/>
      <c r="Q96" s="214"/>
      <c r="R96" s="215"/>
      <c r="S96" s="215"/>
      <c r="T96" s="215"/>
      <c r="U96" s="215"/>
      <c r="V96" s="215"/>
      <c r="W96" s="215"/>
      <c r="X96" s="215"/>
      <c r="Y96" s="171"/>
    </row>
    <row r="97" spans="2:27" ht="15.75" hidden="1" customHeight="1">
      <c r="H97" s="92"/>
      <c r="I97" s="92"/>
      <c r="J97" s="92"/>
      <c r="K97" s="171"/>
      <c r="L97" s="28"/>
      <c r="M97" s="1293"/>
      <c r="N97" s="216"/>
      <c r="O97" s="171"/>
      <c r="P97" s="214"/>
      <c r="Q97" s="214"/>
      <c r="R97" s="215"/>
      <c r="S97" s="215"/>
      <c r="T97" s="215"/>
      <c r="U97" s="215"/>
      <c r="V97" s="215"/>
      <c r="W97" s="215"/>
      <c r="X97" s="215"/>
      <c r="Y97" s="171"/>
    </row>
    <row r="98" spans="2:27" ht="15.75" hidden="1" customHeight="1">
      <c r="H98" s="92"/>
      <c r="I98" s="92"/>
      <c r="J98" s="92"/>
      <c r="K98" s="171"/>
      <c r="L98" s="28"/>
      <c r="M98" s="1293"/>
      <c r="N98" s="216"/>
      <c r="O98" s="171"/>
      <c r="P98" s="214"/>
      <c r="Q98" s="214"/>
      <c r="R98" s="215"/>
      <c r="S98" s="215"/>
      <c r="T98" s="215"/>
      <c r="U98" s="215"/>
      <c r="V98" s="215"/>
      <c r="W98" s="215"/>
      <c r="X98" s="215"/>
      <c r="Y98" s="171"/>
    </row>
    <row r="99" spans="2:27" ht="15.75" hidden="1" customHeight="1">
      <c r="H99" s="92"/>
      <c r="I99" s="92"/>
      <c r="J99" s="92"/>
      <c r="K99" s="171"/>
      <c r="L99" s="28"/>
      <c r="M99" s="1293"/>
      <c r="N99" s="216"/>
      <c r="O99" s="171"/>
      <c r="P99" s="214"/>
      <c r="Q99" s="214"/>
      <c r="R99" s="215"/>
      <c r="S99" s="215"/>
      <c r="T99" s="215"/>
      <c r="U99" s="215"/>
      <c r="V99" s="215"/>
      <c r="W99" s="215"/>
      <c r="X99" s="215"/>
      <c r="Y99" s="171"/>
    </row>
    <row r="100" spans="2:27" ht="15.75" hidden="1" customHeight="1">
      <c r="H100" s="92"/>
      <c r="I100" s="92"/>
      <c r="J100" s="92"/>
      <c r="K100" s="171"/>
      <c r="L100" s="28"/>
      <c r="M100" s="1293"/>
      <c r="N100" s="216"/>
      <c r="O100" s="171"/>
      <c r="P100" s="214"/>
      <c r="Q100" s="214"/>
      <c r="R100" s="215"/>
      <c r="S100" s="215"/>
      <c r="T100" s="215"/>
      <c r="U100" s="215"/>
      <c r="V100" s="215"/>
      <c r="W100" s="215"/>
      <c r="X100" s="215"/>
      <c r="Y100" s="171"/>
    </row>
    <row r="101" spans="2:27" ht="14.25" hidden="1" customHeight="1">
      <c r="H101" s="171"/>
      <c r="I101" s="171"/>
      <c r="J101" s="171"/>
      <c r="K101" s="57"/>
      <c r="M101" s="1293"/>
      <c r="N101" s="171"/>
      <c r="O101" s="171"/>
      <c r="P101" s="212"/>
      <c r="Q101" s="212"/>
      <c r="R101" s="212"/>
      <c r="S101" s="212"/>
      <c r="T101" s="212"/>
      <c r="U101" s="212"/>
      <c r="V101" s="212"/>
      <c r="W101" s="212"/>
      <c r="X101" s="212"/>
      <c r="Y101" s="57"/>
    </row>
    <row r="102" spans="2:27" ht="13" customHeight="1">
      <c r="H102" s="171"/>
      <c r="I102" s="171"/>
      <c r="J102" s="171"/>
      <c r="K102" s="57"/>
      <c r="M102" s="1292"/>
      <c r="N102" s="171"/>
      <c r="O102" s="171"/>
      <c r="P102" s="214"/>
      <c r="Q102" s="214"/>
      <c r="R102" s="215"/>
      <c r="S102" s="215"/>
      <c r="T102" s="215"/>
      <c r="U102" s="215"/>
      <c r="V102" s="215"/>
      <c r="W102" s="215"/>
      <c r="X102" s="215"/>
      <c r="Y102" s="57"/>
    </row>
    <row r="103" spans="2:27" ht="15.75" customHeight="1">
      <c r="H103" s="92"/>
      <c r="I103" s="92"/>
      <c r="J103" s="92"/>
      <c r="K103" s="171"/>
      <c r="L103" s="28"/>
      <c r="M103" s="1292"/>
      <c r="N103" s="216"/>
      <c r="O103" s="171"/>
      <c r="P103" s="214"/>
      <c r="Q103" s="214"/>
      <c r="R103" s="215"/>
      <c r="S103" s="215"/>
      <c r="T103" s="215"/>
      <c r="U103" s="215"/>
      <c r="V103" s="215"/>
      <c r="W103" s="215"/>
      <c r="X103" s="215"/>
      <c r="Y103" s="171"/>
    </row>
    <row r="104" spans="2:27" ht="15.75" customHeight="1">
      <c r="H104" s="92"/>
      <c r="I104" s="92"/>
      <c r="J104" s="92"/>
      <c r="K104" s="171"/>
      <c r="L104" s="28"/>
      <c r="M104" s="1292"/>
      <c r="N104" s="216"/>
      <c r="O104" s="171"/>
      <c r="P104" s="214"/>
      <c r="Q104" s="214"/>
      <c r="R104" s="215"/>
      <c r="S104" s="215"/>
      <c r="T104" s="215"/>
      <c r="U104" s="215"/>
      <c r="V104" s="215"/>
      <c r="W104" s="215"/>
      <c r="X104" s="215"/>
      <c r="Y104" s="171"/>
    </row>
    <row r="105" spans="2:27" ht="15.75" customHeight="1">
      <c r="H105" s="92"/>
      <c r="I105" s="92"/>
      <c r="J105" s="92"/>
      <c r="K105" s="171"/>
      <c r="L105" s="28"/>
      <c r="M105" s="1292"/>
      <c r="N105" s="216"/>
      <c r="O105" s="171"/>
      <c r="P105" s="215"/>
      <c r="Q105" s="215"/>
      <c r="R105" s="215"/>
      <c r="S105" s="215"/>
      <c r="T105" s="215"/>
      <c r="U105" s="215"/>
      <c r="V105" s="215"/>
      <c r="W105" s="215"/>
      <c r="X105" s="215"/>
      <c r="Y105" s="171"/>
    </row>
    <row r="106" spans="2:27" ht="15.75" customHeight="1">
      <c r="H106" s="92"/>
      <c r="I106" s="92"/>
      <c r="J106" s="92"/>
      <c r="K106" s="171"/>
      <c r="L106" s="28"/>
      <c r="M106" s="1292"/>
      <c r="N106" s="216"/>
      <c r="O106" s="171"/>
      <c r="P106" s="215"/>
      <c r="Q106" s="215"/>
      <c r="R106" s="215"/>
      <c r="S106" s="215"/>
      <c r="T106" s="215"/>
      <c r="U106" s="215"/>
      <c r="V106" s="215"/>
      <c r="W106" s="215"/>
      <c r="X106" s="215"/>
      <c r="Y106" s="171"/>
    </row>
    <row r="107" spans="2:27" ht="13" customHeight="1">
      <c r="H107" s="171"/>
      <c r="I107" s="171"/>
      <c r="J107" s="171"/>
      <c r="K107" s="57"/>
      <c r="M107" s="1292"/>
      <c r="N107" s="171"/>
      <c r="O107" s="171"/>
      <c r="P107" s="171"/>
      <c r="Q107" s="171"/>
      <c r="R107" s="171"/>
      <c r="S107" s="171"/>
      <c r="T107" s="171"/>
      <c r="U107" s="171"/>
      <c r="V107" s="171"/>
      <c r="W107" s="171"/>
      <c r="X107" s="171"/>
      <c r="Y107" s="57"/>
    </row>
    <row r="108" spans="2:27" ht="13" customHeight="1">
      <c r="H108" s="171"/>
      <c r="I108" s="171"/>
      <c r="J108" s="171"/>
      <c r="K108" s="57"/>
      <c r="M108" s="1292"/>
      <c r="N108" s="171"/>
      <c r="O108" s="171"/>
      <c r="P108" s="214"/>
      <c r="Q108" s="214"/>
      <c r="R108" s="215"/>
      <c r="S108" s="215"/>
      <c r="T108" s="215"/>
      <c r="U108" s="215"/>
      <c r="V108" s="215"/>
      <c r="W108" s="215"/>
      <c r="X108" s="215"/>
      <c r="Y108" s="57"/>
    </row>
    <row r="109" spans="2:27" ht="17.25" customHeight="1">
      <c r="H109" s="57"/>
      <c r="I109" s="57"/>
      <c r="J109" s="57"/>
      <c r="K109" s="57"/>
      <c r="M109" s="1292"/>
      <c r="N109" s="216"/>
      <c r="O109" s="171"/>
      <c r="P109" s="214"/>
      <c r="Q109" s="214"/>
      <c r="R109" s="215"/>
      <c r="S109" s="215"/>
      <c r="T109" s="215"/>
      <c r="U109" s="215"/>
      <c r="V109" s="215"/>
      <c r="W109" s="215"/>
      <c r="X109" s="215"/>
      <c r="Y109" s="57"/>
    </row>
    <row r="110" spans="2:27" ht="17.25" customHeight="1">
      <c r="H110" s="171"/>
      <c r="I110" s="171"/>
      <c r="J110" s="171"/>
      <c r="K110" s="28"/>
      <c r="M110" s="1292"/>
      <c r="N110" s="216"/>
      <c r="O110" s="171"/>
      <c r="P110" s="214"/>
      <c r="Q110" s="214"/>
      <c r="R110" s="215"/>
      <c r="S110" s="215"/>
      <c r="T110" s="215"/>
      <c r="U110" s="215"/>
      <c r="V110" s="215"/>
      <c r="W110" s="215"/>
      <c r="X110" s="215"/>
      <c r="Y110" s="28"/>
      <c r="Z110" s="28"/>
      <c r="AA110" s="28"/>
    </row>
    <row r="111" spans="2:27" ht="17.25" customHeight="1">
      <c r="H111" s="171"/>
      <c r="I111" s="171"/>
      <c r="J111" s="171"/>
      <c r="K111" s="28"/>
      <c r="M111" s="1292"/>
      <c r="N111" s="216"/>
      <c r="O111" s="171"/>
      <c r="P111" s="215"/>
      <c r="Q111" s="215"/>
      <c r="R111" s="215"/>
      <c r="S111" s="215"/>
      <c r="T111" s="215"/>
      <c r="U111" s="215"/>
      <c r="V111" s="215"/>
      <c r="W111" s="215"/>
      <c r="X111" s="215"/>
      <c r="Y111" s="171"/>
      <c r="Z111" s="28"/>
      <c r="AA111" s="28"/>
    </row>
    <row r="112" spans="2:27" ht="17.25" customHeight="1">
      <c r="B112" s="171"/>
      <c r="C112" s="171"/>
      <c r="D112" s="171"/>
      <c r="E112" s="171"/>
      <c r="F112" s="171"/>
      <c r="G112" s="171"/>
      <c r="H112" s="57"/>
      <c r="I112" s="57"/>
      <c r="J112" s="57"/>
      <c r="M112" s="1292"/>
      <c r="N112" s="216"/>
      <c r="O112" s="171"/>
      <c r="P112" s="215"/>
      <c r="Q112" s="215"/>
      <c r="R112" s="215"/>
      <c r="S112" s="215"/>
      <c r="T112" s="215"/>
      <c r="U112" s="215"/>
      <c r="V112" s="215"/>
      <c r="W112" s="215"/>
      <c r="X112" s="215"/>
      <c r="Y112" s="57"/>
    </row>
    <row r="113" spans="2:27" ht="18" customHeight="1">
      <c r="B113" s="28"/>
      <c r="C113" s="171"/>
      <c r="D113" s="171"/>
      <c r="E113" s="171"/>
      <c r="F113" s="171"/>
      <c r="G113" s="171"/>
      <c r="H113" s="57"/>
      <c r="I113" s="57"/>
      <c r="J113" s="57"/>
      <c r="M113" s="1292"/>
      <c r="N113" s="171"/>
      <c r="O113" s="171"/>
      <c r="P113" s="171"/>
      <c r="Q113" s="171"/>
      <c r="R113" s="171"/>
      <c r="S113" s="171"/>
      <c r="T113" s="171"/>
      <c r="U113" s="171"/>
      <c r="V113" s="171"/>
      <c r="W113" s="171"/>
      <c r="X113" s="171"/>
    </row>
    <row r="114" spans="2:27" ht="18" customHeight="1">
      <c r="B114" s="28"/>
      <c r="C114" s="171"/>
      <c r="D114" s="171"/>
      <c r="E114" s="171"/>
      <c r="F114" s="171"/>
      <c r="G114" s="171"/>
      <c r="H114" s="57"/>
      <c r="I114" s="57"/>
      <c r="J114" s="57"/>
      <c r="M114" s="1292"/>
      <c r="N114" s="171"/>
      <c r="O114" s="171"/>
      <c r="P114" s="214"/>
      <c r="Q114" s="214"/>
      <c r="R114" s="215"/>
      <c r="S114" s="215"/>
      <c r="T114" s="215"/>
      <c r="U114" s="215"/>
      <c r="V114" s="215"/>
      <c r="W114" s="215"/>
      <c r="X114" s="215"/>
    </row>
    <row r="115" spans="2:27" ht="18" customHeight="1">
      <c r="B115" s="28"/>
      <c r="C115" s="171"/>
      <c r="D115" s="171"/>
      <c r="E115" s="171"/>
      <c r="F115" s="171"/>
      <c r="G115" s="171"/>
      <c r="H115" s="57"/>
      <c r="I115" s="57"/>
      <c r="J115" s="57"/>
      <c r="M115" s="1292"/>
      <c r="N115" s="216"/>
      <c r="O115" s="171"/>
      <c r="P115" s="214"/>
      <c r="Q115" s="214"/>
      <c r="R115" s="215"/>
      <c r="S115" s="215"/>
      <c r="T115" s="215"/>
      <c r="U115" s="218"/>
      <c r="V115" s="215"/>
      <c r="W115" s="215"/>
      <c r="X115" s="215"/>
    </row>
    <row r="116" spans="2:27" ht="18" customHeight="1">
      <c r="B116" s="28"/>
      <c r="C116" s="171"/>
      <c r="D116" s="171"/>
      <c r="E116" s="171"/>
      <c r="F116" s="171"/>
      <c r="G116" s="171"/>
      <c r="H116" s="57"/>
      <c r="I116" s="57"/>
      <c r="J116" s="57"/>
      <c r="M116" s="1292"/>
      <c r="N116" s="216"/>
      <c r="O116" s="171"/>
      <c r="P116" s="214"/>
      <c r="Q116" s="214"/>
      <c r="R116" s="215"/>
      <c r="S116" s="215"/>
      <c r="T116" s="215"/>
      <c r="U116" s="215"/>
      <c r="V116" s="215"/>
      <c r="W116" s="215"/>
      <c r="X116" s="215"/>
    </row>
    <row r="117" spans="2:27" ht="18" customHeight="1">
      <c r="B117" s="28"/>
      <c r="C117" s="171"/>
      <c r="D117" s="171"/>
      <c r="E117" s="171"/>
      <c r="F117" s="171"/>
      <c r="G117" s="171"/>
      <c r="H117" s="57"/>
      <c r="I117" s="57"/>
      <c r="J117" s="57"/>
      <c r="M117" s="1292"/>
      <c r="N117" s="216"/>
      <c r="O117" s="171"/>
      <c r="P117" s="215"/>
      <c r="Q117" s="215"/>
      <c r="R117" s="215"/>
      <c r="S117" s="215"/>
      <c r="T117" s="215"/>
      <c r="U117" s="215"/>
      <c r="V117" s="215"/>
      <c r="W117" s="215"/>
      <c r="X117" s="215"/>
    </row>
    <row r="118" spans="2:27" ht="18" customHeight="1">
      <c r="B118" s="28"/>
      <c r="C118" s="171"/>
      <c r="D118" s="171"/>
      <c r="E118" s="171"/>
      <c r="F118" s="171"/>
      <c r="G118" s="171"/>
      <c r="H118" s="57"/>
      <c r="I118" s="57"/>
      <c r="J118" s="57"/>
      <c r="M118" s="1292"/>
      <c r="N118" s="216"/>
      <c r="O118" s="171"/>
      <c r="P118" s="215"/>
      <c r="Q118" s="215"/>
      <c r="R118" s="215"/>
      <c r="S118" s="215"/>
      <c r="T118" s="215"/>
      <c r="U118" s="215"/>
      <c r="V118" s="215"/>
      <c r="W118" s="215"/>
      <c r="X118" s="215"/>
    </row>
    <row r="119" spans="2:27" ht="18" customHeight="1">
      <c r="B119" s="28"/>
      <c r="C119" s="171"/>
      <c r="D119" s="171"/>
      <c r="E119" s="171"/>
      <c r="F119" s="171"/>
      <c r="G119" s="171"/>
      <c r="H119" s="57"/>
      <c r="I119" s="57"/>
      <c r="J119" s="57"/>
      <c r="M119" s="1292"/>
      <c r="N119" s="171"/>
      <c r="O119" s="171"/>
      <c r="P119" s="171"/>
      <c r="Q119" s="171"/>
      <c r="R119" s="171"/>
      <c r="S119" s="171"/>
      <c r="T119" s="171"/>
      <c r="U119" s="171"/>
      <c r="V119" s="171"/>
      <c r="W119" s="171"/>
      <c r="X119" s="171"/>
    </row>
    <row r="120" spans="2:27" ht="13" customHeight="1">
      <c r="H120" s="171"/>
      <c r="I120" s="171"/>
      <c r="J120" s="171"/>
      <c r="K120" s="57"/>
      <c r="M120" s="1292"/>
      <c r="N120" s="171"/>
      <c r="O120" s="171"/>
      <c r="P120" s="214"/>
      <c r="Q120" s="214"/>
      <c r="R120" s="215"/>
      <c r="S120" s="215"/>
      <c r="T120" s="215"/>
      <c r="U120" s="215"/>
      <c r="V120" s="215"/>
      <c r="W120" s="215"/>
      <c r="X120" s="215"/>
      <c r="Y120" s="57"/>
    </row>
    <row r="121" spans="2:27" ht="17.25" customHeight="1">
      <c r="H121" s="57"/>
      <c r="I121" s="57"/>
      <c r="J121" s="57"/>
      <c r="K121" s="57"/>
      <c r="M121" s="1292"/>
      <c r="N121" s="216"/>
      <c r="O121" s="171"/>
      <c r="P121" s="214"/>
      <c r="Q121" s="214"/>
      <c r="R121" s="215"/>
      <c r="S121" s="215"/>
      <c r="T121" s="215"/>
      <c r="U121" s="215"/>
      <c r="V121" s="215"/>
      <c r="W121" s="215"/>
      <c r="X121" s="215"/>
    </row>
    <row r="122" spans="2:27" ht="17.25" customHeight="1">
      <c r="H122" s="171"/>
      <c r="I122" s="171"/>
      <c r="J122" s="171"/>
      <c r="K122" s="28"/>
      <c r="M122" s="1292"/>
      <c r="N122" s="216"/>
      <c r="O122" s="171"/>
      <c r="P122" s="214"/>
      <c r="Q122" s="214"/>
      <c r="R122" s="214"/>
      <c r="S122" s="214"/>
      <c r="T122" s="214"/>
      <c r="U122" s="219"/>
      <c r="V122" s="214"/>
      <c r="W122" s="214"/>
      <c r="X122" s="214"/>
      <c r="Z122" s="28"/>
      <c r="AA122" s="28"/>
    </row>
    <row r="123" spans="2:27" ht="17.25" customHeight="1">
      <c r="H123" s="171"/>
      <c r="I123" s="171"/>
      <c r="J123" s="171"/>
      <c r="K123" s="28"/>
      <c r="M123" s="1292"/>
      <c r="N123" s="216"/>
      <c r="O123" s="171"/>
      <c r="P123" s="214"/>
      <c r="Q123" s="214"/>
      <c r="R123" s="214"/>
      <c r="S123" s="214"/>
      <c r="T123" s="214"/>
      <c r="U123" s="214"/>
      <c r="V123" s="214"/>
      <c r="W123" s="214"/>
      <c r="X123" s="214"/>
      <c r="Z123" s="28"/>
      <c r="AA123" s="28"/>
    </row>
    <row r="124" spans="2:27" ht="17.25" customHeight="1">
      <c r="B124" s="171"/>
      <c r="C124" s="171"/>
      <c r="D124" s="171"/>
      <c r="E124" s="171"/>
      <c r="F124" s="171"/>
      <c r="G124" s="171"/>
      <c r="H124" s="57"/>
      <c r="I124" s="57"/>
      <c r="J124" s="57"/>
      <c r="M124" s="1292"/>
      <c r="N124" s="216"/>
      <c r="O124" s="171"/>
      <c r="P124" s="214"/>
      <c r="Q124" s="214"/>
      <c r="R124" s="214"/>
      <c r="S124" s="214"/>
      <c r="T124" s="214"/>
      <c r="U124" s="214"/>
      <c r="V124" s="214"/>
      <c r="W124" s="214"/>
      <c r="X124" s="214"/>
    </row>
    <row r="125" spans="2:27" ht="18" customHeight="1">
      <c r="B125" s="28"/>
      <c r="C125" s="171"/>
      <c r="D125" s="171"/>
      <c r="E125" s="171"/>
      <c r="F125" s="171"/>
      <c r="G125" s="171"/>
      <c r="H125" s="57"/>
      <c r="I125" s="57"/>
      <c r="J125" s="57"/>
      <c r="M125" s="1292"/>
      <c r="N125" s="171"/>
      <c r="O125" s="171"/>
      <c r="P125" s="171"/>
      <c r="Q125" s="171"/>
      <c r="R125" s="171"/>
      <c r="S125" s="171"/>
      <c r="T125" s="171"/>
      <c r="U125" s="171"/>
      <c r="V125" s="171"/>
      <c r="W125" s="171"/>
      <c r="X125" s="171"/>
    </row>
    <row r="126" spans="2:27">
      <c r="B126" s="28"/>
      <c r="C126" s="57"/>
      <c r="D126" s="57"/>
      <c r="E126" s="57"/>
      <c r="F126" s="57"/>
      <c r="G126" s="57"/>
      <c r="H126" s="57"/>
      <c r="I126" s="57"/>
      <c r="J126" s="57"/>
      <c r="M126" s="57"/>
      <c r="N126" s="171"/>
      <c r="O126" s="171"/>
      <c r="P126" s="171"/>
      <c r="Q126" s="171"/>
      <c r="R126" s="171"/>
      <c r="S126" s="171"/>
      <c r="T126" s="171"/>
      <c r="U126" s="171"/>
      <c r="V126" s="171"/>
      <c r="W126" s="171"/>
      <c r="X126" s="171"/>
    </row>
    <row r="127" spans="2:27" ht="14.25" hidden="1" customHeight="1">
      <c r="H127" s="57"/>
      <c r="I127" s="57"/>
      <c r="J127" s="57"/>
      <c r="M127" s="57"/>
      <c r="N127" s="171"/>
      <c r="O127" s="171"/>
      <c r="P127" s="171"/>
      <c r="Q127" s="171"/>
      <c r="R127" s="171"/>
      <c r="S127" s="171"/>
      <c r="T127" s="171"/>
      <c r="U127" s="171"/>
      <c r="V127" s="171"/>
      <c r="W127" s="57"/>
      <c r="X127" s="57"/>
    </row>
    <row r="128" spans="2:27" ht="14.25" hidden="1" customHeight="1">
      <c r="H128" s="57"/>
      <c r="I128" s="57"/>
      <c r="J128" s="57"/>
      <c r="M128" s="57"/>
      <c r="N128" s="171"/>
      <c r="O128" s="171"/>
      <c r="P128" s="171"/>
      <c r="Q128" s="171"/>
      <c r="R128" s="171"/>
      <c r="S128" s="171"/>
      <c r="T128" s="171"/>
      <c r="U128" s="171"/>
      <c r="V128" s="57"/>
      <c r="W128" s="171"/>
      <c r="X128" s="171"/>
    </row>
    <row r="129" spans="2:24" ht="13.5" hidden="1" customHeight="1">
      <c r="B129" s="57"/>
      <c r="C129" s="57"/>
      <c r="D129" s="57"/>
      <c r="E129" s="57"/>
      <c r="F129" s="57"/>
      <c r="G129" s="57"/>
      <c r="H129" s="57"/>
      <c r="I129" s="57"/>
      <c r="J129" s="57"/>
      <c r="M129" s="57"/>
      <c r="N129" s="171"/>
      <c r="O129" s="171"/>
      <c r="P129" s="171"/>
      <c r="Q129" s="171"/>
      <c r="R129" s="171"/>
      <c r="S129" s="171"/>
      <c r="T129" s="171"/>
      <c r="U129" s="171"/>
      <c r="V129" s="57"/>
      <c r="W129" s="171"/>
      <c r="X129" s="171"/>
    </row>
    <row r="130" spans="2:24">
      <c r="B130" s="57"/>
      <c r="C130" s="57"/>
      <c r="D130" s="57"/>
      <c r="E130" s="57"/>
      <c r="F130" s="57"/>
      <c r="G130" s="57"/>
      <c r="H130" s="57"/>
      <c r="I130" s="57"/>
      <c r="J130" s="57"/>
      <c r="M130" s="57"/>
      <c r="N130" s="171"/>
      <c r="O130" s="171"/>
      <c r="P130" s="171"/>
      <c r="Q130" s="171"/>
      <c r="R130" s="171"/>
      <c r="S130" s="57"/>
      <c r="T130" s="57"/>
      <c r="U130" s="57"/>
      <c r="V130" s="57"/>
      <c r="W130" s="57"/>
      <c r="X130" s="57"/>
    </row>
    <row r="131" spans="2:24">
      <c r="M131" s="57"/>
      <c r="N131" s="171"/>
      <c r="O131" s="220"/>
      <c r="P131" s="220"/>
      <c r="Q131" s="220"/>
      <c r="R131" s="220"/>
      <c r="S131" s="220"/>
      <c r="T131" s="220"/>
      <c r="U131" s="220"/>
      <c r="V131" s="220"/>
      <c r="W131" s="220"/>
      <c r="X131" s="220"/>
    </row>
    <row r="132" spans="2:24">
      <c r="N132" s="28"/>
      <c r="P132" s="141"/>
    </row>
  </sheetData>
  <mergeCells count="26">
    <mergeCell ref="A1:K1"/>
    <mergeCell ref="C5:D5"/>
    <mergeCell ref="E5:F5"/>
    <mergeCell ref="G5:H5"/>
    <mergeCell ref="I5:J5"/>
    <mergeCell ref="A5:B6"/>
    <mergeCell ref="B38:J38"/>
    <mergeCell ref="M41:N42"/>
    <mergeCell ref="P41:P42"/>
    <mergeCell ref="Q41:R41"/>
    <mergeCell ref="S41:U41"/>
    <mergeCell ref="V41:V42"/>
    <mergeCell ref="W41:W42"/>
    <mergeCell ref="X41:X42"/>
    <mergeCell ref="S42:T42"/>
    <mergeCell ref="M60:N60"/>
    <mergeCell ref="M61:N61"/>
    <mergeCell ref="M62:N62"/>
    <mergeCell ref="M114:M119"/>
    <mergeCell ref="M120:M125"/>
    <mergeCell ref="M63:N63"/>
    <mergeCell ref="M64:N64"/>
    <mergeCell ref="M66:M95"/>
    <mergeCell ref="M96:M101"/>
    <mergeCell ref="M102:M107"/>
    <mergeCell ref="M108:M113"/>
  </mergeCells>
  <phoneticPr fontId="2"/>
  <dataValidations count="1">
    <dataValidation imeMode="off" allowBlank="1" showInputMessage="1" showErrorMessage="1" sqref="C18:J30"/>
  </dataValidations>
  <printOptions horizontalCentered="1" gridLinesSet="0"/>
  <pageMargins left="0.39370078740157483" right="0.39370078740157483" top="0.59055118110236227" bottom="0.39370078740157483" header="0" footer="0"/>
  <pageSetup paperSize="9" scale="120" firstPageNumber="40" fitToHeight="0" orientation="landscape" useFirstPageNumber="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O53"/>
  <sheetViews>
    <sheetView showGridLines="0" view="pageBreakPreview" zoomScaleNormal="100" zoomScaleSheetLayoutView="100" workbookViewId="0">
      <selection sqref="A1:L1"/>
    </sheetView>
  </sheetViews>
  <sheetFormatPr defaultColWidth="13.6328125" defaultRowHeight="14"/>
  <cols>
    <col min="1" max="1" width="3.453125" style="24" bestFit="1" customWidth="1"/>
    <col min="2" max="2" width="13.36328125" style="24" customWidth="1"/>
    <col min="3" max="3" width="2.08984375" style="57" customWidth="1"/>
    <col min="4" max="4" width="9.6328125" style="24" customWidth="1"/>
    <col min="5" max="6" width="7.36328125" style="24" customWidth="1"/>
    <col min="7" max="11" width="9.90625" style="24" customWidth="1"/>
    <col min="12" max="12" width="13.36328125" style="24" customWidth="1"/>
    <col min="13" max="16384" width="13.6328125" style="24"/>
  </cols>
  <sheetData>
    <row r="1" spans="1:12" s="22" customFormat="1" ht="30" customHeight="1">
      <c r="A1" s="1201" t="s">
        <v>85</v>
      </c>
      <c r="B1" s="1201"/>
      <c r="C1" s="1201"/>
      <c r="D1" s="1201"/>
      <c r="E1" s="1201"/>
      <c r="F1" s="1201"/>
      <c r="G1" s="1201"/>
      <c r="H1" s="1201"/>
      <c r="I1" s="1201"/>
      <c r="J1" s="1201"/>
      <c r="K1" s="1201"/>
      <c r="L1" s="1201"/>
    </row>
    <row r="2" spans="1:12" ht="25" customHeight="1" thickBot="1">
      <c r="B2" s="28"/>
      <c r="C2" s="171"/>
      <c r="D2" s="28"/>
      <c r="E2" s="28"/>
      <c r="F2" s="28"/>
      <c r="G2" s="28"/>
      <c r="H2" s="28"/>
      <c r="I2" s="28"/>
      <c r="J2" s="28"/>
      <c r="K2" s="28"/>
      <c r="L2" s="28"/>
    </row>
    <row r="3" spans="1:12" ht="20.149999999999999" customHeight="1">
      <c r="A3" s="1298" t="s">
        <v>308</v>
      </c>
      <c r="B3" s="1309"/>
      <c r="C3" s="169"/>
      <c r="D3" s="1311" t="s">
        <v>86</v>
      </c>
      <c r="E3" s="1295" t="s">
        <v>87</v>
      </c>
      <c r="F3" s="1296"/>
      <c r="G3" s="1295" t="s">
        <v>357</v>
      </c>
      <c r="H3" s="1297"/>
      <c r="I3" s="1296"/>
      <c r="J3" s="1311" t="s">
        <v>88</v>
      </c>
      <c r="K3" s="1311" t="s">
        <v>358</v>
      </c>
      <c r="L3" s="1314" t="s">
        <v>89</v>
      </c>
    </row>
    <row r="4" spans="1:12" ht="20.149999999999999" customHeight="1">
      <c r="A4" s="1300"/>
      <c r="B4" s="1310"/>
      <c r="C4" s="194"/>
      <c r="D4" s="1312"/>
      <c r="E4" s="221" t="s">
        <v>90</v>
      </c>
      <c r="F4" s="221" t="s">
        <v>91</v>
      </c>
      <c r="G4" s="1316" t="s">
        <v>92</v>
      </c>
      <c r="H4" s="1317"/>
      <c r="I4" s="174" t="s">
        <v>93</v>
      </c>
      <c r="J4" s="1313"/>
      <c r="K4" s="1312"/>
      <c r="L4" s="1315"/>
    </row>
    <row r="5" spans="1:12" s="226" customFormat="1" ht="24.75" customHeight="1">
      <c r="A5" s="222"/>
      <c r="B5" s="223"/>
      <c r="C5" s="223"/>
      <c r="D5" s="224" t="s">
        <v>94</v>
      </c>
      <c r="E5" s="223" t="s">
        <v>95</v>
      </c>
      <c r="F5" s="223" t="s">
        <v>95</v>
      </c>
      <c r="G5" s="223" t="s">
        <v>96</v>
      </c>
      <c r="H5" s="223" t="s">
        <v>97</v>
      </c>
      <c r="I5" s="223" t="s">
        <v>98</v>
      </c>
      <c r="J5" s="223" t="s">
        <v>99</v>
      </c>
      <c r="K5" s="223" t="s">
        <v>100</v>
      </c>
      <c r="L5" s="225" t="s">
        <v>101</v>
      </c>
    </row>
    <row r="6" spans="1:12" s="72" customFormat="1" ht="15.75" hidden="1" customHeight="1">
      <c r="A6" s="227"/>
      <c r="B6" s="186" t="s">
        <v>102</v>
      </c>
      <c r="C6" s="182"/>
      <c r="D6" s="228">
        <v>542</v>
      </c>
      <c r="E6" s="229">
        <v>19</v>
      </c>
      <c r="F6" s="229">
        <v>24</v>
      </c>
      <c r="G6" s="229">
        <v>7518</v>
      </c>
      <c r="H6" s="229">
        <v>679</v>
      </c>
      <c r="I6" s="229">
        <v>8148</v>
      </c>
      <c r="J6" s="229">
        <v>319</v>
      </c>
      <c r="K6" s="229">
        <v>188</v>
      </c>
      <c r="L6" s="1046">
        <v>477936</v>
      </c>
    </row>
    <row r="7" spans="1:12" s="72" customFormat="1" ht="15.75" hidden="1" customHeight="1">
      <c r="A7" s="227"/>
      <c r="B7" s="186" t="s">
        <v>103</v>
      </c>
      <c r="C7" s="182"/>
      <c r="D7" s="228">
        <v>441</v>
      </c>
      <c r="E7" s="229">
        <v>18</v>
      </c>
      <c r="F7" s="229">
        <v>37</v>
      </c>
      <c r="G7" s="229">
        <v>6585</v>
      </c>
      <c r="H7" s="229">
        <v>804</v>
      </c>
      <c r="I7" s="229">
        <v>7623</v>
      </c>
      <c r="J7" s="229">
        <v>257</v>
      </c>
      <c r="K7" s="229">
        <v>147</v>
      </c>
      <c r="L7" s="1046">
        <v>562817</v>
      </c>
    </row>
    <row r="8" spans="1:12" s="72" customFormat="1" ht="15.75" hidden="1" customHeight="1">
      <c r="A8" s="227"/>
      <c r="B8" s="186" t="s">
        <v>104</v>
      </c>
      <c r="C8" s="182"/>
      <c r="D8" s="228">
        <v>500</v>
      </c>
      <c r="E8" s="229">
        <v>16</v>
      </c>
      <c r="F8" s="229">
        <v>40</v>
      </c>
      <c r="G8" s="229">
        <v>9158</v>
      </c>
      <c r="H8" s="229">
        <v>1158</v>
      </c>
      <c r="I8" s="229">
        <v>2614</v>
      </c>
      <c r="J8" s="229">
        <v>350</v>
      </c>
      <c r="K8" s="229">
        <v>160</v>
      </c>
      <c r="L8" s="1046">
        <v>919833</v>
      </c>
    </row>
    <row r="9" spans="1:12" s="72" customFormat="1" ht="15.75" hidden="1" customHeight="1">
      <c r="A9" s="227"/>
      <c r="B9" s="186" t="s">
        <v>105</v>
      </c>
      <c r="C9" s="182"/>
      <c r="D9" s="228">
        <v>428</v>
      </c>
      <c r="E9" s="229">
        <v>22</v>
      </c>
      <c r="F9" s="229">
        <v>16</v>
      </c>
      <c r="G9" s="229">
        <v>7393</v>
      </c>
      <c r="H9" s="229">
        <v>797</v>
      </c>
      <c r="I9" s="229">
        <v>8362</v>
      </c>
      <c r="J9" s="229">
        <v>262</v>
      </c>
      <c r="K9" s="229">
        <v>165</v>
      </c>
      <c r="L9" s="1046">
        <v>586135</v>
      </c>
    </row>
    <row r="10" spans="1:12" s="72" customFormat="1" ht="15.75" hidden="1" customHeight="1">
      <c r="A10" s="227"/>
      <c r="B10" s="186" t="s">
        <v>106</v>
      </c>
      <c r="C10" s="182"/>
      <c r="D10" s="228">
        <v>471</v>
      </c>
      <c r="E10" s="229">
        <v>25</v>
      </c>
      <c r="F10" s="229">
        <v>48</v>
      </c>
      <c r="G10" s="229">
        <v>6045</v>
      </c>
      <c r="H10" s="229">
        <v>1157</v>
      </c>
      <c r="I10" s="229">
        <v>300</v>
      </c>
      <c r="J10" s="229">
        <v>249</v>
      </c>
      <c r="K10" s="229">
        <v>171</v>
      </c>
      <c r="L10" s="1046">
        <v>561635</v>
      </c>
    </row>
    <row r="11" spans="1:12" s="72" customFormat="1" ht="15.75" hidden="1" customHeight="1">
      <c r="A11" s="227"/>
      <c r="B11" s="186" t="s">
        <v>107</v>
      </c>
      <c r="C11" s="194"/>
      <c r="D11" s="230">
        <v>466</v>
      </c>
      <c r="E11" s="231">
        <v>5</v>
      </c>
      <c r="F11" s="231">
        <v>36</v>
      </c>
      <c r="G11" s="231">
        <v>7031</v>
      </c>
      <c r="H11" s="231">
        <v>871</v>
      </c>
      <c r="I11" s="231">
        <v>168</v>
      </c>
      <c r="J11" s="231">
        <v>282</v>
      </c>
      <c r="K11" s="231">
        <v>173</v>
      </c>
      <c r="L11" s="1047">
        <v>4332202</v>
      </c>
    </row>
    <row r="12" spans="1:12" s="72" customFormat="1" ht="15.75" hidden="1" customHeight="1">
      <c r="A12" s="227"/>
      <c r="B12" s="186" t="s">
        <v>108</v>
      </c>
      <c r="C12" s="194"/>
      <c r="D12" s="230">
        <v>494</v>
      </c>
      <c r="E12" s="231">
        <v>14</v>
      </c>
      <c r="F12" s="231">
        <v>37</v>
      </c>
      <c r="G12" s="231">
        <v>6242</v>
      </c>
      <c r="H12" s="231">
        <v>425</v>
      </c>
      <c r="I12" s="231">
        <v>1248</v>
      </c>
      <c r="J12" s="231">
        <v>304</v>
      </c>
      <c r="K12" s="231">
        <v>187</v>
      </c>
      <c r="L12" s="1047">
        <v>424858</v>
      </c>
    </row>
    <row r="13" spans="1:12" s="72" customFormat="1" ht="15.75" hidden="1" customHeight="1">
      <c r="A13" s="227"/>
      <c r="B13" s="186" t="s">
        <v>109</v>
      </c>
      <c r="C13" s="194"/>
      <c r="D13" s="230">
        <v>551</v>
      </c>
      <c r="E13" s="231">
        <v>13</v>
      </c>
      <c r="F13" s="231">
        <v>49</v>
      </c>
      <c r="G13" s="231">
        <v>7392</v>
      </c>
      <c r="H13" s="231">
        <v>1160</v>
      </c>
      <c r="I13" s="231">
        <v>155</v>
      </c>
      <c r="J13" s="231">
        <v>313</v>
      </c>
      <c r="K13" s="231">
        <v>178</v>
      </c>
      <c r="L13" s="1047">
        <v>714306</v>
      </c>
    </row>
    <row r="14" spans="1:12" s="72" customFormat="1" ht="15.75" hidden="1" customHeight="1">
      <c r="A14" s="227"/>
      <c r="B14" s="186" t="s">
        <v>110</v>
      </c>
      <c r="C14" s="194"/>
      <c r="D14" s="230">
        <v>443</v>
      </c>
      <c r="E14" s="231">
        <v>16</v>
      </c>
      <c r="F14" s="231">
        <v>27</v>
      </c>
      <c r="G14" s="231">
        <v>13011</v>
      </c>
      <c r="H14" s="231">
        <v>3078</v>
      </c>
      <c r="I14" s="231">
        <v>72</v>
      </c>
      <c r="J14" s="231">
        <v>270</v>
      </c>
      <c r="K14" s="231">
        <v>153</v>
      </c>
      <c r="L14" s="1047">
        <v>420818</v>
      </c>
    </row>
    <row r="15" spans="1:12" s="72" customFormat="1" ht="15.75" hidden="1" customHeight="1">
      <c r="A15" s="227"/>
      <c r="B15" s="186" t="s">
        <v>111</v>
      </c>
      <c r="C15" s="194"/>
      <c r="D15" s="230">
        <v>505</v>
      </c>
      <c r="E15" s="231">
        <v>18</v>
      </c>
      <c r="F15" s="231">
        <v>45</v>
      </c>
      <c r="G15" s="231">
        <v>6645</v>
      </c>
      <c r="H15" s="231">
        <v>2030</v>
      </c>
      <c r="I15" s="231">
        <v>3132</v>
      </c>
      <c r="J15" s="231">
        <v>302</v>
      </c>
      <c r="K15" s="231">
        <v>171</v>
      </c>
      <c r="L15" s="1047">
        <v>497197</v>
      </c>
    </row>
    <row r="16" spans="1:12" s="72" customFormat="1" ht="17.149999999999999" hidden="1" customHeight="1">
      <c r="A16" s="227"/>
      <c r="B16" s="186" t="s">
        <v>112</v>
      </c>
      <c r="C16" s="194"/>
      <c r="D16" s="187">
        <v>384</v>
      </c>
      <c r="E16" s="188">
        <v>6</v>
      </c>
      <c r="F16" s="188">
        <v>27</v>
      </c>
      <c r="G16" s="188">
        <v>4396</v>
      </c>
      <c r="H16" s="188">
        <v>1186</v>
      </c>
      <c r="I16" s="188">
        <v>134</v>
      </c>
      <c r="J16" s="188">
        <v>773</v>
      </c>
      <c r="K16" s="188">
        <v>142</v>
      </c>
      <c r="L16" s="1048">
        <v>447458</v>
      </c>
    </row>
    <row r="17" spans="1:13" s="72" customFormat="1" ht="17.149999999999999" hidden="1" customHeight="1">
      <c r="A17" s="227"/>
      <c r="B17" s="186" t="s">
        <v>113</v>
      </c>
      <c r="C17" s="194"/>
      <c r="D17" s="187">
        <v>514</v>
      </c>
      <c r="E17" s="188">
        <v>11</v>
      </c>
      <c r="F17" s="188">
        <v>34</v>
      </c>
      <c r="G17" s="188">
        <v>4159</v>
      </c>
      <c r="H17" s="188">
        <v>1456</v>
      </c>
      <c r="I17" s="188">
        <v>101</v>
      </c>
      <c r="J17" s="188">
        <v>265</v>
      </c>
      <c r="K17" s="188">
        <v>112</v>
      </c>
      <c r="L17" s="1048">
        <v>264796</v>
      </c>
    </row>
    <row r="18" spans="1:13" s="72" customFormat="1" ht="17.149999999999999" hidden="1" customHeight="1">
      <c r="A18" s="227"/>
      <c r="B18" s="186" t="s">
        <v>114</v>
      </c>
      <c r="C18" s="194"/>
      <c r="D18" s="187">
        <v>515</v>
      </c>
      <c r="E18" s="188">
        <v>11</v>
      </c>
      <c r="F18" s="188">
        <v>34</v>
      </c>
      <c r="G18" s="188">
        <v>6347</v>
      </c>
      <c r="H18" s="188">
        <v>1139</v>
      </c>
      <c r="I18" s="188">
        <v>1874</v>
      </c>
      <c r="J18" s="188">
        <v>264</v>
      </c>
      <c r="K18" s="188">
        <v>140</v>
      </c>
      <c r="L18" s="1048">
        <v>376197</v>
      </c>
    </row>
    <row r="19" spans="1:13" s="72" customFormat="1" ht="17.149999999999999" hidden="1" customHeight="1">
      <c r="A19" s="227"/>
      <c r="B19" s="186" t="s">
        <v>115</v>
      </c>
      <c r="C19" s="194"/>
      <c r="D19" s="187">
        <v>532</v>
      </c>
      <c r="E19" s="188">
        <v>8</v>
      </c>
      <c r="F19" s="188">
        <v>43</v>
      </c>
      <c r="G19" s="188">
        <v>4616</v>
      </c>
      <c r="H19" s="188">
        <v>1340</v>
      </c>
      <c r="I19" s="188">
        <v>1409</v>
      </c>
      <c r="J19" s="188">
        <v>346</v>
      </c>
      <c r="K19" s="188">
        <v>124</v>
      </c>
      <c r="L19" s="1048">
        <v>367577</v>
      </c>
    </row>
    <row r="20" spans="1:13" s="72" customFormat="1" ht="17.149999999999999" hidden="1" customHeight="1">
      <c r="A20" s="227"/>
      <c r="B20" s="186" t="s">
        <v>116</v>
      </c>
      <c r="C20" s="194"/>
      <c r="D20" s="187">
        <v>419</v>
      </c>
      <c r="E20" s="188">
        <v>5</v>
      </c>
      <c r="F20" s="188">
        <v>24</v>
      </c>
      <c r="G20" s="188">
        <v>3189</v>
      </c>
      <c r="H20" s="188">
        <v>829</v>
      </c>
      <c r="I20" s="188">
        <v>624</v>
      </c>
      <c r="J20" s="188">
        <v>233</v>
      </c>
      <c r="K20" s="188">
        <v>140</v>
      </c>
      <c r="L20" s="1048">
        <v>218595</v>
      </c>
    </row>
    <row r="21" spans="1:13" s="72" customFormat="1" ht="17.149999999999999" customHeight="1">
      <c r="A21" s="227"/>
      <c r="B21" s="186" t="s">
        <v>497</v>
      </c>
      <c r="C21" s="194"/>
      <c r="D21" s="1071">
        <v>401</v>
      </c>
      <c r="E21" s="1072">
        <v>13</v>
      </c>
      <c r="F21" s="1072">
        <v>45</v>
      </c>
      <c r="G21" s="1111">
        <v>5991</v>
      </c>
      <c r="H21" s="1112">
        <v>933</v>
      </c>
      <c r="I21" s="1112">
        <v>710</v>
      </c>
      <c r="J21" s="1073">
        <v>229</v>
      </c>
      <c r="K21" s="1072">
        <v>130</v>
      </c>
      <c r="L21" s="1110">
        <v>952836</v>
      </c>
    </row>
    <row r="22" spans="1:13" s="72" customFormat="1" ht="17.149999999999999" customHeight="1">
      <c r="A22" s="227"/>
      <c r="B22" s="186" t="s">
        <v>498</v>
      </c>
      <c r="C22" s="194"/>
      <c r="D22" s="1071">
        <v>523</v>
      </c>
      <c r="E22" s="1072">
        <v>17</v>
      </c>
      <c r="F22" s="1072">
        <v>39</v>
      </c>
      <c r="G22" s="1111">
        <v>4683</v>
      </c>
      <c r="H22" s="1111">
        <v>892</v>
      </c>
      <c r="I22" s="1111">
        <v>1298</v>
      </c>
      <c r="J22" s="1072">
        <v>225</v>
      </c>
      <c r="K22" s="1072">
        <v>127</v>
      </c>
      <c r="L22" s="1110">
        <v>412786</v>
      </c>
    </row>
    <row r="23" spans="1:13" s="72" customFormat="1" ht="17.149999999999999" customHeight="1">
      <c r="A23" s="227"/>
      <c r="B23" s="186" t="s">
        <v>526</v>
      </c>
      <c r="C23" s="194"/>
      <c r="D23" s="1071">
        <v>348</v>
      </c>
      <c r="E23" s="1072">
        <v>9</v>
      </c>
      <c r="F23" s="1072">
        <v>32</v>
      </c>
      <c r="G23" s="1111">
        <v>3842</v>
      </c>
      <c r="H23" s="1111">
        <v>1205</v>
      </c>
      <c r="I23" s="1111">
        <v>114</v>
      </c>
      <c r="J23" s="1072">
        <v>184</v>
      </c>
      <c r="K23" s="1072">
        <v>87</v>
      </c>
      <c r="L23" s="1110">
        <v>273912</v>
      </c>
    </row>
    <row r="24" spans="1:13" s="72" customFormat="1" ht="13" customHeight="1">
      <c r="A24" s="232"/>
      <c r="B24" s="173"/>
      <c r="C24" s="173"/>
      <c r="D24" s="1074"/>
      <c r="E24" s="1075"/>
      <c r="F24" s="1075"/>
      <c r="G24" s="1075"/>
      <c r="H24" s="1075"/>
      <c r="I24" s="1075"/>
      <c r="J24" s="1075"/>
      <c r="K24" s="1075"/>
      <c r="L24" s="1076"/>
    </row>
    <row r="25" spans="1:13" s="72" customFormat="1" ht="10" hidden="1" customHeight="1">
      <c r="A25" s="1302" t="s">
        <v>117</v>
      </c>
      <c r="B25" s="233"/>
      <c r="C25" s="186"/>
      <c r="D25" s="1077"/>
      <c r="E25" s="1078"/>
      <c r="F25" s="243"/>
      <c r="G25" s="243"/>
      <c r="H25" s="243"/>
      <c r="I25" s="243"/>
      <c r="J25" s="243"/>
      <c r="K25" s="243"/>
      <c r="L25" s="1079"/>
    </row>
    <row r="26" spans="1:13" s="72" customFormat="1" ht="20.149999999999999" hidden="1" customHeight="1">
      <c r="A26" s="1303"/>
      <c r="B26" s="235" t="s">
        <v>118</v>
      </c>
      <c r="C26" s="186"/>
      <c r="D26" s="1077">
        <v>140</v>
      </c>
      <c r="E26" s="1078">
        <v>3</v>
      </c>
      <c r="F26" s="243">
        <v>5</v>
      </c>
      <c r="G26" s="243">
        <v>1285</v>
      </c>
      <c r="H26" s="243">
        <v>154</v>
      </c>
      <c r="I26" s="243">
        <v>42</v>
      </c>
      <c r="J26" s="243">
        <v>55</v>
      </c>
      <c r="K26" s="243">
        <v>38</v>
      </c>
      <c r="L26" s="1079">
        <v>54102</v>
      </c>
    </row>
    <row r="27" spans="1:13" s="72" customFormat="1" ht="20.149999999999999" hidden="1" customHeight="1">
      <c r="A27" s="1303"/>
      <c r="B27" s="235" t="s">
        <v>119</v>
      </c>
      <c r="C27" s="186"/>
      <c r="D27" s="1077">
        <v>102</v>
      </c>
      <c r="E27" s="1078">
        <v>4</v>
      </c>
      <c r="F27" s="1078">
        <v>9</v>
      </c>
      <c r="G27" s="1078">
        <v>1184</v>
      </c>
      <c r="H27" s="1078">
        <v>305</v>
      </c>
      <c r="I27" s="1078">
        <v>0</v>
      </c>
      <c r="J27" s="1078">
        <v>62</v>
      </c>
      <c r="K27" s="1078">
        <v>30</v>
      </c>
      <c r="L27" s="1080">
        <v>108993</v>
      </c>
      <c r="M27" s="69"/>
    </row>
    <row r="28" spans="1:13" s="72" customFormat="1" ht="20.149999999999999" hidden="1" customHeight="1">
      <c r="A28" s="1303"/>
      <c r="B28" s="235" t="s">
        <v>120</v>
      </c>
      <c r="C28" s="186"/>
      <c r="D28" s="1077">
        <v>105</v>
      </c>
      <c r="E28" s="1078">
        <v>1</v>
      </c>
      <c r="F28" s="1078">
        <v>8</v>
      </c>
      <c r="G28" s="1078">
        <v>1074</v>
      </c>
      <c r="H28" s="1078">
        <v>412</v>
      </c>
      <c r="I28" s="1078">
        <v>6</v>
      </c>
      <c r="J28" s="1078">
        <v>58</v>
      </c>
      <c r="K28" s="1078">
        <v>26</v>
      </c>
      <c r="L28" s="1080">
        <v>97887</v>
      </c>
      <c r="M28" s="69"/>
    </row>
    <row r="29" spans="1:13" s="72" customFormat="1" ht="20.149999999999999" hidden="1" customHeight="1">
      <c r="A29" s="1303"/>
      <c r="B29" s="235" t="s">
        <v>121</v>
      </c>
      <c r="C29" s="186"/>
      <c r="D29" s="1077">
        <v>168</v>
      </c>
      <c r="E29" s="1078">
        <v>3</v>
      </c>
      <c r="F29" s="1078">
        <v>12</v>
      </c>
      <c r="G29" s="1078">
        <v>2804</v>
      </c>
      <c r="H29" s="1078">
        <v>268</v>
      </c>
      <c r="I29" s="1078">
        <v>1826</v>
      </c>
      <c r="J29" s="1078">
        <v>89</v>
      </c>
      <c r="K29" s="1078">
        <v>46</v>
      </c>
      <c r="L29" s="1080">
        <v>115215</v>
      </c>
    </row>
    <row r="30" spans="1:13" s="72" customFormat="1" ht="10" hidden="1" customHeight="1">
      <c r="A30" s="1304"/>
      <c r="B30" s="236"/>
      <c r="C30" s="237"/>
      <c r="D30" s="1074"/>
      <c r="E30" s="1075"/>
      <c r="F30" s="1075"/>
      <c r="G30" s="1075"/>
      <c r="H30" s="1075"/>
      <c r="I30" s="1075"/>
      <c r="J30" s="1075"/>
      <c r="K30" s="1075"/>
      <c r="L30" s="1076"/>
    </row>
    <row r="31" spans="1:13" s="72" customFormat="1" ht="10" customHeight="1">
      <c r="A31" s="1305" t="s">
        <v>517</v>
      </c>
      <c r="B31" s="241"/>
      <c r="C31" s="242"/>
      <c r="D31" s="1082"/>
      <c r="E31" s="1083"/>
      <c r="F31" s="1083"/>
      <c r="G31" s="1083"/>
      <c r="H31" s="1083"/>
      <c r="I31" s="1083"/>
      <c r="J31" s="1083"/>
      <c r="K31" s="1083"/>
      <c r="L31" s="1084"/>
    </row>
    <row r="32" spans="1:13" s="72" customFormat="1" ht="20.149999999999999" customHeight="1">
      <c r="A32" s="1306"/>
      <c r="B32" s="235" t="s">
        <v>422</v>
      </c>
      <c r="C32" s="186"/>
      <c r="D32" s="1081">
        <v>111</v>
      </c>
      <c r="E32" s="243">
        <v>5</v>
      </c>
      <c r="F32" s="243">
        <v>16</v>
      </c>
      <c r="G32" s="1113">
        <v>2889</v>
      </c>
      <c r="H32" s="1113">
        <v>234</v>
      </c>
      <c r="I32" s="1113">
        <v>48</v>
      </c>
      <c r="J32" s="1085">
        <v>61</v>
      </c>
      <c r="K32" s="1085">
        <v>38</v>
      </c>
      <c r="L32" s="1115">
        <v>678175</v>
      </c>
    </row>
    <row r="33" spans="1:12" s="72" customFormat="1" ht="20.149999999999999" customHeight="1">
      <c r="A33" s="1306"/>
      <c r="B33" s="235" t="s">
        <v>423</v>
      </c>
      <c r="C33" s="186"/>
      <c r="D33" s="1087">
        <v>91</v>
      </c>
      <c r="E33" s="1088">
        <v>1</v>
      </c>
      <c r="F33" s="1088">
        <v>5</v>
      </c>
      <c r="G33" s="1113">
        <v>1139</v>
      </c>
      <c r="H33" s="1113">
        <v>224</v>
      </c>
      <c r="I33" s="1114">
        <v>646</v>
      </c>
      <c r="J33" s="1085">
        <v>68</v>
      </c>
      <c r="K33" s="1085">
        <v>37</v>
      </c>
      <c r="L33" s="1115">
        <v>95640</v>
      </c>
    </row>
    <row r="34" spans="1:12" s="72" customFormat="1" ht="20.149999999999999" customHeight="1">
      <c r="A34" s="1306"/>
      <c r="B34" s="235" t="s">
        <v>424</v>
      </c>
      <c r="C34" s="186"/>
      <c r="D34" s="1071">
        <v>98</v>
      </c>
      <c r="E34" s="1072">
        <v>5</v>
      </c>
      <c r="F34" s="1072">
        <v>14</v>
      </c>
      <c r="G34" s="1113">
        <v>687</v>
      </c>
      <c r="H34" s="1113">
        <v>418</v>
      </c>
      <c r="I34" s="1111">
        <v>3</v>
      </c>
      <c r="J34" s="1085">
        <v>49</v>
      </c>
      <c r="K34" s="1072">
        <v>23</v>
      </c>
      <c r="L34" s="1115">
        <v>66918</v>
      </c>
    </row>
    <row r="35" spans="1:12" s="72" customFormat="1" ht="20.149999999999999" customHeight="1">
      <c r="A35" s="1306"/>
      <c r="B35" s="235" t="s">
        <v>425</v>
      </c>
      <c r="C35" s="186"/>
      <c r="D35" s="1087">
        <v>101</v>
      </c>
      <c r="E35" s="1088">
        <v>2</v>
      </c>
      <c r="F35" s="1088">
        <v>10</v>
      </c>
      <c r="G35" s="1114">
        <v>1276</v>
      </c>
      <c r="H35" s="1114">
        <v>57</v>
      </c>
      <c r="I35" s="1113">
        <v>13</v>
      </c>
      <c r="J35" s="1085">
        <v>51</v>
      </c>
      <c r="K35" s="1085">
        <v>32</v>
      </c>
      <c r="L35" s="1115">
        <v>112140</v>
      </c>
    </row>
    <row r="36" spans="1:12" s="72" customFormat="1" ht="9.75" customHeight="1">
      <c r="A36" s="1307"/>
      <c r="B36" s="568"/>
      <c r="C36" s="237"/>
      <c r="D36" s="1089"/>
      <c r="E36" s="1090"/>
      <c r="F36" s="1090"/>
      <c r="G36" s="1090"/>
      <c r="H36" s="1090"/>
      <c r="I36" s="1090"/>
      <c r="J36" s="1090"/>
      <c r="K36" s="1090"/>
      <c r="L36" s="1091"/>
    </row>
    <row r="37" spans="1:12" s="72" customFormat="1" ht="9.75" customHeight="1">
      <c r="A37" s="1306" t="s">
        <v>516</v>
      </c>
      <c r="B37" s="235"/>
      <c r="C37" s="186"/>
      <c r="D37" s="1081"/>
      <c r="E37" s="243"/>
      <c r="F37" s="243"/>
      <c r="G37" s="243"/>
      <c r="H37" s="243"/>
      <c r="I37" s="243"/>
      <c r="J37" s="243"/>
      <c r="K37" s="243"/>
      <c r="L37" s="1079"/>
    </row>
    <row r="38" spans="1:12" s="72" customFormat="1" ht="20.149999999999999" customHeight="1">
      <c r="A38" s="1306"/>
      <c r="B38" s="235" t="s">
        <v>422</v>
      </c>
      <c r="C38" s="186"/>
      <c r="D38" s="1126">
        <v>135</v>
      </c>
      <c r="E38" s="243">
        <v>2</v>
      </c>
      <c r="F38" s="243">
        <v>11</v>
      </c>
      <c r="G38" s="1127">
        <v>1539</v>
      </c>
      <c r="H38" s="1085">
        <v>158</v>
      </c>
      <c r="I38" s="243">
        <v>1063</v>
      </c>
      <c r="J38" s="1085">
        <v>51</v>
      </c>
      <c r="K38" s="1085">
        <v>33</v>
      </c>
      <c r="L38" s="1086">
        <v>183767</v>
      </c>
    </row>
    <row r="39" spans="1:12" s="72" customFormat="1" ht="20.149999999999999" customHeight="1">
      <c r="A39" s="1306"/>
      <c r="B39" s="235" t="s">
        <v>423</v>
      </c>
      <c r="C39" s="186"/>
      <c r="D39" s="1081">
        <v>109</v>
      </c>
      <c r="E39" s="1085">
        <v>2</v>
      </c>
      <c r="F39" s="1078">
        <v>8</v>
      </c>
      <c r="G39" s="1085">
        <v>595</v>
      </c>
      <c r="H39" s="243">
        <v>74</v>
      </c>
      <c r="I39" s="243">
        <v>106</v>
      </c>
      <c r="J39" s="1085">
        <v>43</v>
      </c>
      <c r="K39" s="1085">
        <v>27</v>
      </c>
      <c r="L39" s="1086">
        <v>57715</v>
      </c>
    </row>
    <row r="40" spans="1:12" s="72" customFormat="1" ht="20.149999999999999" customHeight="1">
      <c r="A40" s="1306"/>
      <c r="B40" s="765" t="s">
        <v>424</v>
      </c>
      <c r="C40" s="766"/>
      <c r="D40" s="1077">
        <v>143</v>
      </c>
      <c r="E40" s="1078">
        <v>6</v>
      </c>
      <c r="F40" s="1085">
        <v>13</v>
      </c>
      <c r="G40" s="1085">
        <v>1415</v>
      </c>
      <c r="H40" s="1085">
        <v>539</v>
      </c>
      <c r="I40" s="1078">
        <v>40</v>
      </c>
      <c r="J40" s="1085">
        <v>78</v>
      </c>
      <c r="K40" s="1085">
        <v>38</v>
      </c>
      <c r="L40" s="1104">
        <v>83601</v>
      </c>
    </row>
    <row r="41" spans="1:12" s="72" customFormat="1" ht="20.149999999999999" customHeight="1">
      <c r="A41" s="1306"/>
      <c r="B41" s="235" t="s">
        <v>425</v>
      </c>
      <c r="C41" s="186"/>
      <c r="D41" s="1081">
        <v>136</v>
      </c>
      <c r="E41" s="243">
        <v>7</v>
      </c>
      <c r="F41" s="243">
        <v>7</v>
      </c>
      <c r="G41" s="1092">
        <v>1134</v>
      </c>
      <c r="H41" s="1092">
        <v>121</v>
      </c>
      <c r="I41" s="1092">
        <v>89</v>
      </c>
      <c r="J41" s="1092">
        <v>53</v>
      </c>
      <c r="K41" s="1093">
        <v>29</v>
      </c>
      <c r="L41" s="1094">
        <v>87705</v>
      </c>
    </row>
    <row r="42" spans="1:12" s="72" customFormat="1" ht="10" customHeight="1" thickBot="1">
      <c r="A42" s="1308"/>
      <c r="B42" s="245"/>
      <c r="C42" s="246"/>
      <c r="D42" s="1095"/>
      <c r="E42" s="1096"/>
      <c r="F42" s="1096"/>
      <c r="G42" s="1096"/>
      <c r="H42" s="1096"/>
      <c r="I42" s="1096"/>
      <c r="J42" s="1096"/>
      <c r="K42" s="1096"/>
      <c r="L42" s="1097"/>
    </row>
    <row r="43" spans="1:12" s="72" customFormat="1" ht="9.75" customHeight="1">
      <c r="A43" s="1306" t="s">
        <v>515</v>
      </c>
      <c r="B43" s="235"/>
      <c r="C43" s="186"/>
      <c r="D43" s="1081"/>
      <c r="E43" s="243"/>
      <c r="F43" s="243"/>
      <c r="G43" s="243"/>
      <c r="H43" s="243"/>
      <c r="I43" s="243"/>
      <c r="J43" s="243"/>
      <c r="K43" s="243"/>
      <c r="L43" s="1079"/>
    </row>
    <row r="44" spans="1:12" s="72" customFormat="1" ht="20.149999999999999" customHeight="1">
      <c r="A44" s="1306"/>
      <c r="B44" s="235" t="s">
        <v>422</v>
      </c>
      <c r="C44" s="186"/>
      <c r="D44" s="1108">
        <v>173</v>
      </c>
      <c r="E44" s="243">
        <v>5</v>
      </c>
      <c r="F44" s="1109">
        <v>16</v>
      </c>
      <c r="G44" s="1103">
        <v>2631</v>
      </c>
      <c r="H44" s="1103">
        <v>627</v>
      </c>
      <c r="I44" s="243">
        <v>107</v>
      </c>
      <c r="J44" s="1103">
        <v>86</v>
      </c>
      <c r="K44" s="1103">
        <v>38</v>
      </c>
      <c r="L44" s="1104">
        <v>142330</v>
      </c>
    </row>
    <row r="45" spans="1:12" s="72" customFormat="1" ht="20.149999999999999" customHeight="1">
      <c r="A45" s="1306"/>
      <c r="B45" s="235" t="s">
        <v>423</v>
      </c>
      <c r="C45" s="186"/>
      <c r="D45" s="1081">
        <v>75</v>
      </c>
      <c r="E45" s="1085">
        <v>2</v>
      </c>
      <c r="F45" s="1078">
        <v>10</v>
      </c>
      <c r="G45" s="1085">
        <v>756</v>
      </c>
      <c r="H45" s="243">
        <v>224</v>
      </c>
      <c r="I45" s="243">
        <v>0</v>
      </c>
      <c r="J45" s="1085">
        <v>37</v>
      </c>
      <c r="K45" s="1085">
        <v>20</v>
      </c>
      <c r="L45" s="1115">
        <v>40066</v>
      </c>
    </row>
    <row r="46" spans="1:12" s="300" customFormat="1" ht="20.149999999999999" customHeight="1">
      <c r="A46" s="1306"/>
      <c r="B46" s="765" t="s">
        <v>424</v>
      </c>
      <c r="C46" s="766"/>
      <c r="D46" s="1077">
        <v>100</v>
      </c>
      <c r="E46" s="1078">
        <v>2</v>
      </c>
      <c r="F46" s="1085">
        <v>6</v>
      </c>
      <c r="G46" s="1085">
        <v>455</v>
      </c>
      <c r="H46" s="1085">
        <v>354</v>
      </c>
      <c r="I46" s="1078">
        <v>7</v>
      </c>
      <c r="J46" s="1085">
        <v>61</v>
      </c>
      <c r="K46" s="1085">
        <v>29</v>
      </c>
      <c r="L46" s="1086">
        <v>91516</v>
      </c>
    </row>
    <row r="47" spans="1:12" s="72" customFormat="1" ht="20.149999999999999" customHeight="1">
      <c r="A47" s="1306"/>
      <c r="B47" s="235" t="s">
        <v>425</v>
      </c>
      <c r="C47" s="186"/>
      <c r="D47" s="1081"/>
      <c r="E47" s="243"/>
      <c r="F47" s="243"/>
      <c r="G47" s="1092"/>
      <c r="H47" s="1092"/>
      <c r="I47" s="1092"/>
      <c r="J47" s="1092"/>
      <c r="K47" s="1093"/>
      <c r="L47" s="1094"/>
    </row>
    <row r="48" spans="1:12" s="72" customFormat="1" ht="10" customHeight="1" thickBot="1">
      <c r="A48" s="1308"/>
      <c r="B48" s="245"/>
      <c r="C48" s="246"/>
      <c r="D48" s="1095"/>
      <c r="E48" s="1096"/>
      <c r="F48" s="1096"/>
      <c r="G48" s="1096"/>
      <c r="H48" s="1096"/>
      <c r="I48" s="1096"/>
      <c r="J48" s="1096"/>
      <c r="K48" s="1096"/>
      <c r="L48" s="1097"/>
    </row>
    <row r="49" spans="1:15" ht="3" customHeight="1">
      <c r="A49" s="217"/>
      <c r="B49" s="171"/>
      <c r="C49" s="171"/>
      <c r="D49" s="171"/>
      <c r="E49" s="171"/>
      <c r="F49" s="171"/>
      <c r="G49" s="171"/>
      <c r="H49" s="171"/>
      <c r="I49" s="171"/>
      <c r="J49" s="171"/>
      <c r="K49" s="171"/>
      <c r="L49" s="171"/>
    </row>
    <row r="50" spans="1:15" s="40" customFormat="1" ht="15" customHeight="1">
      <c r="A50" s="566" t="s">
        <v>382</v>
      </c>
      <c r="C50" s="166"/>
      <c r="D50" s="65"/>
      <c r="E50" s="65"/>
      <c r="F50" s="65"/>
    </row>
    <row r="51" spans="1:15" s="784" customFormat="1" ht="15" customHeight="1">
      <c r="A51" s="783" t="s">
        <v>410</v>
      </c>
      <c r="B51" s="793"/>
      <c r="C51" s="794"/>
      <c r="D51" s="794"/>
      <c r="E51" s="785"/>
      <c r="F51" s="785"/>
      <c r="G51" s="785"/>
      <c r="H51" s="785"/>
      <c r="I51" s="785"/>
      <c r="J51" s="785"/>
      <c r="K51" s="785"/>
      <c r="O51" s="786"/>
    </row>
    <row r="52" spans="1:15" s="40" customFormat="1" ht="15" customHeight="1">
      <c r="A52" s="566" t="s">
        <v>122</v>
      </c>
      <c r="C52" s="247"/>
      <c r="D52" s="247"/>
      <c r="E52" s="247"/>
      <c r="F52" s="247"/>
      <c r="G52" s="247"/>
      <c r="H52" s="247"/>
      <c r="I52" s="247"/>
      <c r="J52" s="247"/>
      <c r="K52" s="247"/>
      <c r="L52" s="247"/>
    </row>
    <row r="53" spans="1:15">
      <c r="B53" s="28"/>
      <c r="D53" s="141"/>
    </row>
  </sheetData>
  <mergeCells count="13">
    <mergeCell ref="K3:K4"/>
    <mergeCell ref="L3:L4"/>
    <mergeCell ref="G4:H4"/>
    <mergeCell ref="A25:A30"/>
    <mergeCell ref="A31:A36"/>
    <mergeCell ref="A37:A42"/>
    <mergeCell ref="A43:A48"/>
    <mergeCell ref="A1:L1"/>
    <mergeCell ref="A3:B4"/>
    <mergeCell ref="D3:D4"/>
    <mergeCell ref="E3:F3"/>
    <mergeCell ref="G3:I3"/>
    <mergeCell ref="J3:J4"/>
  </mergeCells>
  <phoneticPr fontId="2"/>
  <dataValidations count="1">
    <dataValidation imeMode="off" allowBlank="1" showInputMessage="1" showErrorMessage="1" sqref="D44 G44:H44 G32:H34 I32:L32 I35:L35 J33:J34 K33:L33 L34 E45 G45:G46 J44:L46 F46 H46 D38 G38:H38 E39 G39:G40 J38:L40 F40 H40"/>
  </dataValidations>
  <printOptions horizontalCentered="1" gridLinesSet="0"/>
  <pageMargins left="0.59055118110236227" right="0.59055118110236227" top="0.59055118110236227" bottom="0.39370078740157483" header="0" footer="0"/>
  <pageSetup paperSize="9" scale="104" firstPageNumber="40" fitToHeight="0"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17</vt:i4>
      </vt:variant>
    </vt:vector>
  </HeadingPairs>
  <TitlesOfParts>
    <vt:vector size="37" baseType="lpstr">
      <vt:lpstr>最新の主な指標（令和7年2月）</vt:lpstr>
      <vt:lpstr>主要指標1</vt:lpstr>
      <vt:lpstr>主要指標2</vt:lpstr>
      <vt:lpstr>1_1,2</vt:lpstr>
      <vt:lpstr>1_3</vt:lpstr>
      <vt:lpstr>5</vt:lpstr>
      <vt:lpstr>6</vt:lpstr>
      <vt:lpstr>10</vt:lpstr>
      <vt:lpstr>11</vt:lpstr>
      <vt:lpstr>12</vt:lpstr>
      <vt:lpstr>14</vt:lpstr>
      <vt:lpstr>15</vt:lpstr>
      <vt:lpstr>16</vt:lpstr>
      <vt:lpstr>17</vt:lpstr>
      <vt:lpstr>19</vt:lpstr>
      <vt:lpstr>20</vt:lpstr>
      <vt:lpstr>21</vt:lpstr>
      <vt:lpstr>22</vt:lpstr>
      <vt:lpstr>25-1､2</vt:lpstr>
      <vt:lpstr>25-3</vt:lpstr>
      <vt:lpstr>'1_1,2'!Print_Area</vt:lpstr>
      <vt:lpstr>'1_3'!Print_Area</vt:lpstr>
      <vt:lpstr>'10'!Print_Area</vt:lpstr>
      <vt:lpstr>'11'!Print_Area</vt:lpstr>
      <vt:lpstr>'12'!Print_Area</vt:lpstr>
      <vt:lpstr>'14'!Print_Area</vt:lpstr>
      <vt:lpstr>'16'!Print_Area</vt:lpstr>
      <vt:lpstr>'17'!Print_Area</vt:lpstr>
      <vt:lpstr>'20'!Print_Area</vt:lpstr>
      <vt:lpstr>'21'!Print_Area</vt:lpstr>
      <vt:lpstr>'22'!Print_Area</vt:lpstr>
      <vt:lpstr>'25-1､2'!Print_Area</vt:lpstr>
      <vt:lpstr>'5'!Print_Area</vt:lpstr>
      <vt:lpstr>'6'!Print_Area</vt:lpstr>
      <vt:lpstr>'最新の主な指標（令和7年2月）'!Print_Area</vt:lpstr>
      <vt:lpstr>主要指標1!Print_Area</vt:lpstr>
      <vt:lpstr>主要指標2!Print_Area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比嘉　真弓</dc:creator>
  <cp:lastModifiedBy>0006902</cp:lastModifiedBy>
  <cp:lastPrinted>2025-03-21T00:45:02Z</cp:lastPrinted>
  <dcterms:created xsi:type="dcterms:W3CDTF">1997-01-08T22:48:59Z</dcterms:created>
  <dcterms:modified xsi:type="dcterms:W3CDTF">2025-03-21T00:47:58Z</dcterms:modified>
</cp:coreProperties>
</file>