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0" windowWidth="10275" windowHeight="7875" activeTab="0"/>
  </bookViews>
  <sheets>
    <sheet name="付表２" sheetId="1" r:id="rId1"/>
  </sheets>
  <definedNames/>
  <calcPr fullCalcOnLoad="1"/>
</workbook>
</file>

<file path=xl/sharedStrings.xml><?xml version="1.0" encoding="utf-8"?>
<sst xmlns="http://schemas.openxmlformats.org/spreadsheetml/2006/main" count="84" uniqueCount="82">
  <si>
    <t>付表２　産業（大分類）、１５歳以上</t>
  </si>
  <si>
    <t>市町村</t>
  </si>
  <si>
    <t>総数　　　　</t>
  </si>
  <si>
    <t>第１次産業</t>
  </si>
  <si>
    <t>第２次産業</t>
  </si>
  <si>
    <t>第３次産業</t>
  </si>
  <si>
    <t xml:space="preserve">分類不能の産業    </t>
  </si>
  <si>
    <t>産業別割合（％）　１）</t>
  </si>
  <si>
    <t>総数</t>
  </si>
  <si>
    <t xml:space="preserve">農業，林業    </t>
  </si>
  <si>
    <t>漁業</t>
  </si>
  <si>
    <t xml:space="preserve">鉱業，採石業，砂利採取業    </t>
  </si>
  <si>
    <t xml:space="preserve">建設業    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</si>
  <si>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</si>
  <si>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</si>
  <si>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</si>
  <si>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</si>
  <si>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</si>
  <si>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</si>
  <si>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 xml:space="preserve">不動産業，物品賃貸業   </t>
  </si>
  <si>
    <t xml:space="preserve">学術研究，専門・技術サービス業    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</si>
  <si>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</si>
  <si>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</si>
  <si>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</si>
  <si>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</si>
  <si>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</si>
  <si>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</si>
  <si>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 xml:space="preserve">公務（他に分類されるものを除く）  </t>
  </si>
  <si>
    <t>第１次産業</t>
  </si>
  <si>
    <t>第２次産業</t>
  </si>
  <si>
    <t>第３次産業</t>
  </si>
  <si>
    <t>県計</t>
  </si>
  <si>
    <t>市部計</t>
  </si>
  <si>
    <t>郡部計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</si>
  <si>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</si>
  <si>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</si>
  <si>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</si>
  <si>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</si>
  <si>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</si>
  <si>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</si>
  <si>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</si>
  <si>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</si>
  <si>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</si>
  <si>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</si>
  <si>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</si>
  <si>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</si>
  <si>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</si>
  <si>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</si>
  <si>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</si>
  <si>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</si>
  <si>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</si>
  <si>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</si>
  <si>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</si>
  <si>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</si>
  <si>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</si>
  <si>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</si>
  <si>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</si>
  <si>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</si>
  <si>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</si>
  <si>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</si>
  <si>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</si>
  <si>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</si>
  <si>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</si>
  <si>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</si>
  <si>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</si>
  <si>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</si>
  <si>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</si>
  <si>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</si>
  <si>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</si>
  <si>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</si>
  <si>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</si>
  <si>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</si>
  <si>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</si>
  <si>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</si>
  <si>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</si>
  <si>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</si>
  <si>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多良間村</t>
  </si>
  <si>
    <t>八重山郡</t>
  </si>
  <si>
    <t>竹富町</t>
  </si>
  <si>
    <t>与那国町</t>
  </si>
  <si>
    <t>１）産業別割合は、分母から「分類不能の産業」を除いて計算している。</t>
  </si>
  <si>
    <t>就業者数－県、市町村（平成27年）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</si>
</sst>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%"/>
  </numFmts>
  <fonts count="39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top"/>
    </xf>
    <xf numFmtId="38" fontId="4" fillId="0" borderId="15" xfId="48" applyFont="1" applyFill="1" applyBorder="1" applyAlignment="1">
      <alignment horizontal="right"/>
    </xf>
    <xf numFmtId="177" fontId="4" fillId="0" borderId="0" xfId="42" applyNumberFormat="1" applyFont="1" applyFill="1" applyAlignment="1">
      <alignment horizontal="right"/>
    </xf>
    <xf numFmtId="0" fontId="4" fillId="0" borderId="16" xfId="0" applyFont="1" applyFill="1" applyBorder="1" applyAlignment="1">
      <alignment horizontal="distributed"/>
    </xf>
    <xf numFmtId="38" fontId="4" fillId="0" borderId="0" xfId="48" applyFont="1" applyFill="1" applyBorder="1" applyAlignment="1">
      <alignment horizontal="right"/>
    </xf>
    <xf numFmtId="0" fontId="1" fillId="0" borderId="17" xfId="0" applyFont="1" applyFill="1" applyBorder="1" applyAlignment="1">
      <alignment horizontal="distributed"/>
    </xf>
    <xf numFmtId="38" fontId="1" fillId="0" borderId="18" xfId="48" applyFont="1" applyFill="1" applyBorder="1" applyAlignment="1">
      <alignment horizontal="right"/>
    </xf>
    <xf numFmtId="177" fontId="1" fillId="0" borderId="18" xfId="42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distributed"/>
    </xf>
    <xf numFmtId="38" fontId="1" fillId="0" borderId="0" xfId="48" applyFont="1" applyFill="1" applyBorder="1" applyAlignment="1">
      <alignment horizontal="right"/>
    </xf>
    <xf numFmtId="177" fontId="1" fillId="0" borderId="0" xfId="42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distributed"/>
    </xf>
    <xf numFmtId="38" fontId="1" fillId="0" borderId="20" xfId="48" applyFont="1" applyFill="1" applyBorder="1" applyAlignment="1">
      <alignment horizontal="right"/>
    </xf>
    <xf numFmtId="177" fontId="1" fillId="0" borderId="20" xfId="42" applyNumberFormat="1" applyFont="1" applyFill="1" applyBorder="1" applyAlignment="1">
      <alignment horizontal="right"/>
    </xf>
    <xf numFmtId="177" fontId="1" fillId="0" borderId="0" xfId="42" applyNumberFormat="1" applyFont="1" applyFill="1" applyAlignment="1">
      <alignment horizontal="right"/>
    </xf>
    <xf numFmtId="0" fontId="4" fillId="0" borderId="17" xfId="0" applyFont="1" applyFill="1" applyBorder="1" applyAlignment="1">
      <alignment horizontal="distributed"/>
    </xf>
    <xf numFmtId="38" fontId="4" fillId="0" borderId="18" xfId="48" applyFont="1" applyFill="1" applyBorder="1" applyAlignment="1">
      <alignment horizontal="right"/>
    </xf>
    <xf numFmtId="177" fontId="4" fillId="0" borderId="18" xfId="42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distributed"/>
    </xf>
    <xf numFmtId="38" fontId="1" fillId="0" borderId="22" xfId="48" applyFont="1" applyFill="1" applyBorder="1" applyAlignment="1">
      <alignment horizontal="right"/>
    </xf>
    <xf numFmtId="177" fontId="1" fillId="0" borderId="22" xfId="42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="85" zoomScaleNormal="85" zoomScalePageLayoutView="0" workbookViewId="0" topLeftCell="A1">
      <selection activeCell="N1" sqref="N1"/>
    </sheetView>
  </sheetViews>
  <sheetFormatPr defaultColWidth="9.00390625" defaultRowHeight="13.5"/>
  <cols>
    <col min="1" max="1" width="9.00390625" style="2" customWidth="1"/>
    <col min="2" max="19" width="8.625" style="2" customWidth="1"/>
    <col min="20" max="20" width="9.125" style="2" customWidth="1"/>
    <col min="21" max="25" width="8.625" style="2" customWidth="1"/>
    <col min="26" max="28" width="5.875" style="2" customWidth="1"/>
    <col min="29" max="16384" width="9.00390625" style="6" customWidth="1"/>
  </cols>
  <sheetData>
    <row r="1" spans="2:14" ht="12" customHeight="1">
      <c r="B1" s="3"/>
      <c r="C1" s="3"/>
      <c r="D1" s="3"/>
      <c r="E1" s="3"/>
      <c r="F1" s="3"/>
      <c r="G1" s="3"/>
      <c r="H1" s="3"/>
      <c r="I1" s="3"/>
      <c r="M1" s="4" t="s">
        <v>0</v>
      </c>
      <c r="N1" s="5" t="s">
        <v>81</v>
      </c>
    </row>
    <row r="2" ht="11.25" customHeight="1">
      <c r="A2" s="7"/>
    </row>
    <row r="3" spans="1:28" ht="11.25" customHeight="1">
      <c r="A3" s="39" t="s">
        <v>1</v>
      </c>
      <c r="B3" s="35" t="s">
        <v>2</v>
      </c>
      <c r="C3" s="33" t="s">
        <v>3</v>
      </c>
      <c r="D3" s="34"/>
      <c r="E3" s="41"/>
      <c r="F3" s="33" t="s">
        <v>4</v>
      </c>
      <c r="G3" s="34"/>
      <c r="H3" s="34"/>
      <c r="I3" s="41"/>
      <c r="J3" s="33" t="s">
        <v>5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5" t="s">
        <v>6</v>
      </c>
      <c r="Z3" s="37" t="s">
        <v>7</v>
      </c>
      <c r="AA3" s="38"/>
      <c r="AB3" s="38"/>
    </row>
    <row r="4" spans="1:28" ht="43.5" customHeight="1">
      <c r="A4" s="40"/>
      <c r="B4" s="36"/>
      <c r="C4" s="11" t="s">
        <v>8</v>
      </c>
      <c r="D4" s="11" t="s">
        <v>9</v>
      </c>
      <c r="E4" s="11" t="s">
        <v>10</v>
      </c>
      <c r="F4" s="11" t="s">
        <v>8</v>
      </c>
      <c r="G4" s="11" t="s">
        <v>11</v>
      </c>
      <c r="H4" s="11" t="s">
        <v>12</v>
      </c>
      <c r="I4" s="11" t="s">
        <v>13</v>
      </c>
      <c r="J4" s="10" t="s">
        <v>8</v>
      </c>
      <c r="K4" s="11" t="s">
        <v>14</v>
      </c>
      <c r="L4" s="11" t="s">
        <v>15</v>
      </c>
      <c r="M4" s="11" t="s">
        <v>16</v>
      </c>
      <c r="N4" s="8" t="s">
        <v>17</v>
      </c>
      <c r="O4" s="8" t="s">
        <v>18</v>
      </c>
      <c r="P4" s="11" t="s">
        <v>19</v>
      </c>
      <c r="Q4" s="11" t="s">
        <v>20</v>
      </c>
      <c r="R4" s="11" t="s">
        <v>21</v>
      </c>
      <c r="S4" s="11" t="s">
        <v>22</v>
      </c>
      <c r="T4" s="11" t="s">
        <v>23</v>
      </c>
      <c r="U4" s="11" t="s">
        <v>24</v>
      </c>
      <c r="V4" s="11" t="s">
        <v>25</v>
      </c>
      <c r="W4" s="8" t="s">
        <v>26</v>
      </c>
      <c r="X4" s="8" t="s">
        <v>27</v>
      </c>
      <c r="Y4" s="36"/>
      <c r="Z4" s="8" t="s">
        <v>28</v>
      </c>
      <c r="AA4" s="11" t="s">
        <v>29</v>
      </c>
      <c r="AB4" s="9" t="s">
        <v>30</v>
      </c>
    </row>
    <row r="5" spans="1:28" ht="16.5" customHeight="1">
      <c r="A5" s="12" t="s">
        <v>31</v>
      </c>
      <c r="B5" s="13">
        <f>B6+B7</f>
        <v>589634</v>
      </c>
      <c r="C5" s="13">
        <f>C6+C7</f>
        <v>26593</v>
      </c>
      <c r="D5" s="13">
        <f aca="true" t="shared" si="0" ref="D5:Y5">D6+D7</f>
        <v>23977</v>
      </c>
      <c r="E5" s="13">
        <f t="shared" si="0"/>
        <v>2616</v>
      </c>
      <c r="F5" s="13">
        <f t="shared" si="0"/>
        <v>81508</v>
      </c>
      <c r="G5" s="13">
        <f t="shared" si="0"/>
        <v>254</v>
      </c>
      <c r="H5" s="13">
        <f t="shared" si="0"/>
        <v>52335</v>
      </c>
      <c r="I5" s="13">
        <f t="shared" si="0"/>
        <v>28919</v>
      </c>
      <c r="J5" s="13">
        <f t="shared" si="0"/>
        <v>433334</v>
      </c>
      <c r="K5" s="13">
        <f t="shared" si="0"/>
        <v>3223</v>
      </c>
      <c r="L5" s="13">
        <f t="shared" si="0"/>
        <v>13203</v>
      </c>
      <c r="M5" s="13">
        <f t="shared" si="0"/>
        <v>25137</v>
      </c>
      <c r="N5" s="13">
        <f t="shared" si="0"/>
        <v>81924</v>
      </c>
      <c r="O5" s="13">
        <f t="shared" si="0"/>
        <v>11034</v>
      </c>
      <c r="P5" s="13">
        <f t="shared" si="0"/>
        <v>12219</v>
      </c>
      <c r="Q5" s="13">
        <f t="shared" si="0"/>
        <v>17069</v>
      </c>
      <c r="R5" s="13">
        <f t="shared" si="0"/>
        <v>45897</v>
      </c>
      <c r="S5" s="13">
        <f t="shared" si="0"/>
        <v>22606</v>
      </c>
      <c r="T5" s="13">
        <f t="shared" si="0"/>
        <v>31647</v>
      </c>
      <c r="U5" s="13">
        <f t="shared" si="0"/>
        <v>81998</v>
      </c>
      <c r="V5" s="13">
        <f t="shared" si="0"/>
        <v>5382</v>
      </c>
      <c r="W5" s="13">
        <f t="shared" si="0"/>
        <v>48390</v>
      </c>
      <c r="X5" s="13">
        <f t="shared" si="0"/>
        <v>33605</v>
      </c>
      <c r="Y5" s="13">
        <f t="shared" si="0"/>
        <v>48199</v>
      </c>
      <c r="Z5" s="14">
        <f>C5/(C5+F5+J5)</f>
        <v>0.04911577567020972</v>
      </c>
      <c r="AA5" s="14">
        <f>F5/(C5+F5+J5)</f>
        <v>0.15054069278860804</v>
      </c>
      <c r="AB5" s="14">
        <f>J5/(C5+F5+J5)</f>
        <v>0.8003435315411822</v>
      </c>
    </row>
    <row r="6" spans="1:28" ht="16.5" customHeight="1">
      <c r="A6" s="15" t="s">
        <v>32</v>
      </c>
      <c r="B6" s="16">
        <f>SUM(B8:B18)</f>
        <v>448775</v>
      </c>
      <c r="C6" s="16">
        <f aca="true" t="shared" si="1" ref="C6:Y6">SUM(C8:C18)</f>
        <v>15766</v>
      </c>
      <c r="D6" s="16">
        <f t="shared" si="1"/>
        <v>14218</v>
      </c>
      <c r="E6" s="16">
        <f t="shared" si="1"/>
        <v>1548</v>
      </c>
      <c r="F6" s="16">
        <f t="shared" si="1"/>
        <v>59312</v>
      </c>
      <c r="G6" s="16">
        <f t="shared" si="1"/>
        <v>177</v>
      </c>
      <c r="H6" s="16">
        <f t="shared" si="1"/>
        <v>37729</v>
      </c>
      <c r="I6" s="16">
        <f t="shared" si="1"/>
        <v>21406</v>
      </c>
      <c r="J6" s="16">
        <f t="shared" si="1"/>
        <v>332254</v>
      </c>
      <c r="K6" s="16">
        <f t="shared" si="1"/>
        <v>2431</v>
      </c>
      <c r="L6" s="16">
        <f t="shared" si="1"/>
        <v>10940</v>
      </c>
      <c r="M6" s="16">
        <f t="shared" si="1"/>
        <v>19956</v>
      </c>
      <c r="N6" s="16">
        <f t="shared" si="1"/>
        <v>63829</v>
      </c>
      <c r="O6" s="16">
        <f t="shared" si="1"/>
        <v>9324</v>
      </c>
      <c r="P6" s="16">
        <f t="shared" si="1"/>
        <v>9929</v>
      </c>
      <c r="Q6" s="16">
        <f t="shared" si="1"/>
        <v>13705</v>
      </c>
      <c r="R6" s="16">
        <f t="shared" si="1"/>
        <v>33462</v>
      </c>
      <c r="S6" s="16">
        <f t="shared" si="1"/>
        <v>16563</v>
      </c>
      <c r="T6" s="16">
        <f t="shared" si="1"/>
        <v>23266</v>
      </c>
      <c r="U6" s="16">
        <f t="shared" si="1"/>
        <v>61703</v>
      </c>
      <c r="V6" s="16">
        <f t="shared" si="1"/>
        <v>3791</v>
      </c>
      <c r="W6" s="16">
        <f t="shared" si="1"/>
        <v>37391</v>
      </c>
      <c r="X6" s="16">
        <f t="shared" si="1"/>
        <v>25964</v>
      </c>
      <c r="Y6" s="16">
        <f t="shared" si="1"/>
        <v>41443</v>
      </c>
      <c r="Z6" s="14">
        <f aca="true" t="shared" si="2" ref="Z6:Z53">C6/(C6+F6+J6)</f>
        <v>0.03870552767766834</v>
      </c>
      <c r="AA6" s="14">
        <f aca="true" t="shared" si="3" ref="AA6:AA53">F6/(C6+F6+J6)</f>
        <v>0.14561095126334292</v>
      </c>
      <c r="AB6" s="14">
        <f aca="true" t="shared" si="4" ref="AB6:AB53">J6/(C6+F6+J6)</f>
        <v>0.8156835210589888</v>
      </c>
    </row>
    <row r="7" spans="1:28" ht="16.5" customHeight="1">
      <c r="A7" s="15" t="s">
        <v>33</v>
      </c>
      <c r="B7" s="16">
        <f>B19+B29+B36+B49+B51</f>
        <v>140859</v>
      </c>
      <c r="C7" s="16">
        <f>C19+C29+C36+C49+C51</f>
        <v>10827</v>
      </c>
      <c r="D7" s="16">
        <f aca="true" t="shared" si="5" ref="D7:Y7">D19+D29+D36+D49+D51</f>
        <v>9759</v>
      </c>
      <c r="E7" s="16">
        <f t="shared" si="5"/>
        <v>1068</v>
      </c>
      <c r="F7" s="16">
        <f t="shared" si="5"/>
        <v>22196</v>
      </c>
      <c r="G7" s="16">
        <f t="shared" si="5"/>
        <v>77</v>
      </c>
      <c r="H7" s="16">
        <f t="shared" si="5"/>
        <v>14606</v>
      </c>
      <c r="I7" s="16">
        <f t="shared" si="5"/>
        <v>7513</v>
      </c>
      <c r="J7" s="16">
        <f t="shared" si="5"/>
        <v>101080</v>
      </c>
      <c r="K7" s="16">
        <f t="shared" si="5"/>
        <v>792</v>
      </c>
      <c r="L7" s="16">
        <f t="shared" si="5"/>
        <v>2263</v>
      </c>
      <c r="M7" s="16">
        <f t="shared" si="5"/>
        <v>5181</v>
      </c>
      <c r="N7" s="16">
        <f t="shared" si="5"/>
        <v>18095</v>
      </c>
      <c r="O7" s="16">
        <f t="shared" si="5"/>
        <v>1710</v>
      </c>
      <c r="P7" s="16">
        <f t="shared" si="5"/>
        <v>2290</v>
      </c>
      <c r="Q7" s="16">
        <f t="shared" si="5"/>
        <v>3364</v>
      </c>
      <c r="R7" s="16">
        <f t="shared" si="5"/>
        <v>12435</v>
      </c>
      <c r="S7" s="16">
        <f t="shared" si="5"/>
        <v>6043</v>
      </c>
      <c r="T7" s="16">
        <f t="shared" si="5"/>
        <v>8381</v>
      </c>
      <c r="U7" s="16">
        <f t="shared" si="5"/>
        <v>20295</v>
      </c>
      <c r="V7" s="16">
        <f t="shared" si="5"/>
        <v>1591</v>
      </c>
      <c r="W7" s="16">
        <f t="shared" si="5"/>
        <v>10999</v>
      </c>
      <c r="X7" s="16">
        <f t="shared" si="5"/>
        <v>7641</v>
      </c>
      <c r="Y7" s="16">
        <f t="shared" si="5"/>
        <v>6756</v>
      </c>
      <c r="Z7" s="14">
        <f t="shared" si="2"/>
        <v>0.08073644884901904</v>
      </c>
      <c r="AA7" s="14">
        <f t="shared" si="3"/>
        <v>0.16551456716106278</v>
      </c>
      <c r="AB7" s="14">
        <f t="shared" si="4"/>
        <v>0.7537489839899182</v>
      </c>
    </row>
    <row r="8" spans="1:28" ht="16.5" customHeight="1">
      <c r="A8" s="17" t="s">
        <v>34</v>
      </c>
      <c r="B8" s="18">
        <f>C8+F8+J8+Y8</f>
        <v>127621</v>
      </c>
      <c r="C8" s="18">
        <f>D8+E8</f>
        <v>840</v>
      </c>
      <c r="D8" s="18">
        <v>641</v>
      </c>
      <c r="E8" s="18">
        <v>199</v>
      </c>
      <c r="F8" s="18">
        <f>SUM(G8:I8)</f>
        <v>12475</v>
      </c>
      <c r="G8" s="18">
        <v>21</v>
      </c>
      <c r="H8" s="18">
        <v>7102</v>
      </c>
      <c r="I8" s="18">
        <v>5352</v>
      </c>
      <c r="J8" s="18">
        <f>SUM(K8:X8)</f>
        <v>101142</v>
      </c>
      <c r="K8" s="18">
        <v>637</v>
      </c>
      <c r="L8" s="18">
        <v>4573</v>
      </c>
      <c r="M8" s="18">
        <v>6337</v>
      </c>
      <c r="N8" s="18">
        <v>19195</v>
      </c>
      <c r="O8" s="18">
        <v>4161</v>
      </c>
      <c r="P8" s="18">
        <v>3849</v>
      </c>
      <c r="Q8" s="18">
        <v>4759</v>
      </c>
      <c r="R8" s="18">
        <v>9818</v>
      </c>
      <c r="S8" s="18">
        <v>4431</v>
      </c>
      <c r="T8" s="18">
        <v>6687</v>
      </c>
      <c r="U8" s="18">
        <v>15626</v>
      </c>
      <c r="V8" s="18">
        <v>984</v>
      </c>
      <c r="W8" s="18">
        <v>10987</v>
      </c>
      <c r="X8" s="18">
        <v>9098</v>
      </c>
      <c r="Y8" s="18">
        <v>13164</v>
      </c>
      <c r="Z8" s="19">
        <f t="shared" si="2"/>
        <v>0.007339000672741729</v>
      </c>
      <c r="AA8" s="19">
        <f t="shared" si="3"/>
        <v>0.10899289689577746</v>
      </c>
      <c r="AB8" s="19">
        <f t="shared" si="4"/>
        <v>0.8836681024314809</v>
      </c>
    </row>
    <row r="9" spans="1:28" ht="16.5" customHeight="1">
      <c r="A9" s="20" t="s">
        <v>35</v>
      </c>
      <c r="B9" s="21">
        <f aca="true" t="shared" si="6" ref="B9:B18">C9+F9+J9+Y9</f>
        <v>37853</v>
      </c>
      <c r="C9" s="21">
        <f aca="true" t="shared" si="7" ref="C9:C18">D9+E9</f>
        <v>267</v>
      </c>
      <c r="D9" s="21">
        <v>230</v>
      </c>
      <c r="E9" s="21">
        <v>37</v>
      </c>
      <c r="F9" s="21">
        <f aca="true" t="shared" si="8" ref="F9:F18">SUM(G9:I9)</f>
        <v>4964</v>
      </c>
      <c r="G9" s="21">
        <v>4</v>
      </c>
      <c r="H9" s="21">
        <v>3338</v>
      </c>
      <c r="I9" s="21">
        <v>1622</v>
      </c>
      <c r="J9" s="21">
        <f aca="true" t="shared" si="9" ref="J9:J18">SUM(K9:X9)</f>
        <v>28864</v>
      </c>
      <c r="K9" s="21">
        <v>279</v>
      </c>
      <c r="L9" s="21">
        <v>1068</v>
      </c>
      <c r="M9" s="21">
        <v>1510</v>
      </c>
      <c r="N9" s="21">
        <v>5926</v>
      </c>
      <c r="O9" s="21">
        <v>778</v>
      </c>
      <c r="P9" s="21">
        <v>886</v>
      </c>
      <c r="Q9" s="21">
        <v>1326</v>
      </c>
      <c r="R9" s="21">
        <v>2642</v>
      </c>
      <c r="S9" s="21">
        <v>1428</v>
      </c>
      <c r="T9" s="21">
        <v>2484</v>
      </c>
      <c r="U9" s="21">
        <v>5145</v>
      </c>
      <c r="V9" s="21">
        <v>291</v>
      </c>
      <c r="W9" s="21">
        <v>3455</v>
      </c>
      <c r="X9" s="21">
        <v>1646</v>
      </c>
      <c r="Y9" s="21">
        <v>3758</v>
      </c>
      <c r="Z9" s="22">
        <f t="shared" si="2"/>
        <v>0.007831060272767268</v>
      </c>
      <c r="AA9" s="22">
        <f t="shared" si="3"/>
        <v>0.14559319548320868</v>
      </c>
      <c r="AB9" s="22">
        <f t="shared" si="4"/>
        <v>0.846575744244024</v>
      </c>
    </row>
    <row r="10" spans="1:28" ht="16.5" customHeight="1">
      <c r="A10" s="20" t="s">
        <v>36</v>
      </c>
      <c r="B10" s="21">
        <f t="shared" si="6"/>
        <v>22711</v>
      </c>
      <c r="C10" s="21">
        <f t="shared" si="7"/>
        <v>2075</v>
      </c>
      <c r="D10" s="21">
        <v>1801</v>
      </c>
      <c r="E10" s="21">
        <v>274</v>
      </c>
      <c r="F10" s="21">
        <f t="shared" si="8"/>
        <v>3114</v>
      </c>
      <c r="G10" s="21">
        <v>10</v>
      </c>
      <c r="H10" s="21">
        <v>1893</v>
      </c>
      <c r="I10" s="21">
        <v>1211</v>
      </c>
      <c r="J10" s="21">
        <f t="shared" si="9"/>
        <v>16341</v>
      </c>
      <c r="K10" s="21">
        <v>112</v>
      </c>
      <c r="L10" s="21">
        <v>197</v>
      </c>
      <c r="M10" s="21">
        <v>1142</v>
      </c>
      <c r="N10" s="21">
        <v>3093</v>
      </c>
      <c r="O10" s="21">
        <v>236</v>
      </c>
      <c r="P10" s="21">
        <v>442</v>
      </c>
      <c r="Q10" s="21">
        <v>647</v>
      </c>
      <c r="R10" s="21">
        <v>2817</v>
      </c>
      <c r="S10" s="21">
        <v>1057</v>
      </c>
      <c r="T10" s="21">
        <v>1070</v>
      </c>
      <c r="U10" s="21">
        <v>2523</v>
      </c>
      <c r="V10" s="21">
        <v>229</v>
      </c>
      <c r="W10" s="21">
        <v>1279</v>
      </c>
      <c r="X10" s="21">
        <v>1497</v>
      </c>
      <c r="Y10" s="21">
        <v>1181</v>
      </c>
      <c r="Z10" s="22">
        <f t="shared" si="2"/>
        <v>0.09637714816535067</v>
      </c>
      <c r="AA10" s="22">
        <f t="shared" si="3"/>
        <v>0.1446353924756154</v>
      </c>
      <c r="AB10" s="22">
        <f t="shared" si="4"/>
        <v>0.7589874593590339</v>
      </c>
    </row>
    <row r="11" spans="1:28" ht="16.5" customHeight="1">
      <c r="A11" s="20" t="s">
        <v>37</v>
      </c>
      <c r="B11" s="21">
        <f t="shared" si="6"/>
        <v>46104</v>
      </c>
      <c r="C11" s="21">
        <f t="shared" si="7"/>
        <v>190</v>
      </c>
      <c r="D11" s="21">
        <v>139</v>
      </c>
      <c r="E11" s="21">
        <v>51</v>
      </c>
      <c r="F11" s="21">
        <f t="shared" si="8"/>
        <v>6059</v>
      </c>
      <c r="G11" s="21">
        <v>9</v>
      </c>
      <c r="H11" s="21">
        <v>3820</v>
      </c>
      <c r="I11" s="21">
        <v>2230</v>
      </c>
      <c r="J11" s="21">
        <f t="shared" si="9"/>
        <v>34896</v>
      </c>
      <c r="K11" s="21">
        <v>328</v>
      </c>
      <c r="L11" s="21">
        <v>1514</v>
      </c>
      <c r="M11" s="21">
        <v>2200</v>
      </c>
      <c r="N11" s="21">
        <v>7334</v>
      </c>
      <c r="O11" s="21">
        <v>1186</v>
      </c>
      <c r="P11" s="21">
        <v>1101</v>
      </c>
      <c r="Q11" s="21">
        <v>1710</v>
      </c>
      <c r="R11" s="21">
        <v>2816</v>
      </c>
      <c r="S11" s="21">
        <v>1617</v>
      </c>
      <c r="T11" s="21">
        <v>2446</v>
      </c>
      <c r="U11" s="21">
        <v>6220</v>
      </c>
      <c r="V11" s="21">
        <v>322</v>
      </c>
      <c r="W11" s="21">
        <v>4049</v>
      </c>
      <c r="X11" s="21">
        <v>2053</v>
      </c>
      <c r="Y11" s="21">
        <v>4959</v>
      </c>
      <c r="Z11" s="22">
        <f t="shared" si="2"/>
        <v>0.004617815044355328</v>
      </c>
      <c r="AA11" s="22">
        <f t="shared" si="3"/>
        <v>0.14725969133552072</v>
      </c>
      <c r="AB11" s="22">
        <f t="shared" si="4"/>
        <v>0.8481224936201239</v>
      </c>
    </row>
    <row r="12" spans="1:28" ht="16.5" customHeight="1">
      <c r="A12" s="20" t="s">
        <v>38</v>
      </c>
      <c r="B12" s="21">
        <f t="shared" si="6"/>
        <v>25651</v>
      </c>
      <c r="C12" s="21">
        <f t="shared" si="7"/>
        <v>1622</v>
      </c>
      <c r="D12" s="21">
        <v>1492</v>
      </c>
      <c r="E12" s="21">
        <v>130</v>
      </c>
      <c r="F12" s="21">
        <f t="shared" si="8"/>
        <v>3422</v>
      </c>
      <c r="G12" s="21">
        <v>57</v>
      </c>
      <c r="H12" s="21">
        <v>2058</v>
      </c>
      <c r="I12" s="21">
        <v>1307</v>
      </c>
      <c r="J12" s="21">
        <f t="shared" si="9"/>
        <v>18263</v>
      </c>
      <c r="K12" s="21">
        <v>94</v>
      </c>
      <c r="L12" s="21">
        <v>281</v>
      </c>
      <c r="M12" s="21">
        <v>726</v>
      </c>
      <c r="N12" s="21">
        <v>2924</v>
      </c>
      <c r="O12" s="21">
        <v>259</v>
      </c>
      <c r="P12" s="21">
        <v>357</v>
      </c>
      <c r="Q12" s="21">
        <v>701</v>
      </c>
      <c r="R12" s="21">
        <v>2595</v>
      </c>
      <c r="S12" s="21">
        <v>1142</v>
      </c>
      <c r="T12" s="21">
        <v>1793</v>
      </c>
      <c r="U12" s="21">
        <v>4186</v>
      </c>
      <c r="V12" s="21">
        <v>288</v>
      </c>
      <c r="W12" s="21">
        <v>1890</v>
      </c>
      <c r="X12" s="21">
        <v>1027</v>
      </c>
      <c r="Y12" s="21">
        <v>2344</v>
      </c>
      <c r="Z12" s="22">
        <f t="shared" si="2"/>
        <v>0.06959282618955678</v>
      </c>
      <c r="AA12" s="22">
        <f t="shared" si="3"/>
        <v>0.14682284292272707</v>
      </c>
      <c r="AB12" s="22">
        <f t="shared" si="4"/>
        <v>0.7835843308877162</v>
      </c>
    </row>
    <row r="13" spans="1:28" ht="16.5" customHeight="1">
      <c r="A13" s="20" t="s">
        <v>39</v>
      </c>
      <c r="B13" s="21">
        <f t="shared" si="6"/>
        <v>26320</v>
      </c>
      <c r="C13" s="21">
        <f t="shared" si="7"/>
        <v>1822</v>
      </c>
      <c r="D13" s="21">
        <v>1680</v>
      </c>
      <c r="E13" s="21">
        <v>142</v>
      </c>
      <c r="F13" s="21">
        <f t="shared" si="8"/>
        <v>4448</v>
      </c>
      <c r="G13" s="21">
        <v>27</v>
      </c>
      <c r="H13" s="21">
        <v>2564</v>
      </c>
      <c r="I13" s="21">
        <v>1857</v>
      </c>
      <c r="J13" s="21">
        <f t="shared" si="9"/>
        <v>19385</v>
      </c>
      <c r="K13" s="21">
        <v>76</v>
      </c>
      <c r="L13" s="21">
        <v>514</v>
      </c>
      <c r="M13" s="21">
        <v>1893</v>
      </c>
      <c r="N13" s="21">
        <v>3725</v>
      </c>
      <c r="O13" s="21">
        <v>381</v>
      </c>
      <c r="P13" s="21">
        <v>515</v>
      </c>
      <c r="Q13" s="21">
        <v>602</v>
      </c>
      <c r="R13" s="21">
        <v>1583</v>
      </c>
      <c r="S13" s="21">
        <v>1026</v>
      </c>
      <c r="T13" s="21">
        <v>909</v>
      </c>
      <c r="U13" s="21">
        <v>4061</v>
      </c>
      <c r="V13" s="21">
        <v>281</v>
      </c>
      <c r="W13" s="21">
        <v>1792</v>
      </c>
      <c r="X13" s="21">
        <v>2027</v>
      </c>
      <c r="Y13" s="21">
        <v>665</v>
      </c>
      <c r="Z13" s="22">
        <f t="shared" si="2"/>
        <v>0.07101929448450595</v>
      </c>
      <c r="AA13" s="22">
        <f t="shared" si="3"/>
        <v>0.17337750925745468</v>
      </c>
      <c r="AB13" s="22">
        <f t="shared" si="4"/>
        <v>0.7556031962580394</v>
      </c>
    </row>
    <row r="14" spans="1:28" ht="16.5" customHeight="1">
      <c r="A14" s="20" t="s">
        <v>40</v>
      </c>
      <c r="B14" s="21">
        <f t="shared" si="6"/>
        <v>49997</v>
      </c>
      <c r="C14" s="21">
        <f t="shared" si="7"/>
        <v>579</v>
      </c>
      <c r="D14" s="21">
        <v>514</v>
      </c>
      <c r="E14" s="21">
        <v>65</v>
      </c>
      <c r="F14" s="21">
        <f t="shared" si="8"/>
        <v>7294</v>
      </c>
      <c r="G14" s="21">
        <v>6</v>
      </c>
      <c r="H14" s="21">
        <v>4964</v>
      </c>
      <c r="I14" s="21">
        <v>2324</v>
      </c>
      <c r="J14" s="21">
        <f t="shared" si="9"/>
        <v>36016</v>
      </c>
      <c r="K14" s="21">
        <v>301</v>
      </c>
      <c r="L14" s="21">
        <v>931</v>
      </c>
      <c r="M14" s="21">
        <v>1441</v>
      </c>
      <c r="N14" s="21">
        <v>7143</v>
      </c>
      <c r="O14" s="21">
        <v>756</v>
      </c>
      <c r="P14" s="21">
        <v>1024</v>
      </c>
      <c r="Q14" s="21">
        <v>1253</v>
      </c>
      <c r="R14" s="21">
        <v>3721</v>
      </c>
      <c r="S14" s="21">
        <v>1848</v>
      </c>
      <c r="T14" s="21">
        <v>2613</v>
      </c>
      <c r="U14" s="21">
        <v>7210</v>
      </c>
      <c r="V14" s="21">
        <v>309</v>
      </c>
      <c r="W14" s="21">
        <v>5187</v>
      </c>
      <c r="X14" s="21">
        <v>2279</v>
      </c>
      <c r="Y14" s="21">
        <v>6108</v>
      </c>
      <c r="Z14" s="22">
        <f t="shared" si="2"/>
        <v>0.013192371664881861</v>
      </c>
      <c r="AA14" s="22">
        <f t="shared" si="3"/>
        <v>0.16619198432409032</v>
      </c>
      <c r="AB14" s="22">
        <f t="shared" si="4"/>
        <v>0.8206156440110278</v>
      </c>
    </row>
    <row r="15" spans="1:28" ht="16.5" customHeight="1">
      <c r="A15" s="20" t="s">
        <v>41</v>
      </c>
      <c r="B15" s="21">
        <f t="shared" si="6"/>
        <v>25085</v>
      </c>
      <c r="C15" s="21">
        <f t="shared" si="7"/>
        <v>830</v>
      </c>
      <c r="D15" s="21">
        <v>791</v>
      </c>
      <c r="E15" s="21">
        <v>39</v>
      </c>
      <c r="F15" s="21">
        <f t="shared" si="8"/>
        <v>2962</v>
      </c>
      <c r="G15" s="21">
        <v>9</v>
      </c>
      <c r="H15" s="21">
        <v>1812</v>
      </c>
      <c r="I15" s="21">
        <v>1141</v>
      </c>
      <c r="J15" s="21">
        <f t="shared" si="9"/>
        <v>18846</v>
      </c>
      <c r="K15" s="21">
        <v>107</v>
      </c>
      <c r="L15" s="21">
        <v>699</v>
      </c>
      <c r="M15" s="21">
        <v>1458</v>
      </c>
      <c r="N15" s="21">
        <v>3525</v>
      </c>
      <c r="O15" s="21">
        <v>607</v>
      </c>
      <c r="P15" s="21">
        <v>589</v>
      </c>
      <c r="Q15" s="21">
        <v>735</v>
      </c>
      <c r="R15" s="21">
        <v>1349</v>
      </c>
      <c r="S15" s="21">
        <v>784</v>
      </c>
      <c r="T15" s="21">
        <v>1150</v>
      </c>
      <c r="U15" s="21">
        <v>3700</v>
      </c>
      <c r="V15" s="21">
        <v>274</v>
      </c>
      <c r="W15" s="21">
        <v>1894</v>
      </c>
      <c r="X15" s="21">
        <v>1975</v>
      </c>
      <c r="Y15" s="21">
        <v>2447</v>
      </c>
      <c r="Z15" s="22">
        <f t="shared" si="2"/>
        <v>0.03666401625585299</v>
      </c>
      <c r="AA15" s="22">
        <f t="shared" si="3"/>
        <v>0.13084194716847777</v>
      </c>
      <c r="AB15" s="22">
        <f t="shared" si="4"/>
        <v>0.8324940365756692</v>
      </c>
    </row>
    <row r="16" spans="1:28" ht="16.5" customHeight="1">
      <c r="A16" s="20" t="s">
        <v>42</v>
      </c>
      <c r="B16" s="21">
        <f t="shared" si="6"/>
        <v>45519</v>
      </c>
      <c r="C16" s="21">
        <f t="shared" si="7"/>
        <v>1573</v>
      </c>
      <c r="D16" s="21">
        <v>1310</v>
      </c>
      <c r="E16" s="21">
        <v>263</v>
      </c>
      <c r="F16" s="21">
        <f t="shared" si="8"/>
        <v>8247</v>
      </c>
      <c r="G16" s="21">
        <v>17</v>
      </c>
      <c r="H16" s="21">
        <v>5928</v>
      </c>
      <c r="I16" s="21">
        <v>2302</v>
      </c>
      <c r="J16" s="21">
        <f t="shared" si="9"/>
        <v>30663</v>
      </c>
      <c r="K16" s="21">
        <v>306</v>
      </c>
      <c r="L16" s="21">
        <v>628</v>
      </c>
      <c r="M16" s="21">
        <v>1405</v>
      </c>
      <c r="N16" s="21">
        <v>5595</v>
      </c>
      <c r="O16" s="21">
        <v>488</v>
      </c>
      <c r="P16" s="21">
        <v>606</v>
      </c>
      <c r="Q16" s="21">
        <v>938</v>
      </c>
      <c r="R16" s="21">
        <v>3268</v>
      </c>
      <c r="S16" s="21">
        <v>1712</v>
      </c>
      <c r="T16" s="21">
        <v>2076</v>
      </c>
      <c r="U16" s="21">
        <v>6730</v>
      </c>
      <c r="V16" s="21">
        <v>313</v>
      </c>
      <c r="W16" s="21">
        <v>4532</v>
      </c>
      <c r="X16" s="21">
        <v>2066</v>
      </c>
      <c r="Y16" s="21">
        <v>5036</v>
      </c>
      <c r="Z16" s="22">
        <f t="shared" si="2"/>
        <v>0.0388558160215399</v>
      </c>
      <c r="AA16" s="22">
        <f t="shared" si="3"/>
        <v>0.2037151396882642</v>
      </c>
      <c r="AB16" s="22">
        <f t="shared" si="4"/>
        <v>0.7574290442901959</v>
      </c>
    </row>
    <row r="17" spans="1:28" ht="16.5" customHeight="1">
      <c r="A17" s="20" t="s">
        <v>43</v>
      </c>
      <c r="B17" s="21">
        <f t="shared" si="6"/>
        <v>23297</v>
      </c>
      <c r="C17" s="21">
        <f t="shared" si="7"/>
        <v>4249</v>
      </c>
      <c r="D17" s="21">
        <v>4038</v>
      </c>
      <c r="E17" s="21">
        <v>211</v>
      </c>
      <c r="F17" s="21">
        <f t="shared" si="8"/>
        <v>3097</v>
      </c>
      <c r="G17" s="21">
        <v>11</v>
      </c>
      <c r="H17" s="21">
        <v>2225</v>
      </c>
      <c r="I17" s="21">
        <v>861</v>
      </c>
      <c r="J17" s="21">
        <f t="shared" si="9"/>
        <v>14644</v>
      </c>
      <c r="K17" s="21">
        <v>107</v>
      </c>
      <c r="L17" s="21">
        <v>200</v>
      </c>
      <c r="M17" s="21">
        <v>784</v>
      </c>
      <c r="N17" s="21">
        <v>2744</v>
      </c>
      <c r="O17" s="21">
        <v>213</v>
      </c>
      <c r="P17" s="21">
        <v>306</v>
      </c>
      <c r="Q17" s="21">
        <v>554</v>
      </c>
      <c r="R17" s="21">
        <v>1848</v>
      </c>
      <c r="S17" s="21">
        <v>791</v>
      </c>
      <c r="T17" s="21">
        <v>1152</v>
      </c>
      <c r="U17" s="21">
        <v>3283</v>
      </c>
      <c r="V17" s="21">
        <v>275</v>
      </c>
      <c r="W17" s="21">
        <v>1040</v>
      </c>
      <c r="X17" s="21">
        <v>1347</v>
      </c>
      <c r="Y17" s="21">
        <v>1307</v>
      </c>
      <c r="Z17" s="22">
        <f t="shared" si="2"/>
        <v>0.19322419281491587</v>
      </c>
      <c r="AA17" s="22">
        <f t="shared" si="3"/>
        <v>0.14083674397453388</v>
      </c>
      <c r="AB17" s="22">
        <f t="shared" si="4"/>
        <v>0.6659390632105503</v>
      </c>
    </row>
    <row r="18" spans="1:28" ht="16.5" customHeight="1">
      <c r="A18" s="23" t="s">
        <v>44</v>
      </c>
      <c r="B18" s="24">
        <f t="shared" si="6"/>
        <v>18617</v>
      </c>
      <c r="C18" s="24">
        <f t="shared" si="7"/>
        <v>1719</v>
      </c>
      <c r="D18" s="24">
        <v>1582</v>
      </c>
      <c r="E18" s="24">
        <v>137</v>
      </c>
      <c r="F18" s="24">
        <f t="shared" si="8"/>
        <v>3230</v>
      </c>
      <c r="G18" s="24">
        <v>6</v>
      </c>
      <c r="H18" s="24">
        <v>2025</v>
      </c>
      <c r="I18" s="24">
        <v>1199</v>
      </c>
      <c r="J18" s="24">
        <f t="shared" si="9"/>
        <v>13194</v>
      </c>
      <c r="K18" s="24">
        <v>84</v>
      </c>
      <c r="L18" s="24">
        <v>335</v>
      </c>
      <c r="M18" s="24">
        <v>1060</v>
      </c>
      <c r="N18" s="24">
        <v>2625</v>
      </c>
      <c r="O18" s="24">
        <v>259</v>
      </c>
      <c r="P18" s="24">
        <v>254</v>
      </c>
      <c r="Q18" s="24">
        <v>480</v>
      </c>
      <c r="R18" s="24">
        <v>1005</v>
      </c>
      <c r="S18" s="24">
        <v>727</v>
      </c>
      <c r="T18" s="24">
        <v>886</v>
      </c>
      <c r="U18" s="24">
        <v>3019</v>
      </c>
      <c r="V18" s="24">
        <v>225</v>
      </c>
      <c r="W18" s="24">
        <v>1286</v>
      </c>
      <c r="X18" s="24">
        <v>949</v>
      </c>
      <c r="Y18" s="24">
        <v>474</v>
      </c>
      <c r="Z18" s="25">
        <f t="shared" si="2"/>
        <v>0.09474728545444525</v>
      </c>
      <c r="AA18" s="25">
        <f t="shared" si="3"/>
        <v>0.17803009425122637</v>
      </c>
      <c r="AB18" s="25">
        <f t="shared" si="4"/>
        <v>0.7272226202943284</v>
      </c>
    </row>
    <row r="19" spans="1:28" ht="16.5" customHeight="1">
      <c r="A19" s="15" t="s">
        <v>45</v>
      </c>
      <c r="B19" s="16">
        <f>SUM(B20:B28)</f>
        <v>29909</v>
      </c>
      <c r="C19" s="16">
        <f aca="true" t="shared" si="10" ref="C19:Y19">SUM(C20:C28)</f>
        <v>5319</v>
      </c>
      <c r="D19" s="16">
        <f t="shared" si="10"/>
        <v>4816</v>
      </c>
      <c r="E19" s="16">
        <f t="shared" si="10"/>
        <v>503</v>
      </c>
      <c r="F19" s="16">
        <f t="shared" si="10"/>
        <v>4348</v>
      </c>
      <c r="G19" s="16">
        <f t="shared" si="10"/>
        <v>41</v>
      </c>
      <c r="H19" s="16">
        <f t="shared" si="10"/>
        <v>3123</v>
      </c>
      <c r="I19" s="16">
        <f t="shared" si="10"/>
        <v>1184</v>
      </c>
      <c r="J19" s="16">
        <f t="shared" si="10"/>
        <v>20054</v>
      </c>
      <c r="K19" s="16">
        <f t="shared" si="10"/>
        <v>119</v>
      </c>
      <c r="L19" s="16">
        <f t="shared" si="10"/>
        <v>168</v>
      </c>
      <c r="M19" s="16">
        <f t="shared" si="10"/>
        <v>756</v>
      </c>
      <c r="N19" s="16">
        <f t="shared" si="10"/>
        <v>3096</v>
      </c>
      <c r="O19" s="16">
        <f t="shared" si="10"/>
        <v>144</v>
      </c>
      <c r="P19" s="16">
        <f t="shared" si="10"/>
        <v>285</v>
      </c>
      <c r="Q19" s="16">
        <f t="shared" si="10"/>
        <v>450</v>
      </c>
      <c r="R19" s="16">
        <f t="shared" si="10"/>
        <v>4021</v>
      </c>
      <c r="S19" s="16">
        <f t="shared" si="10"/>
        <v>1381</v>
      </c>
      <c r="T19" s="16">
        <f t="shared" si="10"/>
        <v>1684</v>
      </c>
      <c r="U19" s="16">
        <f t="shared" si="10"/>
        <v>4012</v>
      </c>
      <c r="V19" s="16">
        <f t="shared" si="10"/>
        <v>337</v>
      </c>
      <c r="W19" s="16">
        <f t="shared" si="10"/>
        <v>1958</v>
      </c>
      <c r="X19" s="16">
        <f t="shared" si="10"/>
        <v>1643</v>
      </c>
      <c r="Y19" s="16">
        <f t="shared" si="10"/>
        <v>188</v>
      </c>
      <c r="Z19" s="14">
        <f t="shared" si="2"/>
        <v>0.17896436862824266</v>
      </c>
      <c r="AA19" s="14">
        <f t="shared" si="3"/>
        <v>0.14629386628982874</v>
      </c>
      <c r="AB19" s="14">
        <f t="shared" si="4"/>
        <v>0.6747417650819286</v>
      </c>
    </row>
    <row r="20" spans="1:28" ht="16.5" customHeight="1">
      <c r="A20" s="20" t="s">
        <v>46</v>
      </c>
      <c r="B20" s="21">
        <f aca="true" t="shared" si="11" ref="B20:B28">C20+F20+J20+Y20</f>
        <v>2266</v>
      </c>
      <c r="C20" s="21">
        <f aca="true" t="shared" si="12" ref="C20:C28">D20+E20</f>
        <v>424</v>
      </c>
      <c r="D20" s="21">
        <v>369</v>
      </c>
      <c r="E20" s="21">
        <v>55</v>
      </c>
      <c r="F20" s="21">
        <f aca="true" t="shared" si="13" ref="F20:F28">SUM(G20:I20)</f>
        <v>351</v>
      </c>
      <c r="G20" s="21">
        <v>9</v>
      </c>
      <c r="H20" s="21">
        <v>265</v>
      </c>
      <c r="I20" s="21">
        <v>77</v>
      </c>
      <c r="J20" s="21">
        <f aca="true" t="shared" si="14" ref="J20:J28">SUM(K20:X20)</f>
        <v>1486</v>
      </c>
      <c r="K20" s="21">
        <v>4</v>
      </c>
      <c r="L20" s="21">
        <v>6</v>
      </c>
      <c r="M20" s="21">
        <v>36</v>
      </c>
      <c r="N20" s="21">
        <v>215</v>
      </c>
      <c r="O20" s="21">
        <v>7</v>
      </c>
      <c r="P20" s="21">
        <v>5</v>
      </c>
      <c r="Q20" s="21">
        <v>29</v>
      </c>
      <c r="R20" s="21">
        <v>350</v>
      </c>
      <c r="S20" s="21">
        <v>68</v>
      </c>
      <c r="T20" s="21">
        <v>94</v>
      </c>
      <c r="U20" s="21">
        <v>291</v>
      </c>
      <c r="V20" s="21">
        <v>60</v>
      </c>
      <c r="W20" s="21">
        <v>158</v>
      </c>
      <c r="X20" s="21">
        <v>163</v>
      </c>
      <c r="Y20" s="21">
        <v>5</v>
      </c>
      <c r="Z20" s="26">
        <f t="shared" si="2"/>
        <v>0.18752764263600177</v>
      </c>
      <c r="AA20" s="26">
        <f t="shared" si="3"/>
        <v>0.15524104378593542</v>
      </c>
      <c r="AB20" s="26">
        <f t="shared" si="4"/>
        <v>0.6572313135780629</v>
      </c>
    </row>
    <row r="21" spans="1:28" ht="16.5" customHeight="1">
      <c r="A21" s="20" t="s">
        <v>47</v>
      </c>
      <c r="B21" s="21">
        <f t="shared" si="11"/>
        <v>1384</v>
      </c>
      <c r="C21" s="21">
        <f t="shared" si="12"/>
        <v>373</v>
      </c>
      <c r="D21" s="21">
        <v>366</v>
      </c>
      <c r="E21" s="21">
        <v>7</v>
      </c>
      <c r="F21" s="21">
        <f t="shared" si="13"/>
        <v>236</v>
      </c>
      <c r="G21" s="21">
        <v>2</v>
      </c>
      <c r="H21" s="21">
        <v>154</v>
      </c>
      <c r="I21" s="21">
        <v>80</v>
      </c>
      <c r="J21" s="21">
        <f t="shared" si="14"/>
        <v>774</v>
      </c>
      <c r="K21" s="21">
        <v>2</v>
      </c>
      <c r="L21" s="21">
        <v>3</v>
      </c>
      <c r="M21" s="21">
        <v>38</v>
      </c>
      <c r="N21" s="21">
        <v>110</v>
      </c>
      <c r="O21" s="21">
        <v>1</v>
      </c>
      <c r="P21" s="21">
        <v>7</v>
      </c>
      <c r="Q21" s="21">
        <v>20</v>
      </c>
      <c r="R21" s="21">
        <v>87</v>
      </c>
      <c r="S21" s="21">
        <v>34</v>
      </c>
      <c r="T21" s="21">
        <v>72</v>
      </c>
      <c r="U21" s="21">
        <v>215</v>
      </c>
      <c r="V21" s="21">
        <v>19</v>
      </c>
      <c r="W21" s="21">
        <v>52</v>
      </c>
      <c r="X21" s="21">
        <v>114</v>
      </c>
      <c r="Y21" s="21">
        <v>1</v>
      </c>
      <c r="Z21" s="26">
        <f t="shared" si="2"/>
        <v>0.26970354302241506</v>
      </c>
      <c r="AA21" s="26">
        <f t="shared" si="3"/>
        <v>0.17064352856109907</v>
      </c>
      <c r="AB21" s="26">
        <f t="shared" si="4"/>
        <v>0.559652928416486</v>
      </c>
    </row>
    <row r="22" spans="1:28" ht="16.5" customHeight="1">
      <c r="A22" s="20" t="s">
        <v>48</v>
      </c>
      <c r="B22" s="21">
        <f t="shared" si="11"/>
        <v>937</v>
      </c>
      <c r="C22" s="21">
        <f t="shared" si="12"/>
        <v>384</v>
      </c>
      <c r="D22" s="21">
        <v>358</v>
      </c>
      <c r="E22" s="21">
        <v>26</v>
      </c>
      <c r="F22" s="21">
        <f t="shared" si="13"/>
        <v>117</v>
      </c>
      <c r="G22" s="21">
        <v>0</v>
      </c>
      <c r="H22" s="21">
        <v>69</v>
      </c>
      <c r="I22" s="21">
        <v>48</v>
      </c>
      <c r="J22" s="21">
        <f t="shared" si="14"/>
        <v>432</v>
      </c>
      <c r="K22" s="21">
        <v>2</v>
      </c>
      <c r="L22" s="21">
        <v>5</v>
      </c>
      <c r="M22" s="21">
        <v>10</v>
      </c>
      <c r="N22" s="21">
        <v>51</v>
      </c>
      <c r="O22" s="21">
        <v>3</v>
      </c>
      <c r="P22" s="21">
        <v>2</v>
      </c>
      <c r="Q22" s="21">
        <v>8</v>
      </c>
      <c r="R22" s="21">
        <v>61</v>
      </c>
      <c r="S22" s="21">
        <v>47</v>
      </c>
      <c r="T22" s="21">
        <v>55</v>
      </c>
      <c r="U22" s="21">
        <v>73</v>
      </c>
      <c r="V22" s="21">
        <v>10</v>
      </c>
      <c r="W22" s="21">
        <v>49</v>
      </c>
      <c r="X22" s="21">
        <v>56</v>
      </c>
      <c r="Y22" s="21">
        <v>4</v>
      </c>
      <c r="Z22" s="26">
        <f t="shared" si="2"/>
        <v>0.4115755627009646</v>
      </c>
      <c r="AA22" s="26">
        <f t="shared" si="3"/>
        <v>0.12540192926045016</v>
      </c>
      <c r="AB22" s="26">
        <f t="shared" si="4"/>
        <v>0.4630225080385852</v>
      </c>
    </row>
    <row r="23" spans="1:28" ht="16.5" customHeight="1">
      <c r="A23" s="20" t="s">
        <v>49</v>
      </c>
      <c r="B23" s="21">
        <f t="shared" si="11"/>
        <v>4303</v>
      </c>
      <c r="C23" s="21">
        <f t="shared" si="12"/>
        <v>1040</v>
      </c>
      <c r="D23" s="21">
        <v>1005</v>
      </c>
      <c r="E23" s="21">
        <v>35</v>
      </c>
      <c r="F23" s="21">
        <f t="shared" si="13"/>
        <v>576</v>
      </c>
      <c r="G23" s="21">
        <v>3</v>
      </c>
      <c r="H23" s="21">
        <v>366</v>
      </c>
      <c r="I23" s="21">
        <v>207</v>
      </c>
      <c r="J23" s="21">
        <f t="shared" si="14"/>
        <v>2612</v>
      </c>
      <c r="K23" s="21">
        <v>8</v>
      </c>
      <c r="L23" s="21">
        <v>20</v>
      </c>
      <c r="M23" s="21">
        <v>120</v>
      </c>
      <c r="N23" s="21">
        <v>416</v>
      </c>
      <c r="O23" s="21">
        <v>25</v>
      </c>
      <c r="P23" s="21">
        <v>52</v>
      </c>
      <c r="Q23" s="21">
        <v>92</v>
      </c>
      <c r="R23" s="21">
        <v>455</v>
      </c>
      <c r="S23" s="21">
        <v>169</v>
      </c>
      <c r="T23" s="21">
        <v>215</v>
      </c>
      <c r="U23" s="21">
        <v>607</v>
      </c>
      <c r="V23" s="21">
        <v>44</v>
      </c>
      <c r="W23" s="21">
        <v>188</v>
      </c>
      <c r="X23" s="21">
        <v>201</v>
      </c>
      <c r="Y23" s="21">
        <v>75</v>
      </c>
      <c r="Z23" s="26">
        <f t="shared" si="2"/>
        <v>0.24597918637653737</v>
      </c>
      <c r="AA23" s="26">
        <f t="shared" si="3"/>
        <v>0.13623462630085148</v>
      </c>
      <c r="AB23" s="26">
        <f t="shared" si="4"/>
        <v>0.6177861873226111</v>
      </c>
    </row>
    <row r="24" spans="1:28" ht="16.5" customHeight="1">
      <c r="A24" s="20" t="s">
        <v>50</v>
      </c>
      <c r="B24" s="21">
        <f t="shared" si="11"/>
        <v>6241</v>
      </c>
      <c r="C24" s="21">
        <f t="shared" si="12"/>
        <v>595</v>
      </c>
      <c r="D24" s="21">
        <v>541</v>
      </c>
      <c r="E24" s="21">
        <v>54</v>
      </c>
      <c r="F24" s="21">
        <f t="shared" si="13"/>
        <v>1107</v>
      </c>
      <c r="G24" s="21">
        <v>24</v>
      </c>
      <c r="H24" s="21">
        <v>798</v>
      </c>
      <c r="I24" s="21">
        <v>285</v>
      </c>
      <c r="J24" s="21">
        <f t="shared" si="14"/>
        <v>4485</v>
      </c>
      <c r="K24" s="21">
        <v>18</v>
      </c>
      <c r="L24" s="21">
        <v>31</v>
      </c>
      <c r="M24" s="21">
        <v>194</v>
      </c>
      <c r="N24" s="21">
        <v>824</v>
      </c>
      <c r="O24" s="21">
        <v>48</v>
      </c>
      <c r="P24" s="21">
        <v>69</v>
      </c>
      <c r="Q24" s="21">
        <v>96</v>
      </c>
      <c r="R24" s="21">
        <v>912</v>
      </c>
      <c r="S24" s="21">
        <v>409</v>
      </c>
      <c r="T24" s="21">
        <v>271</v>
      </c>
      <c r="U24" s="21">
        <v>919</v>
      </c>
      <c r="V24" s="21">
        <v>36</v>
      </c>
      <c r="W24" s="21">
        <v>423</v>
      </c>
      <c r="X24" s="21">
        <v>235</v>
      </c>
      <c r="Y24" s="21">
        <v>54</v>
      </c>
      <c r="Z24" s="26">
        <f t="shared" si="2"/>
        <v>0.09616938742524649</v>
      </c>
      <c r="AA24" s="26">
        <f t="shared" si="3"/>
        <v>0.1789235493777275</v>
      </c>
      <c r="AB24" s="26">
        <f t="shared" si="4"/>
        <v>0.724907063197026</v>
      </c>
    </row>
    <row r="25" spans="1:28" ht="16.5" customHeight="1">
      <c r="A25" s="20" t="s">
        <v>51</v>
      </c>
      <c r="B25" s="21">
        <f t="shared" si="11"/>
        <v>5242</v>
      </c>
      <c r="C25" s="21">
        <f t="shared" si="12"/>
        <v>806</v>
      </c>
      <c r="D25" s="21">
        <v>633</v>
      </c>
      <c r="E25" s="21">
        <v>173</v>
      </c>
      <c r="F25" s="21">
        <f t="shared" si="13"/>
        <v>482</v>
      </c>
      <c r="G25" s="21">
        <v>1</v>
      </c>
      <c r="H25" s="21">
        <v>349</v>
      </c>
      <c r="I25" s="21">
        <v>132</v>
      </c>
      <c r="J25" s="21">
        <f t="shared" si="14"/>
        <v>3938</v>
      </c>
      <c r="K25" s="21">
        <v>24</v>
      </c>
      <c r="L25" s="21">
        <v>44</v>
      </c>
      <c r="M25" s="21">
        <v>90</v>
      </c>
      <c r="N25" s="21">
        <v>591</v>
      </c>
      <c r="O25" s="21">
        <v>19</v>
      </c>
      <c r="P25" s="21">
        <v>63</v>
      </c>
      <c r="Q25" s="21">
        <v>74</v>
      </c>
      <c r="R25" s="21">
        <v>1169</v>
      </c>
      <c r="S25" s="21">
        <v>301</v>
      </c>
      <c r="T25" s="21">
        <v>532</v>
      </c>
      <c r="U25" s="21">
        <v>411</v>
      </c>
      <c r="V25" s="21">
        <v>62</v>
      </c>
      <c r="W25" s="21">
        <v>335</v>
      </c>
      <c r="X25" s="21">
        <v>223</v>
      </c>
      <c r="Y25" s="21">
        <v>16</v>
      </c>
      <c r="Z25" s="26">
        <f t="shared" si="2"/>
        <v>0.15422885572139303</v>
      </c>
      <c r="AA25" s="26">
        <f t="shared" si="3"/>
        <v>0.09223115193264447</v>
      </c>
      <c r="AB25" s="26">
        <f t="shared" si="4"/>
        <v>0.7535399923459625</v>
      </c>
    </row>
    <row r="26" spans="1:28" ht="16.5" customHeight="1">
      <c r="A26" s="20" t="s">
        <v>52</v>
      </c>
      <c r="B26" s="21">
        <f t="shared" si="11"/>
        <v>2641</v>
      </c>
      <c r="C26" s="21">
        <f t="shared" si="12"/>
        <v>415</v>
      </c>
      <c r="D26" s="21">
        <v>365</v>
      </c>
      <c r="E26" s="21">
        <v>50</v>
      </c>
      <c r="F26" s="21">
        <f t="shared" si="13"/>
        <v>389</v>
      </c>
      <c r="G26" s="21">
        <v>0</v>
      </c>
      <c r="H26" s="21">
        <v>292</v>
      </c>
      <c r="I26" s="21">
        <v>97</v>
      </c>
      <c r="J26" s="21">
        <f t="shared" si="14"/>
        <v>1821</v>
      </c>
      <c r="K26" s="21">
        <v>24</v>
      </c>
      <c r="L26" s="21">
        <v>20</v>
      </c>
      <c r="M26" s="21">
        <v>77</v>
      </c>
      <c r="N26" s="21">
        <v>223</v>
      </c>
      <c r="O26" s="21">
        <v>18</v>
      </c>
      <c r="P26" s="21">
        <v>18</v>
      </c>
      <c r="Q26" s="21">
        <v>34</v>
      </c>
      <c r="R26" s="21">
        <v>215</v>
      </c>
      <c r="S26" s="21">
        <v>105</v>
      </c>
      <c r="T26" s="21">
        <v>166</v>
      </c>
      <c r="U26" s="21">
        <v>473</v>
      </c>
      <c r="V26" s="21">
        <v>31</v>
      </c>
      <c r="W26" s="21">
        <v>225</v>
      </c>
      <c r="X26" s="21">
        <v>192</v>
      </c>
      <c r="Y26" s="21">
        <v>16</v>
      </c>
      <c r="Z26" s="26">
        <f t="shared" si="2"/>
        <v>0.1580952380952381</v>
      </c>
      <c r="AA26" s="26">
        <f t="shared" si="3"/>
        <v>0.14819047619047618</v>
      </c>
      <c r="AB26" s="26">
        <f t="shared" si="4"/>
        <v>0.6937142857142857</v>
      </c>
    </row>
    <row r="27" spans="1:28" ht="16.5" customHeight="1">
      <c r="A27" s="20" t="s">
        <v>53</v>
      </c>
      <c r="B27" s="21">
        <f t="shared" si="11"/>
        <v>4608</v>
      </c>
      <c r="C27" s="21">
        <f t="shared" si="12"/>
        <v>512</v>
      </c>
      <c r="D27" s="21">
        <v>457</v>
      </c>
      <c r="E27" s="21">
        <v>55</v>
      </c>
      <c r="F27" s="21">
        <f t="shared" si="13"/>
        <v>764</v>
      </c>
      <c r="G27" s="21">
        <v>2</v>
      </c>
      <c r="H27" s="21">
        <v>576</v>
      </c>
      <c r="I27" s="21">
        <v>186</v>
      </c>
      <c r="J27" s="21">
        <f t="shared" si="14"/>
        <v>3318</v>
      </c>
      <c r="K27" s="21">
        <v>33</v>
      </c>
      <c r="L27" s="21">
        <v>33</v>
      </c>
      <c r="M27" s="21">
        <v>125</v>
      </c>
      <c r="N27" s="21">
        <v>466</v>
      </c>
      <c r="O27" s="21">
        <v>22</v>
      </c>
      <c r="P27" s="21">
        <v>60</v>
      </c>
      <c r="Q27" s="21">
        <v>66</v>
      </c>
      <c r="R27" s="21">
        <v>498</v>
      </c>
      <c r="S27" s="21">
        <v>195</v>
      </c>
      <c r="T27" s="21">
        <v>189</v>
      </c>
      <c r="U27" s="21">
        <v>841</v>
      </c>
      <c r="V27" s="21">
        <v>28</v>
      </c>
      <c r="W27" s="21">
        <v>456</v>
      </c>
      <c r="X27" s="21">
        <v>306</v>
      </c>
      <c r="Y27" s="21">
        <v>14</v>
      </c>
      <c r="Z27" s="26">
        <f t="shared" si="2"/>
        <v>0.11144971702220287</v>
      </c>
      <c r="AA27" s="26">
        <f t="shared" si="3"/>
        <v>0.16630387461906834</v>
      </c>
      <c r="AB27" s="26">
        <f t="shared" si="4"/>
        <v>0.7222464083587288</v>
      </c>
    </row>
    <row r="28" spans="1:28" ht="16.5" customHeight="1">
      <c r="A28" s="20" t="s">
        <v>54</v>
      </c>
      <c r="B28" s="21">
        <f t="shared" si="11"/>
        <v>2287</v>
      </c>
      <c r="C28" s="21">
        <f t="shared" si="12"/>
        <v>770</v>
      </c>
      <c r="D28" s="21">
        <v>722</v>
      </c>
      <c r="E28" s="21">
        <v>48</v>
      </c>
      <c r="F28" s="21">
        <f t="shared" si="13"/>
        <v>326</v>
      </c>
      <c r="G28" s="21">
        <v>0</v>
      </c>
      <c r="H28" s="21">
        <v>254</v>
      </c>
      <c r="I28" s="21">
        <v>72</v>
      </c>
      <c r="J28" s="21">
        <f t="shared" si="14"/>
        <v>1188</v>
      </c>
      <c r="K28" s="21">
        <v>4</v>
      </c>
      <c r="L28" s="21">
        <v>6</v>
      </c>
      <c r="M28" s="21">
        <v>66</v>
      </c>
      <c r="N28" s="21">
        <v>200</v>
      </c>
      <c r="O28" s="21">
        <v>1</v>
      </c>
      <c r="P28" s="21">
        <v>9</v>
      </c>
      <c r="Q28" s="21">
        <v>31</v>
      </c>
      <c r="R28" s="21">
        <v>274</v>
      </c>
      <c r="S28" s="21">
        <v>53</v>
      </c>
      <c r="T28" s="21">
        <v>90</v>
      </c>
      <c r="U28" s="21">
        <v>182</v>
      </c>
      <c r="V28" s="21">
        <v>47</v>
      </c>
      <c r="W28" s="21">
        <v>72</v>
      </c>
      <c r="X28" s="21">
        <v>153</v>
      </c>
      <c r="Y28" s="21">
        <v>3</v>
      </c>
      <c r="Z28" s="26">
        <f t="shared" si="2"/>
        <v>0.3371278458844133</v>
      </c>
      <c r="AA28" s="26">
        <f t="shared" si="3"/>
        <v>0.14273204903677758</v>
      </c>
      <c r="AB28" s="26">
        <f t="shared" si="4"/>
        <v>0.5201401050788091</v>
      </c>
    </row>
    <row r="29" spans="1:28" ht="16.5" customHeight="1">
      <c r="A29" s="27" t="s">
        <v>55</v>
      </c>
      <c r="B29" s="28">
        <f>SUM(B30:B35)</f>
        <v>61719</v>
      </c>
      <c r="C29" s="28">
        <f aca="true" t="shared" si="15" ref="C29:Y29">SUM(C30:C35)</f>
        <v>1231</v>
      </c>
      <c r="D29" s="28">
        <f t="shared" si="15"/>
        <v>1151</v>
      </c>
      <c r="E29" s="28">
        <f t="shared" si="15"/>
        <v>80</v>
      </c>
      <c r="F29" s="28">
        <f t="shared" si="15"/>
        <v>9885</v>
      </c>
      <c r="G29" s="28">
        <f t="shared" si="15"/>
        <v>18</v>
      </c>
      <c r="H29" s="28">
        <f t="shared" si="15"/>
        <v>6480</v>
      </c>
      <c r="I29" s="28">
        <f t="shared" si="15"/>
        <v>3387</v>
      </c>
      <c r="J29" s="28">
        <f t="shared" si="15"/>
        <v>45907</v>
      </c>
      <c r="K29" s="28">
        <f t="shared" si="15"/>
        <v>328</v>
      </c>
      <c r="L29" s="28">
        <f t="shared" si="15"/>
        <v>1260</v>
      </c>
      <c r="M29" s="28">
        <f t="shared" si="15"/>
        <v>2184</v>
      </c>
      <c r="N29" s="28">
        <f t="shared" si="15"/>
        <v>8737</v>
      </c>
      <c r="O29" s="28">
        <f t="shared" si="15"/>
        <v>834</v>
      </c>
      <c r="P29" s="28">
        <f t="shared" si="15"/>
        <v>1208</v>
      </c>
      <c r="Q29" s="28">
        <f t="shared" si="15"/>
        <v>1680</v>
      </c>
      <c r="R29" s="28">
        <f t="shared" si="15"/>
        <v>4792</v>
      </c>
      <c r="S29" s="28">
        <f t="shared" si="15"/>
        <v>2732</v>
      </c>
      <c r="T29" s="28">
        <f t="shared" si="15"/>
        <v>3692</v>
      </c>
      <c r="U29" s="28">
        <f t="shared" si="15"/>
        <v>9062</v>
      </c>
      <c r="V29" s="28">
        <f t="shared" si="15"/>
        <v>496</v>
      </c>
      <c r="W29" s="28">
        <f t="shared" si="15"/>
        <v>6136</v>
      </c>
      <c r="X29" s="28">
        <f t="shared" si="15"/>
        <v>2766</v>
      </c>
      <c r="Y29" s="28">
        <f t="shared" si="15"/>
        <v>4696</v>
      </c>
      <c r="Z29" s="29">
        <f t="shared" si="2"/>
        <v>0.02158778036932466</v>
      </c>
      <c r="AA29" s="29">
        <f t="shared" si="3"/>
        <v>0.17335110394051523</v>
      </c>
      <c r="AB29" s="29">
        <f t="shared" si="4"/>
        <v>0.8050611156901601</v>
      </c>
    </row>
    <row r="30" spans="1:28" ht="16.5" customHeight="1">
      <c r="A30" s="20" t="s">
        <v>56</v>
      </c>
      <c r="B30" s="21">
        <f aca="true" t="shared" si="16" ref="B30:B35">C30+F30+J30+Y30</f>
        <v>16034</v>
      </c>
      <c r="C30" s="21">
        <f aca="true" t="shared" si="17" ref="C30:C35">D30+E30</f>
        <v>457</v>
      </c>
      <c r="D30" s="21">
        <v>434</v>
      </c>
      <c r="E30" s="21">
        <v>23</v>
      </c>
      <c r="F30" s="21">
        <f aca="true" t="shared" si="18" ref="F30:F35">SUM(G30:I30)</f>
        <v>2670</v>
      </c>
      <c r="G30" s="21">
        <v>7</v>
      </c>
      <c r="H30" s="21">
        <v>1691</v>
      </c>
      <c r="I30" s="21">
        <v>972</v>
      </c>
      <c r="J30" s="21">
        <f aca="true" t="shared" si="19" ref="J30:J35">SUM(K30:X30)</f>
        <v>11444</v>
      </c>
      <c r="K30" s="21">
        <v>62</v>
      </c>
      <c r="L30" s="21">
        <v>293</v>
      </c>
      <c r="M30" s="21">
        <v>458</v>
      </c>
      <c r="N30" s="21">
        <v>2016</v>
      </c>
      <c r="O30" s="21">
        <v>184</v>
      </c>
      <c r="P30" s="21">
        <v>227</v>
      </c>
      <c r="Q30" s="21">
        <v>343</v>
      </c>
      <c r="R30" s="21">
        <v>1507</v>
      </c>
      <c r="S30" s="21">
        <v>852</v>
      </c>
      <c r="T30" s="21">
        <v>862</v>
      </c>
      <c r="U30" s="21">
        <v>2230</v>
      </c>
      <c r="V30" s="21">
        <v>113</v>
      </c>
      <c r="W30" s="21">
        <v>1687</v>
      </c>
      <c r="X30" s="21">
        <v>610</v>
      </c>
      <c r="Y30" s="21">
        <v>1463</v>
      </c>
      <c r="Z30" s="22">
        <f t="shared" si="2"/>
        <v>0.03136366755884977</v>
      </c>
      <c r="AA30" s="22">
        <f t="shared" si="3"/>
        <v>0.18324068354951617</v>
      </c>
      <c r="AB30" s="22">
        <f t="shared" si="4"/>
        <v>0.785395648891634</v>
      </c>
    </row>
    <row r="31" spans="1:28" ht="16.5" customHeight="1">
      <c r="A31" s="20" t="s">
        <v>57</v>
      </c>
      <c r="B31" s="21">
        <f t="shared" si="16"/>
        <v>5403</v>
      </c>
      <c r="C31" s="21">
        <f t="shared" si="17"/>
        <v>61</v>
      </c>
      <c r="D31" s="21">
        <v>56</v>
      </c>
      <c r="E31" s="21">
        <v>5</v>
      </c>
      <c r="F31" s="21">
        <f t="shared" si="18"/>
        <v>859</v>
      </c>
      <c r="G31" s="21">
        <v>3</v>
      </c>
      <c r="H31" s="21">
        <v>648</v>
      </c>
      <c r="I31" s="21">
        <v>208</v>
      </c>
      <c r="J31" s="21">
        <f t="shared" si="19"/>
        <v>3936</v>
      </c>
      <c r="K31" s="21">
        <v>25</v>
      </c>
      <c r="L31" s="21">
        <v>73</v>
      </c>
      <c r="M31" s="21">
        <v>152</v>
      </c>
      <c r="N31" s="21">
        <v>767</v>
      </c>
      <c r="O31" s="21">
        <v>61</v>
      </c>
      <c r="P31" s="21">
        <v>133</v>
      </c>
      <c r="Q31" s="21">
        <v>113</v>
      </c>
      <c r="R31" s="21">
        <v>472</v>
      </c>
      <c r="S31" s="21">
        <v>285</v>
      </c>
      <c r="T31" s="21">
        <v>239</v>
      </c>
      <c r="U31" s="21">
        <v>653</v>
      </c>
      <c r="V31" s="21">
        <v>40</v>
      </c>
      <c r="W31" s="21">
        <v>623</v>
      </c>
      <c r="X31" s="21">
        <v>300</v>
      </c>
      <c r="Y31" s="21">
        <v>547</v>
      </c>
      <c r="Z31" s="22">
        <f t="shared" si="2"/>
        <v>0.01256177924217463</v>
      </c>
      <c r="AA31" s="22">
        <f t="shared" si="3"/>
        <v>0.17689456342668863</v>
      </c>
      <c r="AB31" s="22">
        <f t="shared" si="4"/>
        <v>0.8105436573311368</v>
      </c>
    </row>
    <row r="32" spans="1:28" ht="16.5" customHeight="1">
      <c r="A32" s="20" t="s">
        <v>58</v>
      </c>
      <c r="B32" s="21">
        <f t="shared" si="16"/>
        <v>10676</v>
      </c>
      <c r="C32" s="21">
        <f t="shared" si="17"/>
        <v>63</v>
      </c>
      <c r="D32" s="21">
        <v>47</v>
      </c>
      <c r="E32" s="21">
        <v>16</v>
      </c>
      <c r="F32" s="21">
        <f t="shared" si="18"/>
        <v>1408</v>
      </c>
      <c r="G32" s="21">
        <v>3</v>
      </c>
      <c r="H32" s="21">
        <v>979</v>
      </c>
      <c r="I32" s="21">
        <v>426</v>
      </c>
      <c r="J32" s="21">
        <f t="shared" si="19"/>
        <v>8073</v>
      </c>
      <c r="K32" s="21">
        <v>54</v>
      </c>
      <c r="L32" s="21">
        <v>205</v>
      </c>
      <c r="M32" s="21">
        <v>339</v>
      </c>
      <c r="N32" s="21">
        <v>1492</v>
      </c>
      <c r="O32" s="21">
        <v>161</v>
      </c>
      <c r="P32" s="21">
        <v>279</v>
      </c>
      <c r="Q32" s="21">
        <v>337</v>
      </c>
      <c r="R32" s="21">
        <v>1026</v>
      </c>
      <c r="S32" s="21">
        <v>518</v>
      </c>
      <c r="T32" s="21">
        <v>544</v>
      </c>
      <c r="U32" s="21">
        <v>1317</v>
      </c>
      <c r="V32" s="21">
        <v>63</v>
      </c>
      <c r="W32" s="21">
        <v>1267</v>
      </c>
      <c r="X32" s="21">
        <v>471</v>
      </c>
      <c r="Y32" s="21">
        <v>1132</v>
      </c>
      <c r="Z32" s="22">
        <f t="shared" si="2"/>
        <v>0.0066010058675607716</v>
      </c>
      <c r="AA32" s="22">
        <f t="shared" si="3"/>
        <v>0.14752724224643754</v>
      </c>
      <c r="AB32" s="22">
        <f t="shared" si="4"/>
        <v>0.8458717518860017</v>
      </c>
    </row>
    <row r="33" spans="1:28" ht="16.5" customHeight="1">
      <c r="A33" s="20" t="s">
        <v>59</v>
      </c>
      <c r="B33" s="21">
        <f t="shared" si="16"/>
        <v>6249</v>
      </c>
      <c r="C33" s="21">
        <f t="shared" si="17"/>
        <v>100</v>
      </c>
      <c r="D33" s="21">
        <v>90</v>
      </c>
      <c r="E33" s="21">
        <v>10</v>
      </c>
      <c r="F33" s="21">
        <f t="shared" si="18"/>
        <v>950</v>
      </c>
      <c r="G33" s="21">
        <v>1</v>
      </c>
      <c r="H33" s="21">
        <v>675</v>
      </c>
      <c r="I33" s="21">
        <v>274</v>
      </c>
      <c r="J33" s="21">
        <f t="shared" si="19"/>
        <v>4740</v>
      </c>
      <c r="K33" s="21">
        <v>40</v>
      </c>
      <c r="L33" s="21">
        <v>128</v>
      </c>
      <c r="M33" s="21">
        <v>244</v>
      </c>
      <c r="N33" s="21">
        <v>938</v>
      </c>
      <c r="O33" s="21">
        <v>80</v>
      </c>
      <c r="P33" s="21">
        <v>128</v>
      </c>
      <c r="Q33" s="21">
        <v>201</v>
      </c>
      <c r="R33" s="21">
        <v>452</v>
      </c>
      <c r="S33" s="21">
        <v>250</v>
      </c>
      <c r="T33" s="21">
        <v>346</v>
      </c>
      <c r="U33" s="21">
        <v>917</v>
      </c>
      <c r="V33" s="21">
        <v>70</v>
      </c>
      <c r="W33" s="21">
        <v>640</v>
      </c>
      <c r="X33" s="21">
        <v>306</v>
      </c>
      <c r="Y33" s="21">
        <v>459</v>
      </c>
      <c r="Z33" s="22">
        <f t="shared" si="2"/>
        <v>0.017271157167530225</v>
      </c>
      <c r="AA33" s="22">
        <f t="shared" si="3"/>
        <v>0.16407599309153714</v>
      </c>
      <c r="AB33" s="22">
        <f t="shared" si="4"/>
        <v>0.8186528497409327</v>
      </c>
    </row>
    <row r="34" spans="1:28" ht="16.5" customHeight="1">
      <c r="A34" s="20" t="s">
        <v>60</v>
      </c>
      <c r="B34" s="21">
        <f t="shared" si="16"/>
        <v>8801</v>
      </c>
      <c r="C34" s="21">
        <f t="shared" si="17"/>
        <v>286</v>
      </c>
      <c r="D34" s="21">
        <v>270</v>
      </c>
      <c r="E34" s="21">
        <v>16</v>
      </c>
      <c r="F34" s="21">
        <f t="shared" si="18"/>
        <v>1601</v>
      </c>
      <c r="G34" s="21">
        <v>1</v>
      </c>
      <c r="H34" s="21">
        <v>1056</v>
      </c>
      <c r="I34" s="21">
        <v>544</v>
      </c>
      <c r="J34" s="21">
        <f t="shared" si="19"/>
        <v>6573</v>
      </c>
      <c r="K34" s="21">
        <v>64</v>
      </c>
      <c r="L34" s="21">
        <v>220</v>
      </c>
      <c r="M34" s="21">
        <v>338</v>
      </c>
      <c r="N34" s="21">
        <v>1244</v>
      </c>
      <c r="O34" s="21">
        <v>106</v>
      </c>
      <c r="P34" s="21">
        <v>162</v>
      </c>
      <c r="Q34" s="21">
        <v>254</v>
      </c>
      <c r="R34" s="21">
        <v>461</v>
      </c>
      <c r="S34" s="21">
        <v>367</v>
      </c>
      <c r="T34" s="21">
        <v>707</v>
      </c>
      <c r="U34" s="21">
        <v>1386</v>
      </c>
      <c r="V34" s="21">
        <v>87</v>
      </c>
      <c r="W34" s="21">
        <v>759</v>
      </c>
      <c r="X34" s="21">
        <v>418</v>
      </c>
      <c r="Y34" s="21">
        <v>341</v>
      </c>
      <c r="Z34" s="22">
        <f t="shared" si="2"/>
        <v>0.03380614657210402</v>
      </c>
      <c r="AA34" s="22">
        <f t="shared" si="3"/>
        <v>0.1892434988179669</v>
      </c>
      <c r="AB34" s="22">
        <f t="shared" si="4"/>
        <v>0.7769503546099291</v>
      </c>
    </row>
    <row r="35" spans="1:28" ht="16.5" customHeight="1">
      <c r="A35" s="23" t="s">
        <v>61</v>
      </c>
      <c r="B35" s="24">
        <f t="shared" si="16"/>
        <v>14556</v>
      </c>
      <c r="C35" s="24">
        <f t="shared" si="17"/>
        <v>264</v>
      </c>
      <c r="D35" s="24">
        <v>254</v>
      </c>
      <c r="E35" s="24">
        <v>10</v>
      </c>
      <c r="F35" s="24">
        <f t="shared" si="18"/>
        <v>2397</v>
      </c>
      <c r="G35" s="24">
        <v>3</v>
      </c>
      <c r="H35" s="24">
        <v>1431</v>
      </c>
      <c r="I35" s="24">
        <v>963</v>
      </c>
      <c r="J35" s="24">
        <f t="shared" si="19"/>
        <v>11141</v>
      </c>
      <c r="K35" s="24">
        <v>83</v>
      </c>
      <c r="L35" s="24">
        <v>341</v>
      </c>
      <c r="M35" s="24">
        <v>653</v>
      </c>
      <c r="N35" s="24">
        <v>2280</v>
      </c>
      <c r="O35" s="24">
        <v>242</v>
      </c>
      <c r="P35" s="24">
        <v>279</v>
      </c>
      <c r="Q35" s="24">
        <v>432</v>
      </c>
      <c r="R35" s="24">
        <v>874</v>
      </c>
      <c r="S35" s="24">
        <v>460</v>
      </c>
      <c r="T35" s="24">
        <v>994</v>
      </c>
      <c r="U35" s="24">
        <v>2559</v>
      </c>
      <c r="V35" s="24">
        <v>123</v>
      </c>
      <c r="W35" s="24">
        <v>1160</v>
      </c>
      <c r="X35" s="24">
        <v>661</v>
      </c>
      <c r="Y35" s="24">
        <v>754</v>
      </c>
      <c r="Z35" s="25">
        <f t="shared" si="2"/>
        <v>0.019127662657585857</v>
      </c>
      <c r="AA35" s="25">
        <f t="shared" si="3"/>
        <v>0.1736704825387625</v>
      </c>
      <c r="AB35" s="25">
        <f t="shared" si="4"/>
        <v>0.8072018548036517</v>
      </c>
    </row>
    <row r="36" spans="1:28" ht="16.5" customHeight="1">
      <c r="A36" s="15" t="s">
        <v>62</v>
      </c>
      <c r="B36" s="16">
        <f>SUM(B37:B48)</f>
        <v>44955</v>
      </c>
      <c r="C36" s="16">
        <f aca="true" t="shared" si="20" ref="C36:Y36">SUM(C37:C48)</f>
        <v>3528</v>
      </c>
      <c r="D36" s="16">
        <f t="shared" si="20"/>
        <v>3111</v>
      </c>
      <c r="E36" s="16">
        <f t="shared" si="20"/>
        <v>417</v>
      </c>
      <c r="F36" s="16">
        <f t="shared" si="20"/>
        <v>7224</v>
      </c>
      <c r="G36" s="16">
        <f t="shared" si="20"/>
        <v>17</v>
      </c>
      <c r="H36" s="16">
        <f t="shared" si="20"/>
        <v>4457</v>
      </c>
      <c r="I36" s="16">
        <f t="shared" si="20"/>
        <v>2750</v>
      </c>
      <c r="J36" s="16">
        <f t="shared" si="20"/>
        <v>32559</v>
      </c>
      <c r="K36" s="16">
        <f t="shared" si="20"/>
        <v>320</v>
      </c>
      <c r="L36" s="16">
        <f t="shared" si="20"/>
        <v>830</v>
      </c>
      <c r="M36" s="16">
        <f t="shared" si="20"/>
        <v>2027</v>
      </c>
      <c r="N36" s="16">
        <f t="shared" si="20"/>
        <v>6043</v>
      </c>
      <c r="O36" s="16">
        <f t="shared" si="20"/>
        <v>730</v>
      </c>
      <c r="P36" s="16">
        <f t="shared" si="20"/>
        <v>753</v>
      </c>
      <c r="Q36" s="16">
        <f t="shared" si="20"/>
        <v>1168</v>
      </c>
      <c r="R36" s="16">
        <f t="shared" si="20"/>
        <v>2781</v>
      </c>
      <c r="S36" s="16">
        <f t="shared" si="20"/>
        <v>1663</v>
      </c>
      <c r="T36" s="16">
        <f t="shared" si="20"/>
        <v>2709</v>
      </c>
      <c r="U36" s="16">
        <f t="shared" si="20"/>
        <v>7011</v>
      </c>
      <c r="V36" s="16">
        <f t="shared" si="20"/>
        <v>681</v>
      </c>
      <c r="W36" s="16">
        <f t="shared" si="20"/>
        <v>2802</v>
      </c>
      <c r="X36" s="16">
        <f t="shared" si="20"/>
        <v>3041</v>
      </c>
      <c r="Y36" s="16">
        <f t="shared" si="20"/>
        <v>1644</v>
      </c>
      <c r="Z36" s="14">
        <f t="shared" si="2"/>
        <v>0.08145736648888273</v>
      </c>
      <c r="AA36" s="14">
        <f t="shared" si="3"/>
        <v>0.16679365519152178</v>
      </c>
      <c r="AB36" s="14">
        <f t="shared" si="4"/>
        <v>0.7517489783195955</v>
      </c>
    </row>
    <row r="37" spans="1:28" ht="16.5" customHeight="1">
      <c r="A37" s="20" t="s">
        <v>63</v>
      </c>
      <c r="B37" s="21">
        <f aca="true" t="shared" si="21" ref="B37:B48">C37+F37+J37+Y37</f>
        <v>7974</v>
      </c>
      <c r="C37" s="21">
        <f aca="true" t="shared" si="22" ref="C37:C48">D37+E37</f>
        <v>136</v>
      </c>
      <c r="D37" s="21">
        <v>101</v>
      </c>
      <c r="E37" s="21">
        <v>35</v>
      </c>
      <c r="F37" s="21">
        <f aca="true" t="shared" si="23" ref="F37:F48">SUM(G37:I37)</f>
        <v>1211</v>
      </c>
      <c r="G37" s="21">
        <v>2</v>
      </c>
      <c r="H37" s="21">
        <v>722</v>
      </c>
      <c r="I37" s="21">
        <v>487</v>
      </c>
      <c r="J37" s="21">
        <f aca="true" t="shared" si="24" ref="J37:J48">SUM(K37:X37)</f>
        <v>6259</v>
      </c>
      <c r="K37" s="21">
        <v>53</v>
      </c>
      <c r="L37" s="21">
        <v>199</v>
      </c>
      <c r="M37" s="21">
        <v>373</v>
      </c>
      <c r="N37" s="21">
        <v>1264</v>
      </c>
      <c r="O37" s="21">
        <v>170</v>
      </c>
      <c r="P37" s="21">
        <v>154</v>
      </c>
      <c r="Q37" s="21">
        <v>223</v>
      </c>
      <c r="R37" s="21">
        <v>482</v>
      </c>
      <c r="S37" s="21">
        <v>340</v>
      </c>
      <c r="T37" s="21">
        <v>468</v>
      </c>
      <c r="U37" s="21">
        <v>1410</v>
      </c>
      <c r="V37" s="21">
        <v>83</v>
      </c>
      <c r="W37" s="21">
        <v>553</v>
      </c>
      <c r="X37" s="21">
        <v>487</v>
      </c>
      <c r="Y37" s="21">
        <v>368</v>
      </c>
      <c r="Z37" s="26">
        <f t="shared" si="2"/>
        <v>0.017880620562713646</v>
      </c>
      <c r="AA37" s="26">
        <f t="shared" si="3"/>
        <v>0.1592164080988693</v>
      </c>
      <c r="AB37" s="26">
        <f t="shared" si="4"/>
        <v>0.822902971338417</v>
      </c>
    </row>
    <row r="38" spans="1:28" ht="16.5" customHeight="1">
      <c r="A38" s="20" t="s">
        <v>64</v>
      </c>
      <c r="B38" s="21">
        <f t="shared" si="21"/>
        <v>16390</v>
      </c>
      <c r="C38" s="21">
        <f t="shared" si="22"/>
        <v>564</v>
      </c>
      <c r="D38" s="21">
        <v>551</v>
      </c>
      <c r="E38" s="21">
        <v>13</v>
      </c>
      <c r="F38" s="21">
        <f t="shared" si="23"/>
        <v>2462</v>
      </c>
      <c r="G38" s="21">
        <v>2</v>
      </c>
      <c r="H38" s="21">
        <v>1483</v>
      </c>
      <c r="I38" s="21">
        <v>977</v>
      </c>
      <c r="J38" s="21">
        <f t="shared" si="24"/>
        <v>12449</v>
      </c>
      <c r="K38" s="21">
        <v>125</v>
      </c>
      <c r="L38" s="21">
        <v>399</v>
      </c>
      <c r="M38" s="21">
        <v>714</v>
      </c>
      <c r="N38" s="21">
        <v>2367</v>
      </c>
      <c r="O38" s="21">
        <v>322</v>
      </c>
      <c r="P38" s="21">
        <v>335</v>
      </c>
      <c r="Q38" s="21">
        <v>562</v>
      </c>
      <c r="R38" s="21">
        <v>808</v>
      </c>
      <c r="S38" s="21">
        <v>601</v>
      </c>
      <c r="T38" s="21">
        <v>1061</v>
      </c>
      <c r="U38" s="21">
        <v>2868</v>
      </c>
      <c r="V38" s="21">
        <v>207</v>
      </c>
      <c r="W38" s="21">
        <v>1161</v>
      </c>
      <c r="X38" s="21">
        <v>919</v>
      </c>
      <c r="Y38" s="21">
        <v>915</v>
      </c>
      <c r="Z38" s="26">
        <f t="shared" si="2"/>
        <v>0.03644588045234249</v>
      </c>
      <c r="AA38" s="26">
        <f t="shared" si="3"/>
        <v>0.15909531502423263</v>
      </c>
      <c r="AB38" s="26">
        <f t="shared" si="4"/>
        <v>0.8044588045234249</v>
      </c>
    </row>
    <row r="39" spans="1:28" ht="16.5" customHeight="1">
      <c r="A39" s="20" t="s">
        <v>65</v>
      </c>
      <c r="B39" s="21">
        <f t="shared" si="21"/>
        <v>442</v>
      </c>
      <c r="C39" s="21">
        <f t="shared" si="22"/>
        <v>18</v>
      </c>
      <c r="D39" s="21">
        <v>8</v>
      </c>
      <c r="E39" s="21">
        <v>10</v>
      </c>
      <c r="F39" s="21">
        <f t="shared" si="23"/>
        <v>30</v>
      </c>
      <c r="G39" s="21">
        <v>0</v>
      </c>
      <c r="H39" s="21">
        <v>16</v>
      </c>
      <c r="I39" s="21">
        <v>14</v>
      </c>
      <c r="J39" s="21">
        <f t="shared" si="24"/>
        <v>392</v>
      </c>
      <c r="K39" s="21">
        <v>6</v>
      </c>
      <c r="L39" s="21">
        <v>1</v>
      </c>
      <c r="M39" s="21">
        <v>6</v>
      </c>
      <c r="N39" s="21">
        <v>29</v>
      </c>
      <c r="O39" s="21">
        <v>0</v>
      </c>
      <c r="P39" s="21">
        <v>3</v>
      </c>
      <c r="Q39" s="21">
        <v>0</v>
      </c>
      <c r="R39" s="21">
        <v>149</v>
      </c>
      <c r="S39" s="21">
        <v>42</v>
      </c>
      <c r="T39" s="21">
        <v>61</v>
      </c>
      <c r="U39" s="21">
        <v>24</v>
      </c>
      <c r="V39" s="21">
        <v>9</v>
      </c>
      <c r="W39" s="21">
        <v>10</v>
      </c>
      <c r="X39" s="21">
        <v>52</v>
      </c>
      <c r="Y39" s="21">
        <v>2</v>
      </c>
      <c r="Z39" s="26">
        <f t="shared" si="2"/>
        <v>0.04090909090909091</v>
      </c>
      <c r="AA39" s="26">
        <f t="shared" si="3"/>
        <v>0.06818181818181818</v>
      </c>
      <c r="AB39" s="26">
        <f t="shared" si="4"/>
        <v>0.8909090909090909</v>
      </c>
    </row>
    <row r="40" spans="1:28" ht="16.5" customHeight="1">
      <c r="A40" s="20" t="s">
        <v>66</v>
      </c>
      <c r="B40" s="21">
        <f t="shared" si="21"/>
        <v>528</v>
      </c>
      <c r="C40" s="21">
        <f t="shared" si="22"/>
        <v>11</v>
      </c>
      <c r="D40" s="21">
        <v>0</v>
      </c>
      <c r="E40" s="21">
        <v>11</v>
      </c>
      <c r="F40" s="21">
        <f t="shared" si="23"/>
        <v>29</v>
      </c>
      <c r="G40" s="21">
        <v>0</v>
      </c>
      <c r="H40" s="21">
        <v>25</v>
      </c>
      <c r="I40" s="21">
        <v>4</v>
      </c>
      <c r="J40" s="21">
        <f t="shared" si="24"/>
        <v>488</v>
      </c>
      <c r="K40" s="21">
        <v>1</v>
      </c>
      <c r="L40" s="21">
        <v>0</v>
      </c>
      <c r="M40" s="21">
        <v>19</v>
      </c>
      <c r="N40" s="21">
        <v>36</v>
      </c>
      <c r="O40" s="21">
        <v>0</v>
      </c>
      <c r="P40" s="21">
        <v>15</v>
      </c>
      <c r="Q40" s="21">
        <v>6</v>
      </c>
      <c r="R40" s="21">
        <v>172</v>
      </c>
      <c r="S40" s="21">
        <v>79</v>
      </c>
      <c r="T40" s="21">
        <v>54</v>
      </c>
      <c r="U40" s="21">
        <v>21</v>
      </c>
      <c r="V40" s="21">
        <v>15</v>
      </c>
      <c r="W40" s="21">
        <v>12</v>
      </c>
      <c r="X40" s="21">
        <v>58</v>
      </c>
      <c r="Y40" s="21">
        <v>0</v>
      </c>
      <c r="Z40" s="26">
        <f t="shared" si="2"/>
        <v>0.020833333333333332</v>
      </c>
      <c r="AA40" s="26">
        <f t="shared" si="3"/>
        <v>0.054924242424242424</v>
      </c>
      <c r="AB40" s="26">
        <f t="shared" si="4"/>
        <v>0.9242424242424242</v>
      </c>
    </row>
    <row r="41" spans="1:28" ht="16.5" customHeight="1">
      <c r="A41" s="20" t="s">
        <v>67</v>
      </c>
      <c r="B41" s="21">
        <f t="shared" si="21"/>
        <v>363</v>
      </c>
      <c r="C41" s="21">
        <f t="shared" si="22"/>
        <v>37</v>
      </c>
      <c r="D41" s="21">
        <v>37</v>
      </c>
      <c r="E41" s="21">
        <v>0</v>
      </c>
      <c r="F41" s="21">
        <f t="shared" si="23"/>
        <v>88</v>
      </c>
      <c r="G41" s="21">
        <v>1</v>
      </c>
      <c r="H41" s="21">
        <v>65</v>
      </c>
      <c r="I41" s="21">
        <v>22</v>
      </c>
      <c r="J41" s="21">
        <f t="shared" si="24"/>
        <v>226</v>
      </c>
      <c r="K41" s="21">
        <v>5</v>
      </c>
      <c r="L41" s="21">
        <v>0</v>
      </c>
      <c r="M41" s="21">
        <v>17</v>
      </c>
      <c r="N41" s="21">
        <v>12</v>
      </c>
      <c r="O41" s="21">
        <v>0</v>
      </c>
      <c r="P41" s="21">
        <v>0</v>
      </c>
      <c r="Q41" s="21">
        <v>0</v>
      </c>
      <c r="R41" s="21">
        <v>27</v>
      </c>
      <c r="S41" s="21">
        <v>5</v>
      </c>
      <c r="T41" s="21">
        <v>30</v>
      </c>
      <c r="U41" s="21">
        <v>40</v>
      </c>
      <c r="V41" s="21">
        <v>15</v>
      </c>
      <c r="W41" s="21">
        <v>8</v>
      </c>
      <c r="X41" s="21">
        <v>67</v>
      </c>
      <c r="Y41" s="21">
        <v>12</v>
      </c>
      <c r="Z41" s="26">
        <f t="shared" si="2"/>
        <v>0.10541310541310542</v>
      </c>
      <c r="AA41" s="26">
        <f t="shared" si="3"/>
        <v>0.25071225071225073</v>
      </c>
      <c r="AB41" s="26">
        <f t="shared" si="4"/>
        <v>0.6438746438746439</v>
      </c>
    </row>
    <row r="42" spans="1:28" ht="16.5" customHeight="1">
      <c r="A42" s="20" t="s">
        <v>68</v>
      </c>
      <c r="B42" s="21">
        <f t="shared" si="21"/>
        <v>273</v>
      </c>
      <c r="C42" s="21">
        <f t="shared" si="22"/>
        <v>26</v>
      </c>
      <c r="D42" s="21">
        <v>7</v>
      </c>
      <c r="E42" s="21">
        <v>19</v>
      </c>
      <c r="F42" s="21">
        <f t="shared" si="23"/>
        <v>87</v>
      </c>
      <c r="G42" s="21">
        <v>0</v>
      </c>
      <c r="H42" s="21">
        <v>78</v>
      </c>
      <c r="I42" s="21">
        <v>9</v>
      </c>
      <c r="J42" s="21">
        <f t="shared" si="24"/>
        <v>160</v>
      </c>
      <c r="K42" s="21">
        <v>5</v>
      </c>
      <c r="L42" s="21">
        <v>0</v>
      </c>
      <c r="M42" s="21">
        <v>4</v>
      </c>
      <c r="N42" s="21">
        <v>6</v>
      </c>
      <c r="O42" s="21">
        <v>0</v>
      </c>
      <c r="P42" s="21">
        <v>0</v>
      </c>
      <c r="Q42" s="21">
        <v>1</v>
      </c>
      <c r="R42" s="21">
        <v>17</v>
      </c>
      <c r="S42" s="21">
        <v>2</v>
      </c>
      <c r="T42" s="21">
        <v>23</v>
      </c>
      <c r="U42" s="21">
        <v>12</v>
      </c>
      <c r="V42" s="21">
        <v>10</v>
      </c>
      <c r="W42" s="21">
        <v>4</v>
      </c>
      <c r="X42" s="21">
        <v>76</v>
      </c>
      <c r="Y42" s="21">
        <v>0</v>
      </c>
      <c r="Z42" s="26">
        <f t="shared" si="2"/>
        <v>0.09523809523809523</v>
      </c>
      <c r="AA42" s="26">
        <f t="shared" si="3"/>
        <v>0.31868131868131866</v>
      </c>
      <c r="AB42" s="26">
        <f t="shared" si="4"/>
        <v>0.5860805860805861</v>
      </c>
    </row>
    <row r="43" spans="1:28" ht="16.5" customHeight="1">
      <c r="A43" s="20" t="s">
        <v>69</v>
      </c>
      <c r="B43" s="21">
        <f t="shared" si="21"/>
        <v>853</v>
      </c>
      <c r="C43" s="21">
        <f t="shared" si="22"/>
        <v>225</v>
      </c>
      <c r="D43" s="21">
        <v>216</v>
      </c>
      <c r="E43" s="21">
        <v>9</v>
      </c>
      <c r="F43" s="21">
        <f t="shared" si="23"/>
        <v>260</v>
      </c>
      <c r="G43" s="21">
        <v>4</v>
      </c>
      <c r="H43" s="21">
        <v>193</v>
      </c>
      <c r="I43" s="21">
        <v>63</v>
      </c>
      <c r="J43" s="21">
        <f t="shared" si="24"/>
        <v>367</v>
      </c>
      <c r="K43" s="21">
        <v>8</v>
      </c>
      <c r="L43" s="21">
        <v>0</v>
      </c>
      <c r="M43" s="21">
        <v>35</v>
      </c>
      <c r="N43" s="21">
        <v>54</v>
      </c>
      <c r="O43" s="21">
        <v>0</v>
      </c>
      <c r="P43" s="21">
        <v>2</v>
      </c>
      <c r="Q43" s="21">
        <v>5</v>
      </c>
      <c r="R43" s="21">
        <v>62</v>
      </c>
      <c r="S43" s="21">
        <v>9</v>
      </c>
      <c r="T43" s="21">
        <v>29</v>
      </c>
      <c r="U43" s="21">
        <v>31</v>
      </c>
      <c r="V43" s="21">
        <v>29</v>
      </c>
      <c r="W43" s="21">
        <v>23</v>
      </c>
      <c r="X43" s="21">
        <v>80</v>
      </c>
      <c r="Y43" s="21">
        <v>1</v>
      </c>
      <c r="Z43" s="26">
        <f t="shared" si="2"/>
        <v>0.2640845070422535</v>
      </c>
      <c r="AA43" s="26">
        <f t="shared" si="3"/>
        <v>0.3051643192488263</v>
      </c>
      <c r="AB43" s="26">
        <f t="shared" si="4"/>
        <v>0.4307511737089202</v>
      </c>
    </row>
    <row r="44" spans="1:28" ht="16.5" customHeight="1">
      <c r="A44" s="20" t="s">
        <v>70</v>
      </c>
      <c r="B44" s="21">
        <f t="shared" si="21"/>
        <v>420</v>
      </c>
      <c r="C44" s="21">
        <f t="shared" si="22"/>
        <v>54</v>
      </c>
      <c r="D44" s="21">
        <v>54</v>
      </c>
      <c r="E44" s="21">
        <v>0</v>
      </c>
      <c r="F44" s="21">
        <f t="shared" si="23"/>
        <v>163</v>
      </c>
      <c r="G44" s="21">
        <v>0</v>
      </c>
      <c r="H44" s="21">
        <v>129</v>
      </c>
      <c r="I44" s="21">
        <v>34</v>
      </c>
      <c r="J44" s="21">
        <f t="shared" si="24"/>
        <v>203</v>
      </c>
      <c r="K44" s="21">
        <v>7</v>
      </c>
      <c r="L44" s="21">
        <v>0</v>
      </c>
      <c r="M44" s="21">
        <v>18</v>
      </c>
      <c r="N44" s="21">
        <v>12</v>
      </c>
      <c r="O44" s="21">
        <v>0</v>
      </c>
      <c r="P44" s="21">
        <v>0</v>
      </c>
      <c r="Q44" s="21">
        <v>7</v>
      </c>
      <c r="R44" s="21">
        <v>30</v>
      </c>
      <c r="S44" s="21">
        <v>5</v>
      </c>
      <c r="T44" s="21">
        <v>28</v>
      </c>
      <c r="U44" s="21">
        <v>14</v>
      </c>
      <c r="V44" s="21">
        <v>22</v>
      </c>
      <c r="W44" s="21">
        <v>12</v>
      </c>
      <c r="X44" s="21">
        <v>48</v>
      </c>
      <c r="Y44" s="21">
        <v>0</v>
      </c>
      <c r="Z44" s="26">
        <f t="shared" si="2"/>
        <v>0.12857142857142856</v>
      </c>
      <c r="AA44" s="26">
        <f t="shared" si="3"/>
        <v>0.3880952380952381</v>
      </c>
      <c r="AB44" s="26">
        <f t="shared" si="4"/>
        <v>0.48333333333333334</v>
      </c>
    </row>
    <row r="45" spans="1:28" ht="16.5" customHeight="1">
      <c r="A45" s="20" t="s">
        <v>71</v>
      </c>
      <c r="B45" s="21">
        <f t="shared" si="21"/>
        <v>623</v>
      </c>
      <c r="C45" s="21">
        <f t="shared" si="22"/>
        <v>111</v>
      </c>
      <c r="D45" s="21">
        <v>68</v>
      </c>
      <c r="E45" s="21">
        <v>43</v>
      </c>
      <c r="F45" s="21">
        <f t="shared" si="23"/>
        <v>136</v>
      </c>
      <c r="G45" s="21">
        <v>0</v>
      </c>
      <c r="H45" s="21">
        <v>87</v>
      </c>
      <c r="I45" s="21">
        <v>49</v>
      </c>
      <c r="J45" s="21">
        <f t="shared" si="24"/>
        <v>369</v>
      </c>
      <c r="K45" s="21">
        <v>1</v>
      </c>
      <c r="L45" s="21">
        <v>0</v>
      </c>
      <c r="M45" s="21">
        <v>21</v>
      </c>
      <c r="N45" s="21">
        <v>38</v>
      </c>
      <c r="O45" s="21">
        <v>0</v>
      </c>
      <c r="P45" s="21">
        <v>8</v>
      </c>
      <c r="Q45" s="21">
        <v>2</v>
      </c>
      <c r="R45" s="21">
        <v>42</v>
      </c>
      <c r="S45" s="21">
        <v>6</v>
      </c>
      <c r="T45" s="21">
        <v>46</v>
      </c>
      <c r="U45" s="21">
        <v>50</v>
      </c>
      <c r="V45" s="21">
        <v>27</v>
      </c>
      <c r="W45" s="21">
        <v>21</v>
      </c>
      <c r="X45" s="21">
        <v>107</v>
      </c>
      <c r="Y45" s="21">
        <v>7</v>
      </c>
      <c r="Z45" s="26">
        <f t="shared" si="2"/>
        <v>0.18019480519480519</v>
      </c>
      <c r="AA45" s="26">
        <f t="shared" si="3"/>
        <v>0.22077922077922077</v>
      </c>
      <c r="AB45" s="26">
        <f t="shared" si="4"/>
        <v>0.599025974025974</v>
      </c>
    </row>
    <row r="46" spans="1:28" ht="16.5" customHeight="1">
      <c r="A46" s="20" t="s">
        <v>72</v>
      </c>
      <c r="B46" s="21">
        <f t="shared" si="21"/>
        <v>739</v>
      </c>
      <c r="C46" s="21">
        <f t="shared" si="22"/>
        <v>194</v>
      </c>
      <c r="D46" s="21">
        <v>159</v>
      </c>
      <c r="E46" s="21">
        <v>35</v>
      </c>
      <c r="F46" s="21">
        <f t="shared" si="23"/>
        <v>158</v>
      </c>
      <c r="G46" s="21">
        <v>0</v>
      </c>
      <c r="H46" s="21">
        <v>94</v>
      </c>
      <c r="I46" s="21">
        <v>64</v>
      </c>
      <c r="J46" s="21">
        <f t="shared" si="24"/>
        <v>387</v>
      </c>
      <c r="K46" s="21">
        <v>3</v>
      </c>
      <c r="L46" s="21">
        <v>0</v>
      </c>
      <c r="M46" s="21">
        <v>28</v>
      </c>
      <c r="N46" s="21">
        <v>38</v>
      </c>
      <c r="O46" s="21">
        <v>0</v>
      </c>
      <c r="P46" s="21">
        <v>2</v>
      </c>
      <c r="Q46" s="21">
        <v>1</v>
      </c>
      <c r="R46" s="21">
        <v>37</v>
      </c>
      <c r="S46" s="21">
        <v>7</v>
      </c>
      <c r="T46" s="21">
        <v>39</v>
      </c>
      <c r="U46" s="21">
        <v>83</v>
      </c>
      <c r="V46" s="21">
        <v>42</v>
      </c>
      <c r="W46" s="21">
        <v>26</v>
      </c>
      <c r="X46" s="21">
        <v>81</v>
      </c>
      <c r="Y46" s="21">
        <v>0</v>
      </c>
      <c r="Z46" s="26">
        <f t="shared" si="2"/>
        <v>0.2625169147496617</v>
      </c>
      <c r="AA46" s="26">
        <f t="shared" si="3"/>
        <v>0.21380243572395127</v>
      </c>
      <c r="AB46" s="26">
        <f t="shared" si="4"/>
        <v>0.523680649526387</v>
      </c>
    </row>
    <row r="47" spans="1:28" ht="16.5" customHeight="1">
      <c r="A47" s="20" t="s">
        <v>73</v>
      </c>
      <c r="B47" s="21">
        <f t="shared" si="21"/>
        <v>3918</v>
      </c>
      <c r="C47" s="21">
        <f t="shared" si="22"/>
        <v>1057</v>
      </c>
      <c r="D47" s="21">
        <v>845</v>
      </c>
      <c r="E47" s="21">
        <v>212</v>
      </c>
      <c r="F47" s="21">
        <f t="shared" si="23"/>
        <v>578</v>
      </c>
      <c r="G47" s="21">
        <v>1</v>
      </c>
      <c r="H47" s="21">
        <v>288</v>
      </c>
      <c r="I47" s="21">
        <v>289</v>
      </c>
      <c r="J47" s="21">
        <f t="shared" si="24"/>
        <v>2268</v>
      </c>
      <c r="K47" s="21">
        <v>33</v>
      </c>
      <c r="L47" s="21">
        <v>12</v>
      </c>
      <c r="M47" s="21">
        <v>134</v>
      </c>
      <c r="N47" s="21">
        <v>375</v>
      </c>
      <c r="O47" s="21">
        <v>23</v>
      </c>
      <c r="P47" s="21">
        <v>33</v>
      </c>
      <c r="Q47" s="21">
        <v>48</v>
      </c>
      <c r="R47" s="21">
        <v>350</v>
      </c>
      <c r="S47" s="21">
        <v>129</v>
      </c>
      <c r="T47" s="21">
        <v>217</v>
      </c>
      <c r="U47" s="21">
        <v>338</v>
      </c>
      <c r="V47" s="21">
        <v>78</v>
      </c>
      <c r="W47" s="21">
        <v>136</v>
      </c>
      <c r="X47" s="21">
        <v>362</v>
      </c>
      <c r="Y47" s="21">
        <v>15</v>
      </c>
      <c r="Z47" s="26">
        <f t="shared" si="2"/>
        <v>0.27081732001024855</v>
      </c>
      <c r="AA47" s="26">
        <f t="shared" si="3"/>
        <v>0.14809121188829105</v>
      </c>
      <c r="AB47" s="26">
        <f t="shared" si="4"/>
        <v>0.5810914681014604</v>
      </c>
    </row>
    <row r="48" spans="1:28" ht="16.5" customHeight="1">
      <c r="A48" s="20" t="s">
        <v>74</v>
      </c>
      <c r="B48" s="21">
        <f t="shared" si="21"/>
        <v>12432</v>
      </c>
      <c r="C48" s="21">
        <f t="shared" si="22"/>
        <v>1095</v>
      </c>
      <c r="D48" s="21">
        <v>1065</v>
      </c>
      <c r="E48" s="21">
        <v>30</v>
      </c>
      <c r="F48" s="21">
        <f t="shared" si="23"/>
        <v>2022</v>
      </c>
      <c r="G48" s="21">
        <v>7</v>
      </c>
      <c r="H48" s="21">
        <v>1277</v>
      </c>
      <c r="I48" s="21">
        <v>738</v>
      </c>
      <c r="J48" s="21">
        <f t="shared" si="24"/>
        <v>8991</v>
      </c>
      <c r="K48" s="21">
        <v>73</v>
      </c>
      <c r="L48" s="21">
        <v>219</v>
      </c>
      <c r="M48" s="21">
        <v>658</v>
      </c>
      <c r="N48" s="21">
        <v>1812</v>
      </c>
      <c r="O48" s="21">
        <v>215</v>
      </c>
      <c r="P48" s="21">
        <v>201</v>
      </c>
      <c r="Q48" s="21">
        <v>313</v>
      </c>
      <c r="R48" s="21">
        <v>605</v>
      </c>
      <c r="S48" s="21">
        <v>438</v>
      </c>
      <c r="T48" s="21">
        <v>653</v>
      </c>
      <c r="U48" s="21">
        <v>2120</v>
      </c>
      <c r="V48" s="21">
        <v>144</v>
      </c>
      <c r="W48" s="21">
        <v>836</v>
      </c>
      <c r="X48" s="21">
        <v>704</v>
      </c>
      <c r="Y48" s="21">
        <v>324</v>
      </c>
      <c r="Z48" s="26">
        <f t="shared" si="2"/>
        <v>0.09043607532210109</v>
      </c>
      <c r="AA48" s="26">
        <f t="shared" si="3"/>
        <v>0.1669970267591675</v>
      </c>
      <c r="AB48" s="26">
        <f t="shared" si="4"/>
        <v>0.7425668979187314</v>
      </c>
    </row>
    <row r="49" spans="1:28" ht="16.5" customHeight="1">
      <c r="A49" s="27" t="s">
        <v>75</v>
      </c>
      <c r="B49" s="28">
        <f>SUM(B50)</f>
        <v>621</v>
      </c>
      <c r="C49" s="28">
        <f aca="true" t="shared" si="25" ref="C49:Y49">SUM(C50)</f>
        <v>258</v>
      </c>
      <c r="D49" s="28">
        <f t="shared" si="25"/>
        <v>256</v>
      </c>
      <c r="E49" s="28">
        <f t="shared" si="25"/>
        <v>2</v>
      </c>
      <c r="F49" s="28">
        <f t="shared" si="25"/>
        <v>83</v>
      </c>
      <c r="G49" s="28">
        <f t="shared" si="25"/>
        <v>0</v>
      </c>
      <c r="H49" s="28">
        <f t="shared" si="25"/>
        <v>49</v>
      </c>
      <c r="I49" s="28">
        <f t="shared" si="25"/>
        <v>34</v>
      </c>
      <c r="J49" s="28">
        <f t="shared" si="25"/>
        <v>279</v>
      </c>
      <c r="K49" s="28">
        <f t="shared" si="25"/>
        <v>9</v>
      </c>
      <c r="L49" s="28">
        <f t="shared" si="25"/>
        <v>1</v>
      </c>
      <c r="M49" s="28">
        <f t="shared" si="25"/>
        <v>18</v>
      </c>
      <c r="N49" s="28">
        <f t="shared" si="25"/>
        <v>35</v>
      </c>
      <c r="O49" s="28">
        <f t="shared" si="25"/>
        <v>0</v>
      </c>
      <c r="P49" s="28">
        <f t="shared" si="25"/>
        <v>0</v>
      </c>
      <c r="Q49" s="28">
        <f t="shared" si="25"/>
        <v>12</v>
      </c>
      <c r="R49" s="28">
        <f t="shared" si="25"/>
        <v>27</v>
      </c>
      <c r="S49" s="28">
        <f t="shared" si="25"/>
        <v>6</v>
      </c>
      <c r="T49" s="28">
        <f t="shared" si="25"/>
        <v>34</v>
      </c>
      <c r="U49" s="28">
        <f t="shared" si="25"/>
        <v>40</v>
      </c>
      <c r="V49" s="28">
        <f t="shared" si="25"/>
        <v>16</v>
      </c>
      <c r="W49" s="28">
        <f t="shared" si="25"/>
        <v>15</v>
      </c>
      <c r="X49" s="28">
        <f t="shared" si="25"/>
        <v>66</v>
      </c>
      <c r="Y49" s="28">
        <f t="shared" si="25"/>
        <v>1</v>
      </c>
      <c r="Z49" s="29">
        <f t="shared" si="2"/>
        <v>0.4161290322580645</v>
      </c>
      <c r="AA49" s="29">
        <f t="shared" si="3"/>
        <v>0.1338709677419355</v>
      </c>
      <c r="AB49" s="29">
        <f t="shared" si="4"/>
        <v>0.45</v>
      </c>
    </row>
    <row r="50" spans="1:28" ht="16.5" customHeight="1">
      <c r="A50" s="23" t="s">
        <v>76</v>
      </c>
      <c r="B50" s="24">
        <f>C50+F50+J50+Y50</f>
        <v>621</v>
      </c>
      <c r="C50" s="24">
        <f>D50+E50</f>
        <v>258</v>
      </c>
      <c r="D50" s="24">
        <v>256</v>
      </c>
      <c r="E50" s="24">
        <v>2</v>
      </c>
      <c r="F50" s="24">
        <f>SUM(G50:I50)</f>
        <v>83</v>
      </c>
      <c r="G50" s="24">
        <v>0</v>
      </c>
      <c r="H50" s="24">
        <v>49</v>
      </c>
      <c r="I50" s="24">
        <v>34</v>
      </c>
      <c r="J50" s="24">
        <f>SUM(K50:X50)</f>
        <v>279</v>
      </c>
      <c r="K50" s="24">
        <v>9</v>
      </c>
      <c r="L50" s="24">
        <v>1</v>
      </c>
      <c r="M50" s="24">
        <v>18</v>
      </c>
      <c r="N50" s="24">
        <v>35</v>
      </c>
      <c r="O50" s="24">
        <v>0</v>
      </c>
      <c r="P50" s="24">
        <v>0</v>
      </c>
      <c r="Q50" s="24">
        <v>12</v>
      </c>
      <c r="R50" s="24">
        <v>27</v>
      </c>
      <c r="S50" s="24">
        <v>6</v>
      </c>
      <c r="T50" s="24">
        <v>34</v>
      </c>
      <c r="U50" s="24">
        <v>40</v>
      </c>
      <c r="V50" s="24">
        <v>16</v>
      </c>
      <c r="W50" s="24">
        <v>15</v>
      </c>
      <c r="X50" s="24">
        <v>66</v>
      </c>
      <c r="Y50" s="24">
        <v>1</v>
      </c>
      <c r="Z50" s="25">
        <f t="shared" si="2"/>
        <v>0.4161290322580645</v>
      </c>
      <c r="AA50" s="25">
        <f t="shared" si="3"/>
        <v>0.1338709677419355</v>
      </c>
      <c r="AB50" s="25">
        <f t="shared" si="4"/>
        <v>0.45</v>
      </c>
    </row>
    <row r="51" spans="1:28" ht="16.5" customHeight="1">
      <c r="A51" s="15" t="s">
        <v>77</v>
      </c>
      <c r="B51" s="16">
        <f>SUM(B52:B53)</f>
        <v>3655</v>
      </c>
      <c r="C51" s="16">
        <f aca="true" t="shared" si="26" ref="C51:Y51">SUM(C52:C53)</f>
        <v>491</v>
      </c>
      <c r="D51" s="16">
        <f t="shared" si="26"/>
        <v>425</v>
      </c>
      <c r="E51" s="16">
        <f t="shared" si="26"/>
        <v>66</v>
      </c>
      <c r="F51" s="16">
        <f t="shared" si="26"/>
        <v>656</v>
      </c>
      <c r="G51" s="16">
        <f t="shared" si="26"/>
        <v>1</v>
      </c>
      <c r="H51" s="16">
        <f t="shared" si="26"/>
        <v>497</v>
      </c>
      <c r="I51" s="16">
        <f t="shared" si="26"/>
        <v>158</v>
      </c>
      <c r="J51" s="16">
        <f t="shared" si="26"/>
        <v>2281</v>
      </c>
      <c r="K51" s="16">
        <f t="shared" si="26"/>
        <v>16</v>
      </c>
      <c r="L51" s="16">
        <f t="shared" si="26"/>
        <v>4</v>
      </c>
      <c r="M51" s="16">
        <f t="shared" si="26"/>
        <v>196</v>
      </c>
      <c r="N51" s="16">
        <f t="shared" si="26"/>
        <v>184</v>
      </c>
      <c r="O51" s="16">
        <f t="shared" si="26"/>
        <v>2</v>
      </c>
      <c r="P51" s="16">
        <f t="shared" si="26"/>
        <v>44</v>
      </c>
      <c r="Q51" s="16">
        <f t="shared" si="26"/>
        <v>54</v>
      </c>
      <c r="R51" s="16">
        <f t="shared" si="26"/>
        <v>814</v>
      </c>
      <c r="S51" s="16">
        <f t="shared" si="26"/>
        <v>261</v>
      </c>
      <c r="T51" s="16">
        <f t="shared" si="26"/>
        <v>262</v>
      </c>
      <c r="U51" s="16">
        <f t="shared" si="26"/>
        <v>170</v>
      </c>
      <c r="V51" s="16">
        <f t="shared" si="26"/>
        <v>61</v>
      </c>
      <c r="W51" s="16">
        <f t="shared" si="26"/>
        <v>88</v>
      </c>
      <c r="X51" s="16">
        <f t="shared" si="26"/>
        <v>125</v>
      </c>
      <c r="Y51" s="16">
        <f t="shared" si="26"/>
        <v>227</v>
      </c>
      <c r="Z51" s="14">
        <f t="shared" si="2"/>
        <v>0.14323220536756126</v>
      </c>
      <c r="AA51" s="14">
        <f t="shared" si="3"/>
        <v>0.19136522753792298</v>
      </c>
      <c r="AB51" s="14">
        <f t="shared" si="4"/>
        <v>0.6654025670945157</v>
      </c>
    </row>
    <row r="52" spans="1:28" ht="16.5" customHeight="1">
      <c r="A52" s="20" t="s">
        <v>78</v>
      </c>
      <c r="B52" s="21">
        <f>C52+F52+J52+Y52</f>
        <v>2338</v>
      </c>
      <c r="C52" s="21">
        <f>D52+E52</f>
        <v>349</v>
      </c>
      <c r="D52" s="21">
        <v>321</v>
      </c>
      <c r="E52" s="21">
        <v>28</v>
      </c>
      <c r="F52" s="21">
        <f>SUM(G52:I52)</f>
        <v>112</v>
      </c>
      <c r="G52" s="21">
        <v>0</v>
      </c>
      <c r="H52" s="21">
        <v>56</v>
      </c>
      <c r="I52" s="21">
        <v>56</v>
      </c>
      <c r="J52" s="21">
        <f>SUM(K52:X52)</f>
        <v>1651</v>
      </c>
      <c r="K52" s="21">
        <v>9</v>
      </c>
      <c r="L52" s="21">
        <v>2</v>
      </c>
      <c r="M52" s="21">
        <v>146</v>
      </c>
      <c r="N52" s="21">
        <v>114</v>
      </c>
      <c r="O52" s="21">
        <v>1</v>
      </c>
      <c r="P52" s="21">
        <v>32</v>
      </c>
      <c r="Q52" s="21">
        <v>32</v>
      </c>
      <c r="R52" s="21">
        <v>681</v>
      </c>
      <c r="S52" s="21">
        <v>241</v>
      </c>
      <c r="T52" s="21">
        <v>192</v>
      </c>
      <c r="U52" s="21">
        <v>113</v>
      </c>
      <c r="V52" s="21">
        <v>23</v>
      </c>
      <c r="W52" s="21">
        <v>50</v>
      </c>
      <c r="X52" s="21">
        <v>15</v>
      </c>
      <c r="Y52" s="21">
        <v>226</v>
      </c>
      <c r="Z52" s="26">
        <f t="shared" si="2"/>
        <v>0.16524621212121213</v>
      </c>
      <c r="AA52" s="26">
        <f t="shared" si="3"/>
        <v>0.05303030303030303</v>
      </c>
      <c r="AB52" s="26">
        <f t="shared" si="4"/>
        <v>0.7817234848484849</v>
      </c>
    </row>
    <row r="53" spans="1:28" ht="16.5" customHeight="1">
      <c r="A53" s="30" t="s">
        <v>79</v>
      </c>
      <c r="B53" s="31">
        <f>C53+F53+J53+Y53</f>
        <v>1317</v>
      </c>
      <c r="C53" s="31">
        <f>D53+E53</f>
        <v>142</v>
      </c>
      <c r="D53" s="31">
        <v>104</v>
      </c>
      <c r="E53" s="31">
        <v>38</v>
      </c>
      <c r="F53" s="31">
        <f>SUM(G53:I53)</f>
        <v>544</v>
      </c>
      <c r="G53" s="31">
        <v>1</v>
      </c>
      <c r="H53" s="31">
        <v>441</v>
      </c>
      <c r="I53" s="31">
        <v>102</v>
      </c>
      <c r="J53" s="31">
        <f>SUM(K53:X53)</f>
        <v>630</v>
      </c>
      <c r="K53" s="31">
        <v>7</v>
      </c>
      <c r="L53" s="31">
        <v>2</v>
      </c>
      <c r="M53" s="31">
        <v>50</v>
      </c>
      <c r="N53" s="31">
        <v>70</v>
      </c>
      <c r="O53" s="31">
        <v>1</v>
      </c>
      <c r="P53" s="31">
        <v>12</v>
      </c>
      <c r="Q53" s="31">
        <v>22</v>
      </c>
      <c r="R53" s="31">
        <v>133</v>
      </c>
      <c r="S53" s="31">
        <v>20</v>
      </c>
      <c r="T53" s="31">
        <v>70</v>
      </c>
      <c r="U53" s="31">
        <v>57</v>
      </c>
      <c r="V53" s="31">
        <v>38</v>
      </c>
      <c r="W53" s="31">
        <v>38</v>
      </c>
      <c r="X53" s="31">
        <v>110</v>
      </c>
      <c r="Y53" s="31">
        <v>1</v>
      </c>
      <c r="Z53" s="32">
        <f t="shared" si="2"/>
        <v>0.10790273556231003</v>
      </c>
      <c r="AA53" s="32">
        <f t="shared" si="3"/>
        <v>0.4133738601823708</v>
      </c>
      <c r="AB53" s="32">
        <f t="shared" si="4"/>
        <v>0.4787234042553192</v>
      </c>
    </row>
    <row r="55" ht="13.5">
      <c r="A55" s="1" t="s">
        <v>80</v>
      </c>
    </row>
  </sheetData>
  <sheetProtection/>
  <mergeCells count="7">
    <mergeCell ref="J3:X3"/>
    <mergeCell ref="Y3:Y4"/>
    <mergeCell ref="Z3:AB3"/>
    <mergeCell ref="A3:A4"/>
    <mergeCell ref="B3:B4"/>
    <mergeCell ref="C3:E3"/>
    <mergeCell ref="F3:I3"/>
  </mergeCells>
  <printOptions/>
  <pageMargins left="1.1811023622047245" right="1.1811023622047245" top="0.984251968503937" bottom="0.984251968503937" header="0.5118110236220472" footer="0.5118110236220472"/>
  <pageSetup fitToHeight="0" fitToWidth="1" horizontalDpi="600" verticalDpi="600" orientation="landscape" paperSize="8" scale="7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2017-04-14T06:40:43Z</cp:lastPrinted>
  <dcterms:created xsi:type="dcterms:W3CDTF">2012-05-11T06:26:58Z</dcterms:created>
  <dcterms:modified xsi:type="dcterms:W3CDTF">2017-04-27T00:17:29Z</dcterms:modified>
  <cp:category/>
  <cp:version/>
  <cp:contentType/>
  <cp:contentStatus/>
</cp:coreProperties>
</file>