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-p16～17" sheetId="1" r:id="rId1"/>
  </sheets>
  <externalReferences>
    <externalReference r:id="rId2"/>
  </externalReferences>
  <definedNames>
    <definedName name="CHUBU" localSheetId="0">#REF!</definedName>
    <definedName name="CHUBU">#REF!</definedName>
    <definedName name="CHUUBU" localSheetId="0">#REF!</definedName>
    <definedName name="CHUUBU">#REF!</definedName>
    <definedName name="CHUUBU2" localSheetId="0">#REF!</definedName>
    <definedName name="CHUUBU2">#REF!</definedName>
    <definedName name="HOKUBU" localSheetId="0">#REF!</definedName>
    <definedName name="HOKUBU">#REF!</definedName>
    <definedName name="HOKUBU2" localSheetId="0">#REF!</definedName>
    <definedName name="HOKUBU2">#REF!</definedName>
    <definedName name="KUNIGAMIGUN" localSheetId="0">#REF!</definedName>
    <definedName name="KUNIGAMIGUN">#REF!</definedName>
    <definedName name="KUNIGAMIGUN2" localSheetId="0">#REF!</definedName>
    <definedName name="KUNIGAMIGUN2">#REF!</definedName>
    <definedName name="MIYAKO" localSheetId="0">#REF!</definedName>
    <definedName name="MIYAKO">#REF!</definedName>
    <definedName name="MIYAKO2" localSheetId="0">#REF!</definedName>
    <definedName name="MIYAKO2">#REF!</definedName>
    <definedName name="MIYAKOGUN" localSheetId="0">#REF!</definedName>
    <definedName name="MIYAKOGUN">#REF!</definedName>
    <definedName name="MIYAKOGUN2" localSheetId="0">#REF!</definedName>
    <definedName name="MIYAKOGUN2">#REF!</definedName>
    <definedName name="NAHA" localSheetId="0">#REF!</definedName>
    <definedName name="NAHA">#REF!</definedName>
    <definedName name="NAHA2" localSheetId="0">#REF!</definedName>
    <definedName name="NAHA2">#REF!</definedName>
    <definedName name="NAKAGAMIGUN" localSheetId="0">#REF!</definedName>
    <definedName name="NAKAGAMIGUN">#REF!</definedName>
    <definedName name="NAKAGAMIGUN2" localSheetId="0">#REF!</definedName>
    <definedName name="NAKAGAMIGUN2">#REF!</definedName>
    <definedName name="NANBU" localSheetId="0">#REF!</definedName>
    <definedName name="NANBU">#REF!</definedName>
    <definedName name="NANBU2" localSheetId="0">#REF!</definedName>
    <definedName name="NANBU2">#REF!</definedName>
    <definedName name="_xlnm.Print_Area" localSheetId="0">'-p16～17'!$A$1:$T$62</definedName>
    <definedName name="SIBU" localSheetId="0">#REF!</definedName>
    <definedName name="SIBU">#REF!</definedName>
    <definedName name="SIBUKEI" localSheetId="0">#REF!</definedName>
    <definedName name="SIBUKEI">#REF!</definedName>
    <definedName name="SIBUKEI2" localSheetId="0">#REF!</definedName>
    <definedName name="SIBUKEI2">#REF!</definedName>
    <definedName name="SIMAJIRIGUN" localSheetId="0">#REF!</definedName>
    <definedName name="SIMAJIRIGUN">#REF!</definedName>
    <definedName name="SIMAJIRIGUN2" localSheetId="0">#REF!</definedName>
    <definedName name="SIMAJIRIGUN2">#REF!</definedName>
    <definedName name="YAEYAMA" localSheetId="0">#REF!</definedName>
    <definedName name="YAEYAMA">#REF!</definedName>
    <definedName name="YAEYAMA2" localSheetId="0">#REF!</definedName>
    <definedName name="YAEYAMA2">#REF!</definedName>
    <definedName name="YAEYAMAGUN" localSheetId="0">#REF!</definedName>
    <definedName name="YAEYAMAGUN">#REF!</definedName>
    <definedName name="YAEYAMAGUN2" localSheetId="0">#REF!</definedName>
    <definedName name="YAEYAMAGUN2">#REF!</definedName>
    <definedName name="外国人女" localSheetId="0">#REF!</definedName>
    <definedName name="外国人女">#REF!</definedName>
    <definedName name="外国人男" localSheetId="0">#REF!</definedName>
    <definedName name="外国人男">#REF!</definedName>
    <definedName name="前月宮古" localSheetId="0">#REF!</definedName>
    <definedName name="前月宮古">#REF!</definedName>
    <definedName name="前月国頭" localSheetId="0">#REF!</definedName>
    <definedName name="前月国頭">#REF!</definedName>
    <definedName name="前月市部" localSheetId="0">#REF!</definedName>
    <definedName name="前月市部">#REF!</definedName>
    <definedName name="前月人口" localSheetId="0">#REF!</definedName>
    <definedName name="前月人口">#REF!</definedName>
    <definedName name="前月中頭" localSheetId="0">#REF!</definedName>
    <definedName name="前月中頭">#REF!</definedName>
    <definedName name="前月島尻" localSheetId="0">#REF!</definedName>
    <definedName name="前月島尻">#REF!</definedName>
    <definedName name="前月八重山" localSheetId="0">#REF!</definedName>
    <definedName name="前月八重山">#REF!</definedName>
    <definedName name="日本人女" localSheetId="0">#REF!</definedName>
    <definedName name="日本人女">#REF!</definedName>
    <definedName name="日本人男" localSheetId="0">#REF!</definedName>
    <definedName name="日本人男">#REF!</definedName>
    <definedName name="表１" localSheetId="0">#REF!</definedName>
    <definedName name="表１">#REF!</definedName>
    <definedName name="表２" localSheetId="0">#REF!</definedName>
    <definedName name="表２">#REF!</definedName>
    <definedName name="表３" localSheetId="0">#REF!</definedName>
    <definedName name="表３">#REF!</definedName>
    <definedName name="表４" localSheetId="0">#REF!</definedName>
    <definedName name="表４">#REF!</definedName>
    <definedName name="表５" localSheetId="0">#REF!</definedName>
    <definedName name="表５">#REF!</definedName>
    <definedName name="表６" localSheetId="0">#REF!</definedName>
    <definedName name="表６">#REF!</definedName>
    <definedName name="表７" localSheetId="0">#REF!</definedName>
    <definedName name="表７">#REF!</definedName>
    <definedName name="表８" localSheetId="0">#REF!</definedName>
    <definedName name="表８">#REF!</definedName>
    <definedName name="表９" localSheetId="0">#REF!</definedName>
    <definedName name="表９">#REF!</definedName>
    <definedName name="本月人口" localSheetId="0">#REF!</definedName>
    <definedName name="本月人口">#REF!</definedName>
    <definedName name="本月世帯数" localSheetId="0">#REF!</definedName>
    <definedName name="本月世帯数">#REF!</definedName>
  </definedNames>
  <calcPr calcId="145621"/>
</workbook>
</file>

<file path=xl/calcChain.xml><?xml version="1.0" encoding="utf-8"?>
<calcChain xmlns="http://schemas.openxmlformats.org/spreadsheetml/2006/main">
  <c r="M58" i="1" l="1"/>
  <c r="L58" i="1"/>
  <c r="K58" i="1"/>
  <c r="N58" i="1" s="1"/>
  <c r="I58" i="1"/>
  <c r="H58" i="1"/>
  <c r="G58" i="1"/>
  <c r="J58" i="1" s="1"/>
  <c r="O58" i="1" s="1"/>
  <c r="P58" i="1" s="1"/>
  <c r="D58" i="1"/>
  <c r="C58" i="1"/>
  <c r="E58" i="1" s="1"/>
  <c r="B58" i="1"/>
  <c r="M57" i="1"/>
  <c r="L57" i="1"/>
  <c r="K57" i="1"/>
  <c r="N57" i="1" s="1"/>
  <c r="N56" i="1" s="1"/>
  <c r="I57" i="1"/>
  <c r="H57" i="1"/>
  <c r="G57" i="1"/>
  <c r="J57" i="1" s="1"/>
  <c r="D57" i="1"/>
  <c r="C57" i="1"/>
  <c r="E57" i="1" s="1"/>
  <c r="B57" i="1"/>
  <c r="M56" i="1"/>
  <c r="L56" i="1"/>
  <c r="K56" i="1"/>
  <c r="I56" i="1"/>
  <c r="H56" i="1"/>
  <c r="G56" i="1"/>
  <c r="D56" i="1"/>
  <c r="C56" i="1"/>
  <c r="B56" i="1"/>
  <c r="M55" i="1"/>
  <c r="L55" i="1"/>
  <c r="K55" i="1"/>
  <c r="N55" i="1" s="1"/>
  <c r="N54" i="1" s="1"/>
  <c r="I55" i="1"/>
  <c r="H55" i="1"/>
  <c r="G55" i="1"/>
  <c r="J55" i="1" s="1"/>
  <c r="D55" i="1"/>
  <c r="C55" i="1"/>
  <c r="E55" i="1" s="1"/>
  <c r="B55" i="1"/>
  <c r="M54" i="1"/>
  <c r="L54" i="1"/>
  <c r="K54" i="1"/>
  <c r="I54" i="1"/>
  <c r="H54" i="1"/>
  <c r="G54" i="1"/>
  <c r="D54" i="1"/>
  <c r="C54" i="1"/>
  <c r="B54" i="1"/>
  <c r="M53" i="1"/>
  <c r="L53" i="1"/>
  <c r="K53" i="1"/>
  <c r="N53" i="1" s="1"/>
  <c r="I53" i="1"/>
  <c r="H53" i="1"/>
  <c r="G53" i="1"/>
  <c r="J53" i="1" s="1"/>
  <c r="D53" i="1"/>
  <c r="C53" i="1"/>
  <c r="E53" i="1" s="1"/>
  <c r="B53" i="1"/>
  <c r="M52" i="1"/>
  <c r="L52" i="1"/>
  <c r="K52" i="1"/>
  <c r="N52" i="1" s="1"/>
  <c r="I52" i="1"/>
  <c r="H52" i="1"/>
  <c r="G52" i="1"/>
  <c r="J52" i="1" s="1"/>
  <c r="O52" i="1" s="1"/>
  <c r="P52" i="1" s="1"/>
  <c r="D52" i="1"/>
  <c r="C52" i="1"/>
  <c r="E52" i="1" s="1"/>
  <c r="B52" i="1"/>
  <c r="M51" i="1"/>
  <c r="L51" i="1"/>
  <c r="K51" i="1"/>
  <c r="N51" i="1" s="1"/>
  <c r="I51" i="1"/>
  <c r="H51" i="1"/>
  <c r="G51" i="1"/>
  <c r="J51" i="1" s="1"/>
  <c r="D51" i="1"/>
  <c r="C51" i="1"/>
  <c r="E51" i="1" s="1"/>
  <c r="B51" i="1"/>
  <c r="M50" i="1"/>
  <c r="L50" i="1"/>
  <c r="K50" i="1"/>
  <c r="N50" i="1" s="1"/>
  <c r="I50" i="1"/>
  <c r="H50" i="1"/>
  <c r="G50" i="1"/>
  <c r="J50" i="1" s="1"/>
  <c r="O50" i="1" s="1"/>
  <c r="P50" i="1" s="1"/>
  <c r="D50" i="1"/>
  <c r="C50" i="1"/>
  <c r="E50" i="1" s="1"/>
  <c r="B50" i="1"/>
  <c r="M49" i="1"/>
  <c r="L49" i="1"/>
  <c r="K49" i="1"/>
  <c r="N49" i="1" s="1"/>
  <c r="I49" i="1"/>
  <c r="H49" i="1"/>
  <c r="G49" i="1"/>
  <c r="J49" i="1" s="1"/>
  <c r="D49" i="1"/>
  <c r="C49" i="1"/>
  <c r="E49" i="1" s="1"/>
  <c r="B49" i="1"/>
  <c r="M48" i="1"/>
  <c r="L48" i="1"/>
  <c r="K48" i="1"/>
  <c r="N48" i="1" s="1"/>
  <c r="I48" i="1"/>
  <c r="H48" i="1"/>
  <c r="G48" i="1"/>
  <c r="J48" i="1" s="1"/>
  <c r="O48" i="1" s="1"/>
  <c r="P48" i="1" s="1"/>
  <c r="D48" i="1"/>
  <c r="C48" i="1"/>
  <c r="E48" i="1" s="1"/>
  <c r="B48" i="1"/>
  <c r="M47" i="1"/>
  <c r="L47" i="1"/>
  <c r="K47" i="1"/>
  <c r="N47" i="1" s="1"/>
  <c r="I47" i="1"/>
  <c r="H47" i="1"/>
  <c r="G47" i="1"/>
  <c r="J47" i="1" s="1"/>
  <c r="D47" i="1"/>
  <c r="C47" i="1"/>
  <c r="E47" i="1" s="1"/>
  <c r="B47" i="1"/>
  <c r="M46" i="1"/>
  <c r="L46" i="1"/>
  <c r="K46" i="1"/>
  <c r="N46" i="1" s="1"/>
  <c r="I46" i="1"/>
  <c r="H46" i="1"/>
  <c r="G46" i="1"/>
  <c r="J46" i="1" s="1"/>
  <c r="O46" i="1" s="1"/>
  <c r="P46" i="1" s="1"/>
  <c r="D46" i="1"/>
  <c r="C46" i="1"/>
  <c r="E46" i="1" s="1"/>
  <c r="B46" i="1"/>
  <c r="M45" i="1"/>
  <c r="L45" i="1"/>
  <c r="K45" i="1"/>
  <c r="N45" i="1" s="1"/>
  <c r="I45" i="1"/>
  <c r="H45" i="1"/>
  <c r="G45" i="1"/>
  <c r="J45" i="1" s="1"/>
  <c r="D45" i="1"/>
  <c r="C45" i="1"/>
  <c r="E45" i="1" s="1"/>
  <c r="B45" i="1"/>
  <c r="M44" i="1"/>
  <c r="L44" i="1"/>
  <c r="K44" i="1"/>
  <c r="N44" i="1" s="1"/>
  <c r="I44" i="1"/>
  <c r="H44" i="1"/>
  <c r="G44" i="1"/>
  <c r="J44" i="1" s="1"/>
  <c r="O44" i="1" s="1"/>
  <c r="P44" i="1" s="1"/>
  <c r="D44" i="1"/>
  <c r="C44" i="1"/>
  <c r="E44" i="1" s="1"/>
  <c r="B44" i="1"/>
  <c r="M43" i="1"/>
  <c r="L43" i="1"/>
  <c r="K43" i="1"/>
  <c r="N43" i="1" s="1"/>
  <c r="I43" i="1"/>
  <c r="H43" i="1"/>
  <c r="G43" i="1"/>
  <c r="J43" i="1" s="1"/>
  <c r="D43" i="1"/>
  <c r="C43" i="1"/>
  <c r="E43" i="1" s="1"/>
  <c r="B43" i="1"/>
  <c r="M42" i="1"/>
  <c r="L42" i="1"/>
  <c r="K42" i="1"/>
  <c r="N42" i="1" s="1"/>
  <c r="I42" i="1"/>
  <c r="H42" i="1"/>
  <c r="G42" i="1"/>
  <c r="J42" i="1" s="1"/>
  <c r="O42" i="1" s="1"/>
  <c r="D42" i="1"/>
  <c r="C42" i="1"/>
  <c r="E42" i="1" s="1"/>
  <c r="B42" i="1"/>
  <c r="N41" i="1"/>
  <c r="M41" i="1"/>
  <c r="L41" i="1"/>
  <c r="K41" i="1"/>
  <c r="J41" i="1"/>
  <c r="I41" i="1"/>
  <c r="H41" i="1"/>
  <c r="G41" i="1"/>
  <c r="D41" i="1"/>
  <c r="C41" i="1"/>
  <c r="B41" i="1"/>
  <c r="M40" i="1"/>
  <c r="L40" i="1"/>
  <c r="N40" i="1" s="1"/>
  <c r="K40" i="1"/>
  <c r="I40" i="1"/>
  <c r="H40" i="1"/>
  <c r="J40" i="1" s="1"/>
  <c r="O40" i="1" s="1"/>
  <c r="P40" i="1" s="1"/>
  <c r="G40" i="1"/>
  <c r="D40" i="1"/>
  <c r="C40" i="1"/>
  <c r="E40" i="1" s="1"/>
  <c r="B40" i="1"/>
  <c r="M39" i="1"/>
  <c r="L39" i="1"/>
  <c r="N39" i="1" s="1"/>
  <c r="K39" i="1"/>
  <c r="I39" i="1"/>
  <c r="H39" i="1"/>
  <c r="J39" i="1" s="1"/>
  <c r="G39" i="1"/>
  <c r="D39" i="1"/>
  <c r="C39" i="1"/>
  <c r="E39" i="1" s="1"/>
  <c r="B39" i="1"/>
  <c r="M38" i="1"/>
  <c r="L38" i="1"/>
  <c r="N38" i="1" s="1"/>
  <c r="K38" i="1"/>
  <c r="I38" i="1"/>
  <c r="H38" i="1"/>
  <c r="J38" i="1" s="1"/>
  <c r="O38" i="1" s="1"/>
  <c r="P38" i="1" s="1"/>
  <c r="G38" i="1"/>
  <c r="D38" i="1"/>
  <c r="C38" i="1"/>
  <c r="E38" i="1" s="1"/>
  <c r="B38" i="1"/>
  <c r="M37" i="1"/>
  <c r="L37" i="1"/>
  <c r="N37" i="1" s="1"/>
  <c r="K37" i="1"/>
  <c r="I37" i="1"/>
  <c r="H37" i="1"/>
  <c r="J37" i="1" s="1"/>
  <c r="G37" i="1"/>
  <c r="D37" i="1"/>
  <c r="C37" i="1"/>
  <c r="E37" i="1" s="1"/>
  <c r="B37" i="1"/>
  <c r="M36" i="1"/>
  <c r="L36" i="1"/>
  <c r="N36" i="1" s="1"/>
  <c r="K36" i="1"/>
  <c r="I36" i="1"/>
  <c r="H36" i="1"/>
  <c r="J36" i="1" s="1"/>
  <c r="O36" i="1" s="1"/>
  <c r="P36" i="1" s="1"/>
  <c r="G36" i="1"/>
  <c r="D36" i="1"/>
  <c r="C36" i="1"/>
  <c r="E36" i="1" s="1"/>
  <c r="B36" i="1"/>
  <c r="M35" i="1"/>
  <c r="L35" i="1"/>
  <c r="N35" i="1" s="1"/>
  <c r="N34" i="1" s="1"/>
  <c r="K35" i="1"/>
  <c r="I35" i="1"/>
  <c r="H35" i="1"/>
  <c r="J35" i="1" s="1"/>
  <c r="G35" i="1"/>
  <c r="D35" i="1"/>
  <c r="C35" i="1"/>
  <c r="E35" i="1" s="1"/>
  <c r="B35" i="1"/>
  <c r="M34" i="1"/>
  <c r="L34" i="1"/>
  <c r="K34" i="1"/>
  <c r="I34" i="1"/>
  <c r="H34" i="1"/>
  <c r="G34" i="1"/>
  <c r="D34" i="1"/>
  <c r="C34" i="1"/>
  <c r="B34" i="1"/>
  <c r="M33" i="1"/>
  <c r="L33" i="1"/>
  <c r="N33" i="1" s="1"/>
  <c r="K33" i="1"/>
  <c r="I33" i="1"/>
  <c r="H33" i="1"/>
  <c r="J33" i="1" s="1"/>
  <c r="G33" i="1"/>
  <c r="D33" i="1"/>
  <c r="C33" i="1"/>
  <c r="E33" i="1" s="1"/>
  <c r="B33" i="1"/>
  <c r="M32" i="1"/>
  <c r="L32" i="1"/>
  <c r="N32" i="1" s="1"/>
  <c r="K32" i="1"/>
  <c r="I32" i="1"/>
  <c r="H32" i="1"/>
  <c r="J32" i="1" s="1"/>
  <c r="O32" i="1" s="1"/>
  <c r="P32" i="1" s="1"/>
  <c r="G32" i="1"/>
  <c r="D32" i="1"/>
  <c r="C32" i="1"/>
  <c r="E32" i="1" s="1"/>
  <c r="B32" i="1"/>
  <c r="M31" i="1"/>
  <c r="L31" i="1"/>
  <c r="K31" i="1"/>
  <c r="N31" i="1" s="1"/>
  <c r="I31" i="1"/>
  <c r="H31" i="1"/>
  <c r="J31" i="1" s="1"/>
  <c r="O31" i="1" s="1"/>
  <c r="P31" i="1" s="1"/>
  <c r="G31" i="1"/>
  <c r="D31" i="1"/>
  <c r="C31" i="1"/>
  <c r="E31" i="1" s="1"/>
  <c r="B31" i="1"/>
  <c r="M30" i="1"/>
  <c r="L30" i="1"/>
  <c r="N30" i="1" s="1"/>
  <c r="K30" i="1"/>
  <c r="I30" i="1"/>
  <c r="H30" i="1"/>
  <c r="J30" i="1" s="1"/>
  <c r="O30" i="1" s="1"/>
  <c r="P30" i="1" s="1"/>
  <c r="G30" i="1"/>
  <c r="D30" i="1"/>
  <c r="C30" i="1"/>
  <c r="E30" i="1" s="1"/>
  <c r="B30" i="1"/>
  <c r="M29" i="1"/>
  <c r="L29" i="1"/>
  <c r="N29" i="1" s="1"/>
  <c r="K29" i="1"/>
  <c r="I29" i="1"/>
  <c r="H29" i="1"/>
  <c r="J29" i="1" s="1"/>
  <c r="G29" i="1"/>
  <c r="D29" i="1"/>
  <c r="C29" i="1"/>
  <c r="E29" i="1" s="1"/>
  <c r="B29" i="1"/>
  <c r="M28" i="1"/>
  <c r="L28" i="1"/>
  <c r="K28" i="1"/>
  <c r="N28" i="1" s="1"/>
  <c r="I28" i="1"/>
  <c r="H28" i="1"/>
  <c r="G28" i="1"/>
  <c r="J28" i="1" s="1"/>
  <c r="D28" i="1"/>
  <c r="C28" i="1"/>
  <c r="E28" i="1" s="1"/>
  <c r="B28" i="1"/>
  <c r="M27" i="1"/>
  <c r="L27" i="1"/>
  <c r="K27" i="1"/>
  <c r="N27" i="1" s="1"/>
  <c r="I27" i="1"/>
  <c r="H27" i="1"/>
  <c r="G27" i="1"/>
  <c r="J27" i="1" s="1"/>
  <c r="O27" i="1" s="1"/>
  <c r="P27" i="1" s="1"/>
  <c r="D27" i="1"/>
  <c r="C27" i="1"/>
  <c r="E27" i="1" s="1"/>
  <c r="B27" i="1"/>
  <c r="M26" i="1"/>
  <c r="L26" i="1"/>
  <c r="K26" i="1"/>
  <c r="N26" i="1" s="1"/>
  <c r="I26" i="1"/>
  <c r="H26" i="1"/>
  <c r="G26" i="1"/>
  <c r="J26" i="1" s="1"/>
  <c r="D26" i="1"/>
  <c r="C26" i="1"/>
  <c r="E26" i="1" s="1"/>
  <c r="B26" i="1"/>
  <c r="M25" i="1"/>
  <c r="L25" i="1"/>
  <c r="K25" i="1"/>
  <c r="N25" i="1" s="1"/>
  <c r="I25" i="1"/>
  <c r="H25" i="1"/>
  <c r="G25" i="1"/>
  <c r="J25" i="1" s="1"/>
  <c r="D25" i="1"/>
  <c r="C25" i="1"/>
  <c r="E25" i="1" s="1"/>
  <c r="B25" i="1"/>
  <c r="M24" i="1"/>
  <c r="L24" i="1"/>
  <c r="K24" i="1"/>
  <c r="I24" i="1"/>
  <c r="H24" i="1"/>
  <c r="G24" i="1"/>
  <c r="D24" i="1"/>
  <c r="C24" i="1"/>
  <c r="B24" i="1"/>
  <c r="M23" i="1"/>
  <c r="L23" i="1"/>
  <c r="K23" i="1"/>
  <c r="I23" i="1"/>
  <c r="H23" i="1"/>
  <c r="G23" i="1"/>
  <c r="D23" i="1"/>
  <c r="C23" i="1"/>
  <c r="B23" i="1"/>
  <c r="M22" i="1"/>
  <c r="L22" i="1"/>
  <c r="N22" i="1" s="1"/>
  <c r="K22" i="1"/>
  <c r="I22" i="1"/>
  <c r="H22" i="1"/>
  <c r="J22" i="1" s="1"/>
  <c r="O22" i="1" s="1"/>
  <c r="P22" i="1" s="1"/>
  <c r="G22" i="1"/>
  <c r="D22" i="1"/>
  <c r="C22" i="1"/>
  <c r="E22" i="1" s="1"/>
  <c r="B22" i="1"/>
  <c r="M21" i="1"/>
  <c r="L21" i="1"/>
  <c r="N21" i="1" s="1"/>
  <c r="K21" i="1"/>
  <c r="I21" i="1"/>
  <c r="H21" i="1"/>
  <c r="J21" i="1" s="1"/>
  <c r="G21" i="1"/>
  <c r="D21" i="1"/>
  <c r="C21" i="1"/>
  <c r="E21" i="1" s="1"/>
  <c r="B21" i="1"/>
  <c r="M20" i="1"/>
  <c r="L20" i="1"/>
  <c r="N20" i="1" s="1"/>
  <c r="K20" i="1"/>
  <c r="I20" i="1"/>
  <c r="H20" i="1"/>
  <c r="J20" i="1" s="1"/>
  <c r="O20" i="1" s="1"/>
  <c r="P20" i="1" s="1"/>
  <c r="G20" i="1"/>
  <c r="D20" i="1"/>
  <c r="C20" i="1"/>
  <c r="E20" i="1" s="1"/>
  <c r="B20" i="1"/>
  <c r="M19" i="1"/>
  <c r="L19" i="1"/>
  <c r="N19" i="1" s="1"/>
  <c r="K19" i="1"/>
  <c r="I19" i="1"/>
  <c r="H19" i="1"/>
  <c r="J19" i="1" s="1"/>
  <c r="G19" i="1"/>
  <c r="D19" i="1"/>
  <c r="C19" i="1"/>
  <c r="E19" i="1" s="1"/>
  <c r="B19" i="1"/>
  <c r="M18" i="1"/>
  <c r="L18" i="1"/>
  <c r="N18" i="1" s="1"/>
  <c r="K18" i="1"/>
  <c r="J18" i="1"/>
  <c r="O18" i="1" s="1"/>
  <c r="P18" i="1" s="1"/>
  <c r="I18" i="1"/>
  <c r="H18" i="1"/>
  <c r="G18" i="1"/>
  <c r="D18" i="1"/>
  <c r="C18" i="1"/>
  <c r="E18" i="1" s="1"/>
  <c r="B18" i="1"/>
  <c r="M17" i="1"/>
  <c r="L17" i="1"/>
  <c r="N17" i="1" s="1"/>
  <c r="K17" i="1"/>
  <c r="I17" i="1"/>
  <c r="H17" i="1"/>
  <c r="J17" i="1" s="1"/>
  <c r="O17" i="1" s="1"/>
  <c r="P17" i="1" s="1"/>
  <c r="G17" i="1"/>
  <c r="D17" i="1"/>
  <c r="C17" i="1"/>
  <c r="E17" i="1" s="1"/>
  <c r="B17" i="1"/>
  <c r="M16" i="1"/>
  <c r="L16" i="1"/>
  <c r="N16" i="1" s="1"/>
  <c r="K16" i="1"/>
  <c r="I16" i="1"/>
  <c r="H16" i="1"/>
  <c r="J16" i="1" s="1"/>
  <c r="G16" i="1"/>
  <c r="D16" i="1"/>
  <c r="C16" i="1"/>
  <c r="E16" i="1" s="1"/>
  <c r="B16" i="1"/>
  <c r="M15" i="1"/>
  <c r="L15" i="1"/>
  <c r="N15" i="1" s="1"/>
  <c r="K15" i="1"/>
  <c r="I15" i="1"/>
  <c r="H15" i="1"/>
  <c r="J15" i="1" s="1"/>
  <c r="O15" i="1" s="1"/>
  <c r="P15" i="1" s="1"/>
  <c r="G15" i="1"/>
  <c r="D15" i="1"/>
  <c r="C15" i="1"/>
  <c r="E15" i="1" s="1"/>
  <c r="B15" i="1"/>
  <c r="M14" i="1"/>
  <c r="L14" i="1"/>
  <c r="N14" i="1" s="1"/>
  <c r="K14" i="1"/>
  <c r="I14" i="1"/>
  <c r="H14" i="1"/>
  <c r="J14" i="1" s="1"/>
  <c r="G14" i="1"/>
  <c r="D14" i="1"/>
  <c r="C14" i="1"/>
  <c r="E14" i="1" s="1"/>
  <c r="B14" i="1"/>
  <c r="M13" i="1"/>
  <c r="L13" i="1"/>
  <c r="N13" i="1" s="1"/>
  <c r="K13" i="1"/>
  <c r="I13" i="1"/>
  <c r="H13" i="1"/>
  <c r="J13" i="1" s="1"/>
  <c r="O13" i="1" s="1"/>
  <c r="P13" i="1" s="1"/>
  <c r="G13" i="1"/>
  <c r="D13" i="1"/>
  <c r="C13" i="1"/>
  <c r="E13" i="1" s="1"/>
  <c r="B13" i="1"/>
  <c r="M12" i="1"/>
  <c r="L12" i="1"/>
  <c r="N12" i="1" s="1"/>
  <c r="N11" i="1" s="1"/>
  <c r="K12" i="1"/>
  <c r="I12" i="1"/>
  <c r="H12" i="1"/>
  <c r="J12" i="1" s="1"/>
  <c r="G12" i="1"/>
  <c r="D12" i="1"/>
  <c r="C12" i="1"/>
  <c r="E12" i="1" s="1"/>
  <c r="B12" i="1"/>
  <c r="M11" i="1"/>
  <c r="L11" i="1"/>
  <c r="K11" i="1"/>
  <c r="I11" i="1"/>
  <c r="H11" i="1"/>
  <c r="G11" i="1"/>
  <c r="D11" i="1"/>
  <c r="C11" i="1"/>
  <c r="B11" i="1"/>
  <c r="M10" i="1"/>
  <c r="L10" i="1"/>
  <c r="K10" i="1"/>
  <c r="I10" i="1"/>
  <c r="H10" i="1"/>
  <c r="G10" i="1"/>
  <c r="D10" i="1"/>
  <c r="C10" i="1"/>
  <c r="E10" i="1" s="1"/>
  <c r="F10" i="1" s="1"/>
  <c r="B10" i="1"/>
  <c r="F14" i="1" l="1"/>
  <c r="F16" i="1"/>
  <c r="F19" i="1"/>
  <c r="F21" i="1"/>
  <c r="O12" i="1"/>
  <c r="J11" i="1"/>
  <c r="F13" i="1"/>
  <c r="Q13" i="1"/>
  <c r="O14" i="1"/>
  <c r="P14" i="1" s="1"/>
  <c r="F15" i="1"/>
  <c r="Q15" i="1"/>
  <c r="O16" i="1"/>
  <c r="P16" i="1" s="1"/>
  <c r="Q17" i="1"/>
  <c r="F17" i="1"/>
  <c r="O19" i="1"/>
  <c r="P19" i="1" s="1"/>
  <c r="F20" i="1"/>
  <c r="Q20" i="1"/>
  <c r="O21" i="1"/>
  <c r="P21" i="1" s="1"/>
  <c r="F22" i="1"/>
  <c r="Q22" i="1"/>
  <c r="Q12" i="1"/>
  <c r="E11" i="1"/>
  <c r="F11" i="1" s="1"/>
  <c r="F12" i="1"/>
  <c r="F18" i="1"/>
  <c r="Q18" i="1"/>
  <c r="N24" i="1"/>
  <c r="N23" i="1" s="1"/>
  <c r="N10" i="1" s="1"/>
  <c r="F26" i="1"/>
  <c r="O26" i="1"/>
  <c r="P26" i="1" s="1"/>
  <c r="F28" i="1"/>
  <c r="O28" i="1"/>
  <c r="P28" i="1" s="1"/>
  <c r="O29" i="1"/>
  <c r="P29" i="1" s="1"/>
  <c r="Q30" i="1"/>
  <c r="F30" i="1"/>
  <c r="Q32" i="1"/>
  <c r="F32" i="1"/>
  <c r="O33" i="1"/>
  <c r="P33" i="1" s="1"/>
  <c r="O35" i="1"/>
  <c r="J34" i="1"/>
  <c r="Q36" i="1"/>
  <c r="F36" i="1"/>
  <c r="O37" i="1"/>
  <c r="P37" i="1" s="1"/>
  <c r="Q38" i="1"/>
  <c r="F38" i="1"/>
  <c r="O39" i="1"/>
  <c r="P39" i="1" s="1"/>
  <c r="Q40" i="1"/>
  <c r="F40" i="1"/>
  <c r="Q42" i="1"/>
  <c r="F42" i="1"/>
  <c r="E41" i="1"/>
  <c r="F41" i="1" s="1"/>
  <c r="E24" i="1"/>
  <c r="F25" i="1"/>
  <c r="O25" i="1"/>
  <c r="J24" i="1"/>
  <c r="Q27" i="1"/>
  <c r="F27" i="1"/>
  <c r="Q29" i="1"/>
  <c r="F29" i="1"/>
  <c r="Q31" i="1"/>
  <c r="F31" i="1"/>
  <c r="Q33" i="1"/>
  <c r="F33" i="1"/>
  <c r="Q35" i="1"/>
  <c r="E34" i="1"/>
  <c r="F35" i="1"/>
  <c r="Q37" i="1"/>
  <c r="F37" i="1"/>
  <c r="Q39" i="1"/>
  <c r="F39" i="1"/>
  <c r="P42" i="1"/>
  <c r="Q44" i="1"/>
  <c r="F44" i="1"/>
  <c r="Q46" i="1"/>
  <c r="F46" i="1"/>
  <c r="Q48" i="1"/>
  <c r="F48" i="1"/>
  <c r="Q50" i="1"/>
  <c r="F50" i="1"/>
  <c r="Q52" i="1"/>
  <c r="F52" i="1"/>
  <c r="Q58" i="1"/>
  <c r="F58" i="1"/>
  <c r="F43" i="1"/>
  <c r="O43" i="1"/>
  <c r="P43" i="1" s="1"/>
  <c r="F45" i="1"/>
  <c r="O45" i="1"/>
  <c r="P45" i="1" s="1"/>
  <c r="F47" i="1"/>
  <c r="O47" i="1"/>
  <c r="P47" i="1" s="1"/>
  <c r="F49" i="1"/>
  <c r="O49" i="1"/>
  <c r="P49" i="1" s="1"/>
  <c r="F51" i="1"/>
  <c r="O51" i="1"/>
  <c r="P51" i="1" s="1"/>
  <c r="F53" i="1"/>
  <c r="O53" i="1"/>
  <c r="P53" i="1" s="1"/>
  <c r="Q55" i="1"/>
  <c r="E54" i="1"/>
  <c r="F54" i="1" s="1"/>
  <c r="F55" i="1"/>
  <c r="O55" i="1"/>
  <c r="J54" i="1"/>
  <c r="E56" i="1"/>
  <c r="F56" i="1" s="1"/>
  <c r="F57" i="1"/>
  <c r="O57" i="1"/>
  <c r="Q57" i="1" s="1"/>
  <c r="J56" i="1"/>
  <c r="S57" i="1" l="1"/>
  <c r="Q56" i="1"/>
  <c r="R56" i="1" s="1"/>
  <c r="R57" i="1"/>
  <c r="O54" i="1"/>
  <c r="P54" i="1" s="1"/>
  <c r="P55" i="1"/>
  <c r="Q53" i="1"/>
  <c r="Q49" i="1"/>
  <c r="Q45" i="1"/>
  <c r="O41" i="1"/>
  <c r="P41" i="1" s="1"/>
  <c r="S58" i="1"/>
  <c r="R58" i="1"/>
  <c r="S52" i="1"/>
  <c r="R52" i="1"/>
  <c r="S50" i="1"/>
  <c r="R50" i="1"/>
  <c r="S48" i="1"/>
  <c r="R48" i="1"/>
  <c r="S46" i="1"/>
  <c r="R46" i="1"/>
  <c r="S44" i="1"/>
  <c r="R44" i="1"/>
  <c r="S35" i="1"/>
  <c r="R35" i="1"/>
  <c r="S33" i="1"/>
  <c r="R33" i="1"/>
  <c r="S31" i="1"/>
  <c r="R31" i="1"/>
  <c r="S29" i="1"/>
  <c r="R29" i="1"/>
  <c r="S27" i="1"/>
  <c r="R27" i="1"/>
  <c r="O24" i="1"/>
  <c r="P25" i="1"/>
  <c r="F24" i="1"/>
  <c r="E23" i="1"/>
  <c r="F23" i="1" s="1"/>
  <c r="S42" i="1"/>
  <c r="R42" i="1"/>
  <c r="S40" i="1"/>
  <c r="R40" i="1"/>
  <c r="S36" i="1"/>
  <c r="R36" i="1"/>
  <c r="O34" i="1"/>
  <c r="P34" i="1" s="1"/>
  <c r="P35" i="1"/>
  <c r="Q26" i="1"/>
  <c r="R18" i="1"/>
  <c r="S18" i="1"/>
  <c r="S12" i="1"/>
  <c r="R12" i="1"/>
  <c r="R20" i="1"/>
  <c r="S20" i="1"/>
  <c r="R17" i="1"/>
  <c r="S17" i="1"/>
  <c r="S15" i="1"/>
  <c r="R15" i="1"/>
  <c r="P12" i="1"/>
  <c r="O11" i="1"/>
  <c r="Q16" i="1"/>
  <c r="Q14" i="1"/>
  <c r="O56" i="1"/>
  <c r="P56" i="1" s="1"/>
  <c r="P57" i="1"/>
  <c r="S55" i="1"/>
  <c r="S54" i="1" s="1"/>
  <c r="Q54" i="1"/>
  <c r="R54" i="1" s="1"/>
  <c r="R55" i="1"/>
  <c r="Q51" i="1"/>
  <c r="Q47" i="1"/>
  <c r="Q43" i="1"/>
  <c r="S39" i="1"/>
  <c r="R39" i="1"/>
  <c r="S37" i="1"/>
  <c r="R37" i="1"/>
  <c r="Q34" i="1"/>
  <c r="R34" i="1" s="1"/>
  <c r="F34" i="1"/>
  <c r="J23" i="1"/>
  <c r="Q25" i="1"/>
  <c r="S38" i="1"/>
  <c r="R38" i="1"/>
  <c r="S32" i="1"/>
  <c r="R32" i="1"/>
  <c r="S30" i="1"/>
  <c r="R30" i="1"/>
  <c r="Q28" i="1"/>
  <c r="R22" i="1"/>
  <c r="S22" i="1"/>
  <c r="S13" i="1"/>
  <c r="R13" i="1"/>
  <c r="J10" i="1"/>
  <c r="Q21" i="1"/>
  <c r="Q19" i="1"/>
  <c r="R19" i="1" l="1"/>
  <c r="S19" i="1"/>
  <c r="S25" i="1"/>
  <c r="Q24" i="1"/>
  <c r="R25" i="1"/>
  <c r="S43" i="1"/>
  <c r="R43" i="1"/>
  <c r="S51" i="1"/>
  <c r="R51" i="1"/>
  <c r="S14" i="1"/>
  <c r="R14" i="1"/>
  <c r="P11" i="1"/>
  <c r="Q41" i="1"/>
  <c r="R41" i="1" s="1"/>
  <c r="O23" i="1"/>
  <c r="P23" i="1" s="1"/>
  <c r="P24" i="1"/>
  <c r="S34" i="1"/>
  <c r="S45" i="1"/>
  <c r="S41" i="1" s="1"/>
  <c r="R45" i="1"/>
  <c r="S53" i="1"/>
  <c r="R53" i="1"/>
  <c r="R21" i="1"/>
  <c r="S21" i="1"/>
  <c r="S28" i="1"/>
  <c r="R28" i="1"/>
  <c r="S47" i="1"/>
  <c r="R47" i="1"/>
  <c r="R16" i="1"/>
  <c r="S16" i="1"/>
  <c r="S11" i="1" s="1"/>
  <c r="Q11" i="1"/>
  <c r="S26" i="1"/>
  <c r="R26" i="1"/>
  <c r="S49" i="1"/>
  <c r="R49" i="1"/>
  <c r="S56" i="1"/>
  <c r="R11" i="1" l="1"/>
  <c r="O10" i="1"/>
  <c r="P10" i="1" s="1"/>
  <c r="Q23" i="1"/>
  <c r="R23" i="1" s="1"/>
  <c r="R24" i="1"/>
  <c r="S24" i="1"/>
  <c r="S23" i="1" s="1"/>
  <c r="S10" i="1" s="1"/>
  <c r="Q10" i="1" l="1"/>
  <c r="Q3" i="1" l="1"/>
  <c r="R10" i="1"/>
</calcChain>
</file>

<file path=xl/comments1.xml><?xml version="1.0" encoding="utf-8"?>
<comments xmlns="http://schemas.openxmlformats.org/spreadsheetml/2006/main">
  <authors>
    <author>沖縄県</author>
  </authors>
  <commentList>
    <comment ref="Q3" authorId="0">
      <text>
        <r>
          <rPr>
            <b/>
            <sz val="9"/>
            <color indexed="81"/>
            <rFont val="ＭＳ Ｐゴシック"/>
            <family val="3"/>
            <charset val="128"/>
          </rPr>
          <t>沖縄県:</t>
        </r>
        <r>
          <rPr>
            <sz val="9"/>
            <color indexed="81"/>
            <rFont val="ＭＳ Ｐゴシック"/>
            <family val="3"/>
            <charset val="128"/>
          </rPr>
          <t xml:space="preserve">
増減チェック
数字が無ければOK</t>
        </r>
      </text>
    </comment>
  </commentList>
</comments>
</file>

<file path=xl/sharedStrings.xml><?xml version="1.0" encoding="utf-8"?>
<sst xmlns="http://schemas.openxmlformats.org/spreadsheetml/2006/main" count="149" uniqueCount="94">
  <si>
    <t xml:space="preserve"> 別人口増減数</t>
    <phoneticPr fontId="4"/>
  </si>
  <si>
    <t xml:space="preserve">（平成２8年１０月中～   </t>
    <phoneticPr fontId="4"/>
  </si>
  <si>
    <t xml:space="preserve">   平成２9年９月中）</t>
    <phoneticPr fontId="4"/>
  </si>
  <si>
    <t>（単位：人、％）</t>
    <rPh sb="1" eb="3">
      <t>タンイ</t>
    </rPh>
    <rPh sb="4" eb="5">
      <t>ニン</t>
    </rPh>
    <phoneticPr fontId="4"/>
  </si>
  <si>
    <t>市町村名</t>
    <phoneticPr fontId="4"/>
  </si>
  <si>
    <t>平成28年
10月1日</t>
    <rPh sb="0" eb="2">
      <t>ヘイセイ</t>
    </rPh>
    <rPh sb="4" eb="5">
      <t>ネン</t>
    </rPh>
    <rPh sb="8" eb="9">
      <t>ガツ</t>
    </rPh>
    <rPh sb="10" eb="11">
      <t>ニチ</t>
    </rPh>
    <phoneticPr fontId="4"/>
  </si>
  <si>
    <t>平成 ２8　年　１０　月中～平成　２9　年　９　月中の人口増減数</t>
    <rPh sb="12" eb="13">
      <t>チュウ</t>
    </rPh>
    <rPh sb="14" eb="16">
      <t>ヘイセイ</t>
    </rPh>
    <rPh sb="20" eb="21">
      <t>ネン</t>
    </rPh>
    <rPh sb="24" eb="26">
      <t>ガツチュウ</t>
    </rPh>
    <rPh sb="27" eb="29">
      <t>ジンコウ</t>
    </rPh>
    <rPh sb="29" eb="31">
      <t>ゾウゲン</t>
    </rPh>
    <rPh sb="31" eb="32">
      <t>スウ</t>
    </rPh>
    <phoneticPr fontId="4"/>
  </si>
  <si>
    <t>平成29年
10月1日</t>
    <rPh sb="0" eb="2">
      <t>ヘイセイ</t>
    </rPh>
    <rPh sb="4" eb="5">
      <t>ネン</t>
    </rPh>
    <rPh sb="8" eb="9">
      <t>ガツ</t>
    </rPh>
    <rPh sb="10" eb="11">
      <t>ニチ</t>
    </rPh>
    <phoneticPr fontId="4"/>
  </si>
  <si>
    <t>自　然　動　態</t>
    <phoneticPr fontId="4"/>
  </si>
  <si>
    <t>社会動態</t>
    <rPh sb="0" eb="2">
      <t>シャカイ</t>
    </rPh>
    <rPh sb="2" eb="4">
      <t>ドウタイ</t>
    </rPh>
    <phoneticPr fontId="4"/>
  </si>
  <si>
    <t>人口増減</t>
    <rPh sb="0" eb="2">
      <t>ジンコウ</t>
    </rPh>
    <rPh sb="2" eb="4">
      <t>ゾウゲン</t>
    </rPh>
    <phoneticPr fontId="4"/>
  </si>
  <si>
    <t>自然増減</t>
    <rPh sb="0" eb="2">
      <t>シゼン</t>
    </rPh>
    <rPh sb="2" eb="4">
      <t>ゾウゲン</t>
    </rPh>
    <phoneticPr fontId="4"/>
  </si>
  <si>
    <t>増減率</t>
    <rPh sb="0" eb="2">
      <t>ゾウゲン</t>
    </rPh>
    <rPh sb="2" eb="3">
      <t>リツ</t>
    </rPh>
    <phoneticPr fontId="4"/>
  </si>
  <si>
    <t>転          入</t>
  </si>
  <si>
    <t>転         出</t>
  </si>
  <si>
    <t>社会増減</t>
    <rPh sb="0" eb="2">
      <t>シャカイ</t>
    </rPh>
    <rPh sb="2" eb="4">
      <t>ゾウゲン</t>
    </rPh>
    <phoneticPr fontId="4"/>
  </si>
  <si>
    <t>増減数</t>
    <rPh sb="0" eb="2">
      <t>ゾウゲン</t>
    </rPh>
    <rPh sb="2" eb="3">
      <t>スウ</t>
    </rPh>
    <phoneticPr fontId="4"/>
  </si>
  <si>
    <t>出 生</t>
  </si>
  <si>
    <t>死 亡</t>
  </si>
  <si>
    <t>県外</t>
    <rPh sb="0" eb="2">
      <t>ケンガイ</t>
    </rPh>
    <phoneticPr fontId="4"/>
  </si>
  <si>
    <t>県内</t>
    <rPh sb="0" eb="2">
      <t>ケンナイ</t>
    </rPh>
    <phoneticPr fontId="4"/>
  </si>
  <si>
    <t>その他</t>
    <rPh sb="2" eb="3">
      <t>タ</t>
    </rPh>
    <phoneticPr fontId="4"/>
  </si>
  <si>
    <t>計</t>
  </si>
  <si>
    <t>県外</t>
    <rPh sb="0" eb="1">
      <t>ケン</t>
    </rPh>
    <rPh sb="1" eb="2">
      <t>ガイ</t>
    </rPh>
    <phoneticPr fontId="4"/>
  </si>
  <si>
    <t>①</t>
  </si>
  <si>
    <t>②</t>
  </si>
  <si>
    <t>③</t>
  </si>
  <si>
    <t>④＝
②－③</t>
    <phoneticPr fontId="4"/>
  </si>
  <si>
    <t>④/①　　　×100</t>
    <phoneticPr fontId="4"/>
  </si>
  <si>
    <t>⑤</t>
  </si>
  <si>
    <t>⑥</t>
  </si>
  <si>
    <t>⑦</t>
    <phoneticPr fontId="4"/>
  </si>
  <si>
    <t>⑧=
⑤+⑥+⑦</t>
    <phoneticPr fontId="4"/>
  </si>
  <si>
    <t>⑨</t>
    <phoneticPr fontId="4"/>
  </si>
  <si>
    <t>⑩</t>
    <phoneticPr fontId="4"/>
  </si>
  <si>
    <t>⑪</t>
    <phoneticPr fontId="4"/>
  </si>
  <si>
    <t>⑫=⑨+⑩+⑪</t>
    <phoneticPr fontId="4"/>
  </si>
  <si>
    <t>⑬=
⑧－⑫</t>
    <phoneticPr fontId="4"/>
  </si>
  <si>
    <t>⑬/①
×100</t>
    <phoneticPr fontId="4"/>
  </si>
  <si>
    <t>⑭=④+⑬</t>
    <phoneticPr fontId="4"/>
  </si>
  <si>
    <t>⑭/①
×100</t>
    <phoneticPr fontId="4"/>
  </si>
  <si>
    <t>⑮=①+⑭</t>
    <phoneticPr fontId="4"/>
  </si>
  <si>
    <t>県    計</t>
  </si>
  <si>
    <t>市 部 計</t>
  </si>
  <si>
    <t>那 覇 市</t>
  </si>
  <si>
    <t>宜野湾市</t>
  </si>
  <si>
    <t>石 垣 市</t>
  </si>
  <si>
    <t>浦 添 市</t>
  </si>
  <si>
    <t>名 護 市</t>
  </si>
  <si>
    <t>糸 満 市</t>
  </si>
  <si>
    <t>沖 縄 市</t>
  </si>
  <si>
    <t>豊見城市</t>
    <rPh sb="3" eb="4">
      <t>シ</t>
    </rPh>
    <phoneticPr fontId="4"/>
  </si>
  <si>
    <t>うるま市</t>
    <rPh sb="3" eb="4">
      <t>シ</t>
    </rPh>
    <phoneticPr fontId="4"/>
  </si>
  <si>
    <t>宮古島市</t>
    <rPh sb="0" eb="2">
      <t>ミヤコ</t>
    </rPh>
    <rPh sb="2" eb="3">
      <t>シマ</t>
    </rPh>
    <rPh sb="3" eb="4">
      <t>シ</t>
    </rPh>
    <phoneticPr fontId="4"/>
  </si>
  <si>
    <t>南 城 市</t>
    <rPh sb="0" eb="1">
      <t>ミナミ</t>
    </rPh>
    <rPh sb="2" eb="3">
      <t>シロ</t>
    </rPh>
    <rPh sb="4" eb="5">
      <t>シ</t>
    </rPh>
    <phoneticPr fontId="4"/>
  </si>
  <si>
    <t>郡 部 計</t>
  </si>
  <si>
    <t>国 頭 郡</t>
  </si>
  <si>
    <t>国 頭 村</t>
  </si>
  <si>
    <t>大宜味村</t>
  </si>
  <si>
    <t>東     村</t>
    <phoneticPr fontId="4"/>
  </si>
  <si>
    <t>今帰仁村</t>
  </si>
  <si>
    <t>本 部 町</t>
  </si>
  <si>
    <t>恩 納 村</t>
  </si>
  <si>
    <t>宜野座村</t>
  </si>
  <si>
    <t>金 武 町</t>
  </si>
  <si>
    <t>伊 江 村</t>
  </si>
  <si>
    <t>中 頭 郡</t>
  </si>
  <si>
    <t>読 谷 村</t>
  </si>
  <si>
    <t>嘉手納町</t>
  </si>
  <si>
    <t>北 谷 町</t>
  </si>
  <si>
    <t>北中城村</t>
  </si>
  <si>
    <t>中 城 村</t>
  </si>
  <si>
    <t>西 原 町</t>
  </si>
  <si>
    <t>島 尻 郡</t>
  </si>
  <si>
    <t>与那原町</t>
  </si>
  <si>
    <t>南風原町</t>
  </si>
  <si>
    <t>渡嘉敷村</t>
  </si>
  <si>
    <t>座間味村</t>
  </si>
  <si>
    <t>粟 国 村</t>
  </si>
  <si>
    <t>渡名喜村</t>
  </si>
  <si>
    <t>南大東村</t>
  </si>
  <si>
    <t>北大東村</t>
  </si>
  <si>
    <t>伊平屋村</t>
  </si>
  <si>
    <t>伊是名村</t>
  </si>
  <si>
    <t>久米島町</t>
    <rPh sb="0" eb="2">
      <t>クメ</t>
    </rPh>
    <rPh sb="2" eb="3">
      <t>ジマ</t>
    </rPh>
    <rPh sb="3" eb="4">
      <t>チョウ</t>
    </rPh>
    <phoneticPr fontId="4"/>
  </si>
  <si>
    <t>八重瀬町</t>
    <rPh sb="0" eb="3">
      <t>ヤエセ</t>
    </rPh>
    <rPh sb="3" eb="4">
      <t>チョウ</t>
    </rPh>
    <phoneticPr fontId="4"/>
  </si>
  <si>
    <t>宮 古 郡</t>
  </si>
  <si>
    <t>多良間村</t>
  </si>
  <si>
    <t>八重山郡</t>
  </si>
  <si>
    <t>竹 富 町</t>
  </si>
  <si>
    <t>与那国町</t>
  </si>
  <si>
    <t>-　16　-</t>
    <phoneticPr fontId="4"/>
  </si>
  <si>
    <t>-　17　-</t>
    <phoneticPr fontId="4"/>
  </si>
  <si>
    <t xml:space="preserve">平成２９年市町村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</si>
</sst>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 &quot;#,##0.00"/>
    <numFmt numFmtId="178" formatCode="0.00;&quot;△ &quot;0.00"/>
    <numFmt numFmtId="179" formatCode="#,##0.000;&quot;△ &quot;#,##0.000"/>
    <numFmt numFmtId="180" formatCode="0.0;&quot;△ &quot;0.0"/>
  </numFmts>
  <fonts count="37">
    <font>
      <sz val="14"/>
      <name val="Terminal"/>
      <charset val="128"/>
    </font>
    <font>
      <sz val="14"/>
      <name val="ＭＳ 明朝"/>
      <family val="1"/>
      <charset val="128"/>
    </font>
    <font>
      <sz val="36"/>
      <name val="ＤＦ平成明朝体W7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12"/>
      <name val="ＭＳ ゴシック"/>
      <family val="3"/>
      <charset val="128"/>
    </font>
    <font>
      <sz val="18"/>
      <name val="ＤＦ平成明朝体W7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Terminal"/>
      <charset val="128"/>
    </font>
    <font>
      <b/>
      <sz val="12"/>
      <name val="ＭＳ Ｐ明朝"/>
      <family val="1"/>
      <charset val="128"/>
    </font>
    <font>
      <sz val="12"/>
      <name val="ＪＳＰゴシック"/>
      <family val="3"/>
      <charset val="128"/>
    </font>
    <font>
      <sz val="12"/>
      <name val="Terminal"/>
      <charset val="128"/>
    </font>
    <font>
      <sz val="16"/>
      <name val="ＭＳ Ｐ明朝"/>
      <family val="1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0" fontId="1" fillId="0" borderId="0"/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1" borderId="51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23" borderId="52" applyNumberFormat="0" applyFont="0" applyAlignment="0" applyProtection="0">
      <alignment vertical="center"/>
    </xf>
    <xf numFmtId="0" fontId="23" fillId="0" borderId="5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24" borderId="5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0" fontId="28" fillId="0" borderId="55" applyNumberFormat="0" applyFill="0" applyAlignment="0" applyProtection="0">
      <alignment vertical="center"/>
    </xf>
    <xf numFmtId="0" fontId="29" fillId="0" borderId="56" applyNumberFormat="0" applyFill="0" applyAlignment="0" applyProtection="0">
      <alignment vertical="center"/>
    </xf>
    <xf numFmtId="0" fontId="30" fillId="0" borderId="5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8" applyNumberFormat="0" applyFill="0" applyAlignment="0" applyProtection="0">
      <alignment vertical="center"/>
    </xf>
    <xf numFmtId="0" fontId="32" fillId="24" borderId="5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6" fontId="27" fillId="0" borderId="0" applyFont="0" applyFill="0" applyBorder="0" applyAlignment="0" applyProtection="0"/>
    <xf numFmtId="6" fontId="34" fillId="0" borderId="0" applyFont="0" applyFill="0" applyBorder="0" applyAlignment="0" applyProtection="0"/>
    <xf numFmtId="0" fontId="35" fillId="8" borderId="54" applyNumberFormat="0" applyAlignment="0" applyProtection="0">
      <alignment vertical="center"/>
    </xf>
    <xf numFmtId="0" fontId="27" fillId="0" borderId="0"/>
    <xf numFmtId="0" fontId="36" fillId="5" borderId="0" applyNumberFormat="0" applyBorder="0" applyAlignment="0" applyProtection="0">
      <alignment vertical="center"/>
    </xf>
  </cellStyleXfs>
  <cellXfs count="136">
    <xf numFmtId="0" fontId="0" fillId="0" borderId="0" xfId="0"/>
    <xf numFmtId="0" fontId="5" fillId="0" borderId="0" xfId="1" applyFont="1"/>
    <xf numFmtId="0" fontId="7" fillId="0" borderId="0" xfId="1" applyNumberFormat="1" applyFont="1"/>
    <xf numFmtId="0" fontId="7" fillId="0" borderId="0" xfId="1" applyNumberFormat="1" applyFont="1" applyProtection="1">
      <protection locked="0"/>
    </xf>
    <xf numFmtId="0" fontId="8" fillId="0" borderId="0" xfId="1" applyNumberFormat="1" applyFont="1" applyAlignment="1" applyProtection="1">
      <alignment horizontal="left" vertical="center"/>
      <protection locked="0"/>
    </xf>
    <xf numFmtId="176" fontId="7" fillId="0" borderId="0" xfId="1" applyNumberFormat="1" applyFont="1" applyProtection="1">
      <protection locked="0"/>
    </xf>
    <xf numFmtId="177" fontId="7" fillId="0" borderId="0" xfId="1" applyNumberFormat="1" applyFont="1"/>
    <xf numFmtId="0" fontId="7" fillId="0" borderId="0" xfId="1" applyFont="1"/>
    <xf numFmtId="0" fontId="9" fillId="2" borderId="13" xfId="1" applyNumberFormat="1" applyFont="1" applyFill="1" applyBorder="1" applyProtection="1">
      <protection locked="0"/>
    </xf>
    <xf numFmtId="0" fontId="9" fillId="2" borderId="14" xfId="1" applyNumberFormat="1" applyFont="1" applyFill="1" applyBorder="1" applyProtection="1">
      <protection locked="0"/>
    </xf>
    <xf numFmtId="0" fontId="9" fillId="2" borderId="0" xfId="1" applyNumberFormat="1" applyFont="1" applyFill="1" applyBorder="1" applyAlignment="1" applyProtection="1">
      <alignment horizontal="centerContinuous" vertical="center"/>
      <protection locked="0"/>
    </xf>
    <xf numFmtId="0" fontId="9" fillId="2" borderId="0" xfId="1" applyNumberFormat="1" applyFont="1" applyFill="1" applyBorder="1" applyAlignment="1" applyProtection="1">
      <alignment horizontal="centerContinuous"/>
      <protection locked="0"/>
    </xf>
    <xf numFmtId="0" fontId="9" fillId="2" borderId="15" xfId="1" applyNumberFormat="1" applyFont="1" applyFill="1" applyBorder="1" applyAlignment="1" applyProtection="1">
      <alignment horizontal="centerContinuous"/>
      <protection locked="0"/>
    </xf>
    <xf numFmtId="0" fontId="9" fillId="2" borderId="17" xfId="1" applyNumberFormat="1" applyFont="1" applyFill="1" applyBorder="1" applyAlignment="1" applyProtection="1">
      <alignment horizontal="centerContinuous" vertical="center"/>
      <protection locked="0"/>
    </xf>
    <xf numFmtId="0" fontId="9" fillId="2" borderId="14" xfId="1" applyNumberFormat="1" applyFont="1" applyFill="1" applyBorder="1" applyAlignment="1" applyProtection="1">
      <alignment horizontal="centerContinuous"/>
      <protection locked="0"/>
    </xf>
    <xf numFmtId="0" fontId="9" fillId="2" borderId="0" xfId="1" applyNumberFormat="1" applyFont="1" applyFill="1" applyBorder="1" applyAlignment="1" applyProtection="1">
      <alignment horizontal="center"/>
      <protection locked="0"/>
    </xf>
    <xf numFmtId="0" fontId="9" fillId="2" borderId="17" xfId="1" applyNumberFormat="1" applyFont="1" applyFill="1" applyBorder="1" applyAlignment="1" applyProtection="1">
      <alignment horizontal="center"/>
      <protection locked="0"/>
    </xf>
    <xf numFmtId="0" fontId="9" fillId="2" borderId="0" xfId="1" applyNumberFormat="1" applyFont="1" applyFill="1" applyBorder="1" applyProtection="1">
      <protection locked="0"/>
    </xf>
    <xf numFmtId="0" fontId="9" fillId="2" borderId="17" xfId="1" applyNumberFormat="1" applyFont="1" applyFill="1" applyBorder="1" applyProtection="1">
      <protection locked="0"/>
    </xf>
    <xf numFmtId="176" fontId="9" fillId="2" borderId="30" xfId="1" applyNumberFormat="1" applyFont="1" applyFill="1" applyBorder="1" applyAlignment="1" applyProtection="1">
      <alignment horizontal="center" vertical="center"/>
      <protection locked="0"/>
    </xf>
    <xf numFmtId="176" fontId="9" fillId="2" borderId="31" xfId="1" applyNumberFormat="1" applyFont="1" applyFill="1" applyBorder="1" applyAlignment="1" applyProtection="1">
      <alignment horizontal="center" vertical="center"/>
      <protection locked="0"/>
    </xf>
    <xf numFmtId="176" fontId="9" fillId="2" borderId="32" xfId="1" applyNumberFormat="1" applyFont="1" applyFill="1" applyBorder="1" applyAlignment="1" applyProtection="1">
      <alignment horizontal="center" vertical="center"/>
      <protection locked="0"/>
    </xf>
    <xf numFmtId="176" fontId="9" fillId="2" borderId="32" xfId="1" applyNumberFormat="1" applyFont="1" applyFill="1" applyBorder="1" applyAlignment="1" applyProtection="1">
      <alignment horizontal="center" vertical="center" wrapText="1"/>
      <protection locked="0"/>
    </xf>
    <xf numFmtId="176" fontId="9" fillId="2" borderId="33" xfId="1" applyNumberFormat="1" applyFont="1" applyFill="1" applyBorder="1" applyAlignment="1" applyProtection="1">
      <alignment horizontal="center" vertical="center" wrapText="1"/>
      <protection locked="0"/>
    </xf>
    <xf numFmtId="176" fontId="9" fillId="2" borderId="34" xfId="1" applyNumberFormat="1" applyFont="1" applyFill="1" applyBorder="1" applyAlignment="1" applyProtection="1">
      <alignment horizontal="center" vertical="center"/>
      <protection locked="0"/>
    </xf>
    <xf numFmtId="176" fontId="9" fillId="2" borderId="15" xfId="1" applyNumberFormat="1" applyFont="1" applyFill="1" applyBorder="1" applyAlignment="1" applyProtection="1">
      <alignment horizontal="center" vertical="center" wrapText="1"/>
      <protection locked="0"/>
    </xf>
    <xf numFmtId="176" fontId="9" fillId="2" borderId="14" xfId="1" applyNumberFormat="1" applyFont="1" applyFill="1" applyBorder="1" applyAlignment="1" applyProtection="1">
      <alignment horizontal="center" vertical="center" wrapText="1"/>
      <protection locked="0"/>
    </xf>
    <xf numFmtId="176" fontId="9" fillId="2" borderId="18" xfId="1" applyNumberFormat="1" applyFont="1" applyFill="1" applyBorder="1" applyAlignment="1" applyProtection="1">
      <alignment horizontal="center" vertical="center" wrapText="1"/>
      <protection locked="0"/>
    </xf>
    <xf numFmtId="177" fontId="9" fillId="2" borderId="14" xfId="1" applyNumberFormat="1" applyFont="1" applyFill="1" applyBorder="1" applyAlignment="1" applyProtection="1">
      <alignment horizontal="center" vertical="center" wrapText="1"/>
      <protection locked="0"/>
    </xf>
    <xf numFmtId="176" fontId="9" fillId="2" borderId="35" xfId="1" applyNumberFormat="1" applyFont="1" applyFill="1" applyBorder="1" applyAlignment="1" applyProtection="1">
      <alignment horizontal="center" vertical="center"/>
      <protection locked="0"/>
    </xf>
    <xf numFmtId="0" fontId="11" fillId="0" borderId="37" xfId="1" applyNumberFormat="1" applyFont="1" applyBorder="1" applyAlignment="1">
      <alignment horizontal="right"/>
    </xf>
    <xf numFmtId="176" fontId="12" fillId="0" borderId="38" xfId="1" applyNumberFormat="1" applyFont="1" applyBorder="1"/>
    <xf numFmtId="176" fontId="12" fillId="0" borderId="39" xfId="1" applyNumberFormat="1" applyFont="1" applyBorder="1"/>
    <xf numFmtId="178" fontId="12" fillId="0" borderId="40" xfId="1" applyNumberFormat="1" applyFont="1" applyBorder="1" applyAlignment="1" applyProtection="1">
      <alignment horizontal="right"/>
      <protection locked="0"/>
    </xf>
    <xf numFmtId="176" fontId="12" fillId="0" borderId="41" xfId="1" applyNumberFormat="1" applyFont="1" applyBorder="1"/>
    <xf numFmtId="176" fontId="12" fillId="0" borderId="42" xfId="1" applyNumberFormat="1" applyFont="1" applyBorder="1"/>
    <xf numFmtId="176" fontId="12" fillId="0" borderId="43" xfId="1" applyNumberFormat="1" applyFont="1" applyBorder="1"/>
    <xf numFmtId="178" fontId="12" fillId="0" borderId="42" xfId="1" applyNumberFormat="1" applyFont="1" applyBorder="1" applyAlignment="1" applyProtection="1">
      <alignment horizontal="right"/>
      <protection locked="0"/>
    </xf>
    <xf numFmtId="176" fontId="12" fillId="0" borderId="44" xfId="1" applyNumberFormat="1" applyFont="1" applyBorder="1"/>
    <xf numFmtId="177" fontId="12" fillId="0" borderId="42" xfId="1" applyNumberFormat="1" applyFont="1" applyBorder="1" applyAlignment="1" applyProtection="1">
      <alignment horizontal="right"/>
      <protection locked="0"/>
    </xf>
    <xf numFmtId="176" fontId="12" fillId="0" borderId="37" xfId="1" applyNumberFormat="1" applyFont="1" applyBorder="1"/>
    <xf numFmtId="0" fontId="11" fillId="0" borderId="38" xfId="1" applyNumberFormat="1" applyFont="1" applyBorder="1" applyAlignment="1">
      <alignment horizontal="left"/>
    </xf>
    <xf numFmtId="0" fontId="9" fillId="0" borderId="7" xfId="1" applyNumberFormat="1" applyFont="1" applyBorder="1" applyAlignment="1">
      <alignment horizontal="center"/>
    </xf>
    <xf numFmtId="176" fontId="12" fillId="0" borderId="8" xfId="1" applyNumberFormat="1" applyFont="1" applyFill="1" applyBorder="1" applyAlignment="1"/>
    <xf numFmtId="176" fontId="12" fillId="0" borderId="0" xfId="1" applyNumberFormat="1" applyFont="1" applyBorder="1"/>
    <xf numFmtId="178" fontId="12" fillId="0" borderId="20" xfId="1" applyNumberFormat="1" applyFont="1" applyBorder="1" applyAlignment="1" applyProtection="1">
      <alignment horizontal="right"/>
      <protection locked="0"/>
    </xf>
    <xf numFmtId="176" fontId="12" fillId="0" borderId="19" xfId="1" applyNumberFormat="1" applyFont="1" applyBorder="1"/>
    <xf numFmtId="176" fontId="12" fillId="0" borderId="17" xfId="1" applyNumberFormat="1" applyFont="1" applyBorder="1"/>
    <xf numFmtId="178" fontId="12" fillId="0" borderId="17" xfId="1" applyNumberFormat="1" applyFont="1" applyBorder="1" applyAlignment="1" applyProtection="1">
      <alignment horizontal="right"/>
      <protection locked="0"/>
    </xf>
    <xf numFmtId="176" fontId="12" fillId="0" borderId="22" xfId="1" applyNumberFormat="1" applyFont="1" applyBorder="1"/>
    <xf numFmtId="177" fontId="12" fillId="0" borderId="17" xfId="1" applyNumberFormat="1" applyFont="1" applyBorder="1" applyAlignment="1" applyProtection="1">
      <alignment horizontal="right"/>
      <protection locked="0"/>
    </xf>
    <xf numFmtId="176" fontId="12" fillId="0" borderId="7" xfId="1" applyNumberFormat="1" applyFont="1" applyBorder="1"/>
    <xf numFmtId="0" fontId="9" fillId="0" borderId="8" xfId="1" applyNumberFormat="1" applyFont="1" applyBorder="1" applyAlignment="1">
      <alignment horizontal="center"/>
    </xf>
    <xf numFmtId="179" fontId="12" fillId="0" borderId="17" xfId="1" applyNumberFormat="1" applyFont="1" applyBorder="1" applyAlignment="1" applyProtection="1">
      <alignment horizontal="right"/>
      <protection locked="0"/>
    </xf>
    <xf numFmtId="176" fontId="12" fillId="0" borderId="45" xfId="1" applyNumberFormat="1" applyFont="1" applyBorder="1"/>
    <xf numFmtId="176" fontId="12" fillId="0" borderId="46" xfId="1" applyNumberFormat="1" applyFont="1" applyBorder="1"/>
    <xf numFmtId="178" fontId="12" fillId="0" borderId="0" xfId="1" applyNumberFormat="1" applyFont="1" applyBorder="1" applyAlignment="1" applyProtection="1">
      <alignment horizontal="right"/>
      <protection locked="0"/>
    </xf>
    <xf numFmtId="0" fontId="9" fillId="0" borderId="29" xfId="1" applyNumberFormat="1" applyFont="1" applyBorder="1" applyAlignment="1" applyProtection="1">
      <protection locked="0"/>
    </xf>
    <xf numFmtId="0" fontId="9" fillId="0" borderId="36" xfId="1" applyNumberFormat="1" applyFont="1" applyBorder="1" applyProtection="1">
      <protection locked="0"/>
    </xf>
    <xf numFmtId="0" fontId="9" fillId="0" borderId="1" xfId="1" applyNumberFormat="1" applyFont="1" applyBorder="1" applyProtection="1">
      <protection locked="0"/>
    </xf>
    <xf numFmtId="180" fontId="9" fillId="0" borderId="47" xfId="1" applyNumberFormat="1" applyFont="1" applyBorder="1" applyProtection="1">
      <protection locked="0"/>
    </xf>
    <xf numFmtId="0" fontId="9" fillId="0" borderId="48" xfId="1" applyNumberFormat="1" applyFont="1" applyBorder="1" applyProtection="1">
      <protection locked="0"/>
    </xf>
    <xf numFmtId="0" fontId="9" fillId="0" borderId="49" xfId="1" applyNumberFormat="1" applyFont="1" applyBorder="1" applyProtection="1">
      <protection locked="0"/>
    </xf>
    <xf numFmtId="176" fontId="9" fillId="0" borderId="50" xfId="1" applyNumberFormat="1" applyFont="1" applyBorder="1" applyAlignment="1" applyProtection="1">
      <alignment horizontal="right"/>
      <protection locked="0"/>
    </xf>
    <xf numFmtId="177" fontId="9" fillId="0" borderId="49" xfId="1" applyNumberFormat="1" applyFont="1" applyBorder="1" applyProtection="1">
      <protection locked="0"/>
    </xf>
    <xf numFmtId="0" fontId="9" fillId="0" borderId="29" xfId="1" applyNumberFormat="1" applyFont="1" applyBorder="1" applyProtection="1">
      <protection locked="0"/>
    </xf>
    <xf numFmtId="0" fontId="9" fillId="0" borderId="36" xfId="1" applyNumberFormat="1" applyFont="1" applyBorder="1" applyAlignment="1" applyProtection="1">
      <protection locked="0"/>
    </xf>
    <xf numFmtId="0" fontId="13" fillId="0" borderId="0" xfId="0" applyFont="1" applyBorder="1" applyAlignment="1">
      <alignment horizontal="left"/>
    </xf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 applyAlignment="1"/>
    <xf numFmtId="0" fontId="7" fillId="0" borderId="0" xfId="1" applyFont="1" applyBorder="1" applyAlignment="1">
      <alignment horizontal="left" vertical="center"/>
    </xf>
    <xf numFmtId="177" fontId="5" fillId="0" borderId="0" xfId="1" applyNumberFormat="1" applyFont="1"/>
    <xf numFmtId="0" fontId="14" fillId="0" borderId="0" xfId="0" quotePrefix="1" applyFont="1" applyAlignment="1">
      <alignment horizontal="center" vertical="center"/>
    </xf>
    <xf numFmtId="0" fontId="5" fillId="0" borderId="0" xfId="1" applyNumberFormat="1" applyFont="1" applyAlignment="1" applyProtection="1">
      <alignment horizontal="center"/>
      <protection locked="0"/>
    </xf>
    <xf numFmtId="0" fontId="7" fillId="0" borderId="0" xfId="1" applyFont="1" applyAlignment="1">
      <alignment horizontal="distributed" vertical="center"/>
    </xf>
    <xf numFmtId="0" fontId="13" fillId="0" borderId="0" xfId="0" applyFont="1" applyAlignment="1"/>
    <xf numFmtId="0" fontId="7" fillId="0" borderId="0" xfId="1" applyFont="1" applyAlignment="1">
      <alignment vertical="center"/>
    </xf>
    <xf numFmtId="0" fontId="9" fillId="2" borderId="14" xfId="1" applyNumberFormat="1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>
      <alignment vertical="center"/>
    </xf>
    <xf numFmtId="0" fontId="14" fillId="0" borderId="0" xfId="0" quotePrefix="1" applyFont="1" applyBorder="1" applyAlignment="1">
      <alignment horizontal="center" vertical="center"/>
    </xf>
    <xf numFmtId="49" fontId="15" fillId="0" borderId="0" xfId="0" quotePrefix="1" applyNumberFormat="1" applyFont="1" applyAlignment="1">
      <alignment horizontal="center"/>
    </xf>
    <xf numFmtId="49" fontId="15" fillId="0" borderId="0" xfId="0" applyNumberFormat="1" applyFont="1" applyAlignment="1">
      <alignment horizontal="center"/>
    </xf>
    <xf numFmtId="49" fontId="15" fillId="0" borderId="0" xfId="1" quotePrefix="1" applyNumberFormat="1" applyFont="1" applyAlignment="1">
      <alignment horizontal="center"/>
    </xf>
    <xf numFmtId="49" fontId="15" fillId="0" borderId="0" xfId="1" applyNumberFormat="1" applyFont="1" applyAlignment="1">
      <alignment horizontal="center"/>
    </xf>
    <xf numFmtId="0" fontId="9" fillId="2" borderId="15" xfId="1" applyNumberFormat="1" applyFont="1" applyFill="1" applyBorder="1" applyAlignment="1" applyProtection="1">
      <alignment horizontal="center" vertical="center"/>
      <protection locked="0"/>
    </xf>
    <xf numFmtId="0" fontId="10" fillId="2" borderId="24" xfId="0" applyFont="1" applyFill="1" applyBorder="1" applyAlignment="1">
      <alignment horizontal="center" vertical="center"/>
    </xf>
    <xf numFmtId="0" fontId="9" fillId="2" borderId="15" xfId="1" applyNumberFormat="1" applyFont="1" applyFill="1" applyBorder="1" applyAlignment="1" applyProtection="1">
      <alignment horizontal="center" vertical="center" shrinkToFit="1"/>
      <protection locked="0"/>
    </xf>
    <xf numFmtId="0" fontId="9" fillId="2" borderId="24" xfId="1" applyNumberFormat="1" applyFont="1" applyFill="1" applyBorder="1" applyAlignment="1" applyProtection="1">
      <alignment horizontal="center" vertical="center" shrinkToFit="1"/>
      <protection locked="0"/>
    </xf>
    <xf numFmtId="0" fontId="9" fillId="2" borderId="19" xfId="0" applyFont="1" applyFill="1" applyBorder="1" applyAlignment="1">
      <alignment vertical="center"/>
    </xf>
    <xf numFmtId="0" fontId="9" fillId="2" borderId="9" xfId="1" applyNumberFormat="1" applyFont="1" applyFill="1" applyBorder="1" applyAlignment="1">
      <alignment horizontal="distributed" vertical="center" justifyLastLine="1"/>
    </xf>
    <xf numFmtId="0" fontId="10" fillId="2" borderId="9" xfId="0" applyFont="1" applyFill="1" applyBorder="1" applyAlignment="1">
      <alignment horizontal="distributed" vertical="center" justifyLastLine="1"/>
    </xf>
    <xf numFmtId="0" fontId="10" fillId="2" borderId="10" xfId="0" applyFont="1" applyFill="1" applyBorder="1" applyAlignment="1">
      <alignment horizontal="distributed" vertical="center" justifyLastLine="1"/>
    </xf>
    <xf numFmtId="0" fontId="9" fillId="2" borderId="11" xfId="1" applyNumberFormat="1" applyFont="1" applyFill="1" applyBorder="1" applyAlignment="1">
      <alignment horizontal="distributed" vertical="center" indent="7"/>
    </xf>
    <xf numFmtId="0" fontId="9" fillId="2" borderId="9" xfId="1" applyNumberFormat="1" applyFont="1" applyFill="1" applyBorder="1" applyAlignment="1">
      <alignment horizontal="distributed" vertical="center" indent="7"/>
    </xf>
    <xf numFmtId="0" fontId="9" fillId="2" borderId="10" xfId="1" applyNumberFormat="1" applyFont="1" applyFill="1" applyBorder="1" applyAlignment="1">
      <alignment horizontal="distributed" vertical="center" indent="7"/>
    </xf>
    <xf numFmtId="0" fontId="9" fillId="2" borderId="11" xfId="1" applyNumberFormat="1" applyFont="1" applyFill="1" applyBorder="1" applyAlignment="1">
      <alignment horizontal="distributed" vertical="center" indent="1"/>
    </xf>
    <xf numFmtId="0" fontId="9" fillId="2" borderId="12" xfId="1" applyNumberFormat="1" applyFont="1" applyFill="1" applyBorder="1" applyAlignment="1">
      <alignment horizontal="distributed" vertical="center" indent="1"/>
    </xf>
    <xf numFmtId="0" fontId="9" fillId="2" borderId="15" xfId="1" applyNumberFormat="1" applyFont="1" applyFill="1" applyBorder="1" applyAlignment="1" applyProtection="1">
      <alignment horizontal="center" vertical="center" textRotation="255" wrapText="1"/>
      <protection locked="0"/>
    </xf>
    <xf numFmtId="0" fontId="9" fillId="2" borderId="19" xfId="0" applyFont="1" applyFill="1" applyBorder="1" applyAlignment="1">
      <alignment vertical="center" textRotation="255"/>
    </xf>
    <xf numFmtId="0" fontId="9" fillId="2" borderId="24" xfId="0" applyFont="1" applyFill="1" applyBorder="1" applyAlignment="1">
      <alignment vertical="center" textRotation="255"/>
    </xf>
    <xf numFmtId="0" fontId="9" fillId="2" borderId="16" xfId="1" applyNumberFormat="1" applyFont="1" applyFill="1" applyBorder="1" applyAlignment="1" applyProtection="1">
      <alignment horizontal="center" vertical="center" textRotation="255" wrapText="1"/>
      <protection locked="0"/>
    </xf>
    <xf numFmtId="0" fontId="9" fillId="2" borderId="20" xfId="1" applyNumberFormat="1" applyFont="1" applyFill="1" applyBorder="1" applyAlignment="1" applyProtection="1">
      <alignment horizontal="center" vertical="center" textRotation="255" wrapText="1"/>
      <protection locked="0"/>
    </xf>
    <xf numFmtId="0" fontId="9" fillId="2" borderId="15" xfId="1" applyNumberFormat="1" applyFont="1" applyFill="1" applyBorder="1" applyAlignment="1" applyProtection="1">
      <alignment horizontal="center" vertical="center" textRotation="255" shrinkToFit="1"/>
      <protection locked="0"/>
    </xf>
    <xf numFmtId="0" fontId="9" fillId="2" borderId="19" xfId="1" applyNumberFormat="1" applyFont="1" applyFill="1" applyBorder="1" applyAlignment="1" applyProtection="1">
      <alignment horizontal="center" vertical="center" textRotation="255" shrinkToFit="1"/>
      <protection locked="0"/>
    </xf>
    <xf numFmtId="0" fontId="9" fillId="2" borderId="24" xfId="1" applyNumberFormat="1" applyFont="1" applyFill="1" applyBorder="1" applyAlignment="1" applyProtection="1">
      <alignment horizontal="center" vertical="center" textRotation="255" shrinkToFit="1"/>
      <protection locked="0"/>
    </xf>
    <xf numFmtId="0" fontId="9" fillId="2" borderId="16" xfId="1" applyNumberFormat="1" applyFont="1" applyFill="1" applyBorder="1" applyAlignment="1" applyProtection="1">
      <alignment horizontal="center" vertical="center" textRotation="255" shrinkToFit="1"/>
      <protection locked="0"/>
    </xf>
    <xf numFmtId="0" fontId="10" fillId="2" borderId="20" xfId="0" applyFont="1" applyFill="1" applyBorder="1"/>
    <xf numFmtId="0" fontId="10" fillId="2" borderId="26" xfId="0" applyFont="1" applyFill="1" applyBorder="1"/>
    <xf numFmtId="0" fontId="9" fillId="2" borderId="18" xfId="1" applyNumberFormat="1" applyFont="1" applyFill="1" applyBorder="1" applyAlignment="1" applyProtection="1">
      <alignment horizontal="center" vertical="center" textRotation="255" wrapText="1"/>
      <protection locked="0"/>
    </xf>
    <xf numFmtId="0" fontId="9" fillId="2" borderId="22" xfId="1" applyNumberFormat="1" applyFont="1" applyFill="1" applyBorder="1" applyAlignment="1" applyProtection="1">
      <alignment horizontal="center" vertical="center" textRotation="255" wrapText="1"/>
      <protection locked="0"/>
    </xf>
    <xf numFmtId="0" fontId="9" fillId="2" borderId="27" xfId="1" applyNumberFormat="1" applyFont="1" applyFill="1" applyBorder="1" applyAlignment="1" applyProtection="1">
      <alignment horizontal="center" vertical="center" textRotation="255" wrapText="1"/>
      <protection locked="0"/>
    </xf>
    <xf numFmtId="177" fontId="9" fillId="2" borderId="14" xfId="1" applyNumberFormat="1" applyFont="1" applyFill="1" applyBorder="1" applyAlignment="1" applyProtection="1">
      <alignment horizontal="center" vertical="center" textRotation="255" wrapText="1"/>
      <protection locked="0"/>
    </xf>
    <xf numFmtId="177" fontId="9" fillId="2" borderId="17" xfId="1" applyNumberFormat="1" applyFont="1" applyFill="1" applyBorder="1" applyAlignment="1" applyProtection="1">
      <alignment horizontal="center" vertical="center" textRotation="255" wrapText="1"/>
      <protection locked="0"/>
    </xf>
    <xf numFmtId="0" fontId="9" fillId="2" borderId="21" xfId="1" applyNumberFormat="1" applyFont="1" applyFill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right" vertical="top"/>
    </xf>
    <xf numFmtId="0" fontId="6" fillId="0" borderId="0" xfId="1" applyFont="1" applyAlignment="1">
      <alignment horizontal="left" vertical="top"/>
    </xf>
    <xf numFmtId="0" fontId="7" fillId="0" borderId="1" xfId="1" applyNumberFormat="1" applyFont="1" applyBorder="1" applyAlignment="1">
      <alignment horizontal="center" vertical="center"/>
    </xf>
    <xf numFmtId="0" fontId="9" fillId="2" borderId="2" xfId="1" applyNumberFormat="1" applyFont="1" applyFill="1" applyBorder="1" applyAlignment="1">
      <alignment horizontal="center" vertical="center"/>
    </xf>
    <xf numFmtId="0" fontId="9" fillId="2" borderId="7" xfId="1" applyNumberFormat="1" applyFont="1" applyFill="1" applyBorder="1" applyAlignment="1">
      <alignment horizontal="center" vertical="center"/>
    </xf>
    <xf numFmtId="0" fontId="9" fillId="2" borderId="29" xfId="1" applyNumberFormat="1" applyFont="1" applyFill="1" applyBorder="1" applyAlignment="1">
      <alignment horizontal="center" vertical="center"/>
    </xf>
    <xf numFmtId="58" fontId="9" fillId="2" borderId="3" xfId="1" applyNumberFormat="1" applyFont="1" applyFill="1" applyBorder="1" applyAlignment="1" applyProtection="1">
      <alignment horizontal="center" vertical="center" wrapText="1"/>
      <protection locked="0"/>
    </xf>
    <xf numFmtId="58" fontId="9" fillId="2" borderId="8" xfId="1" applyNumberFormat="1" applyFont="1" applyFill="1" applyBorder="1" applyAlignment="1" applyProtection="1">
      <alignment horizontal="center" vertical="center" wrapText="1"/>
      <protection locked="0"/>
    </xf>
    <xf numFmtId="58" fontId="9" fillId="2" borderId="23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4" xfId="1" applyNumberFormat="1" applyFont="1" applyFill="1" applyBorder="1" applyAlignment="1" applyProtection="1">
      <alignment horizontal="distributed" vertical="center" indent="7"/>
      <protection locked="0"/>
    </xf>
    <xf numFmtId="0" fontId="9" fillId="2" borderId="5" xfId="1" applyNumberFormat="1" applyFont="1" applyFill="1" applyBorder="1" applyAlignment="1" applyProtection="1">
      <alignment horizontal="distributed" vertical="center" indent="7"/>
      <protection locked="0"/>
    </xf>
    <xf numFmtId="0" fontId="9" fillId="2" borderId="6" xfId="1" applyNumberFormat="1" applyFont="1" applyFill="1" applyBorder="1" applyAlignment="1" applyProtection="1">
      <alignment horizontal="distributed" vertical="center" indent="7"/>
      <protection locked="0"/>
    </xf>
    <xf numFmtId="0" fontId="9" fillId="2" borderId="2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0" fontId="9" fillId="2" borderId="3" xfId="1" applyNumberFormat="1" applyFont="1" applyFill="1" applyBorder="1" applyAlignment="1">
      <alignment horizontal="center" vertical="center" wrapText="1"/>
    </xf>
    <xf numFmtId="0" fontId="9" fillId="2" borderId="8" xfId="1" applyNumberFormat="1" applyFont="1" applyFill="1" applyBorder="1" applyAlignment="1">
      <alignment horizontal="center" vertical="center" wrapText="1"/>
    </xf>
    <xf numFmtId="0" fontId="9" fillId="2" borderId="36" xfId="1" applyNumberFormat="1" applyFont="1" applyFill="1" applyBorder="1" applyAlignment="1">
      <alignment horizontal="center" vertical="center" wrapText="1"/>
    </xf>
  </cellXfs>
  <cellStyles count="47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通貨 2" xfId="42"/>
    <cellStyle name="通貨 3" xfId="43"/>
    <cellStyle name="入力 2" xfId="44"/>
    <cellStyle name="標準" xfId="0" builtinId="0"/>
    <cellStyle name="標準 2" xfId="45"/>
    <cellStyle name="標準_人口まとめ" xfId="1"/>
    <cellStyle name="良い 2" xfId="46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317;(P16.17.18)-H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（時系列）"/>
      <sheetName val="H28.11"/>
      <sheetName val="H28.12"/>
      <sheetName val="H29.1"/>
      <sheetName val="H29.2"/>
      <sheetName val="H29.3"/>
      <sheetName val="H29.4"/>
      <sheetName val="H29.5"/>
      <sheetName val="H29.6"/>
      <sheetName val="H29.7"/>
      <sheetName val="H29.8"/>
      <sheetName val="H29.9"/>
      <sheetName val="H29.10"/>
      <sheetName val="H28.11～29.10まで集計（チェック用） "/>
      <sheetName val="-p16～17"/>
      <sheetName val="　18　-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F9">
            <v>3889</v>
          </cell>
        </row>
        <row r="13">
          <cell r="C13">
            <v>319870</v>
          </cell>
          <cell r="G13">
            <v>3068</v>
          </cell>
          <cell r="H13">
            <v>2662</v>
          </cell>
          <cell r="J13">
            <v>8908</v>
          </cell>
          <cell r="K13">
            <v>7231</v>
          </cell>
          <cell r="L13">
            <v>240</v>
          </cell>
          <cell r="N13">
            <v>9099</v>
          </cell>
          <cell r="O13">
            <v>8210</v>
          </cell>
          <cell r="P13">
            <v>405</v>
          </cell>
        </row>
        <row r="14">
          <cell r="C14">
            <v>96903</v>
          </cell>
          <cell r="G14">
            <v>1212</v>
          </cell>
          <cell r="H14">
            <v>626</v>
          </cell>
          <cell r="J14">
            <v>1523</v>
          </cell>
          <cell r="K14">
            <v>3662</v>
          </cell>
          <cell r="L14">
            <v>132</v>
          </cell>
          <cell r="N14">
            <v>2022</v>
          </cell>
          <cell r="O14">
            <v>3802</v>
          </cell>
          <cell r="P14">
            <v>157</v>
          </cell>
        </row>
        <row r="15">
          <cell r="C15">
            <v>47562</v>
          </cell>
          <cell r="G15">
            <v>556</v>
          </cell>
          <cell r="H15">
            <v>418</v>
          </cell>
          <cell r="J15">
            <v>1582</v>
          </cell>
          <cell r="K15">
            <v>1271</v>
          </cell>
          <cell r="L15">
            <v>260</v>
          </cell>
          <cell r="N15">
            <v>1456</v>
          </cell>
          <cell r="O15">
            <v>1544</v>
          </cell>
          <cell r="P15">
            <v>148</v>
          </cell>
        </row>
        <row r="16">
          <cell r="C16">
            <v>114207</v>
          </cell>
          <cell r="G16">
            <v>1327</v>
          </cell>
          <cell r="H16">
            <v>724</v>
          </cell>
          <cell r="J16">
            <v>2016</v>
          </cell>
          <cell r="K16">
            <v>3564</v>
          </cell>
          <cell r="L16">
            <v>104</v>
          </cell>
          <cell r="N16">
            <v>2094</v>
          </cell>
          <cell r="O16">
            <v>3967</v>
          </cell>
          <cell r="P16">
            <v>124</v>
          </cell>
        </row>
        <row r="17">
          <cell r="C17">
            <v>62017</v>
          </cell>
          <cell r="G17">
            <v>661</v>
          </cell>
          <cell r="H17">
            <v>524</v>
          </cell>
          <cell r="J17">
            <v>1338</v>
          </cell>
          <cell r="K17">
            <v>2042</v>
          </cell>
          <cell r="L17">
            <v>89</v>
          </cell>
          <cell r="N17">
            <v>1305</v>
          </cell>
          <cell r="O17">
            <v>2136</v>
          </cell>
          <cell r="P17">
            <v>45</v>
          </cell>
        </row>
        <row r="18">
          <cell r="C18">
            <v>59121</v>
          </cell>
          <cell r="G18">
            <v>730</v>
          </cell>
          <cell r="H18">
            <v>475</v>
          </cell>
          <cell r="J18">
            <v>1597</v>
          </cell>
          <cell r="K18">
            <v>1974</v>
          </cell>
          <cell r="L18">
            <v>47</v>
          </cell>
          <cell r="N18">
            <v>1546</v>
          </cell>
          <cell r="O18">
            <v>1795</v>
          </cell>
          <cell r="P18">
            <v>58</v>
          </cell>
        </row>
        <row r="19">
          <cell r="C19">
            <v>140506</v>
          </cell>
          <cell r="G19">
            <v>1669</v>
          </cell>
          <cell r="H19">
            <v>1096</v>
          </cell>
          <cell r="J19">
            <v>2157</v>
          </cell>
          <cell r="K19">
            <v>4173</v>
          </cell>
          <cell r="L19">
            <v>189</v>
          </cell>
          <cell r="N19">
            <v>2442</v>
          </cell>
          <cell r="O19">
            <v>4320</v>
          </cell>
          <cell r="P19">
            <v>11</v>
          </cell>
        </row>
        <row r="20">
          <cell r="C20">
            <v>61613</v>
          </cell>
          <cell r="G20">
            <v>819</v>
          </cell>
          <cell r="H20">
            <v>364</v>
          </cell>
          <cell r="J20">
            <v>1209</v>
          </cell>
          <cell r="K20">
            <v>2638</v>
          </cell>
          <cell r="L20">
            <v>60</v>
          </cell>
          <cell r="N20">
            <v>1214</v>
          </cell>
          <cell r="O20">
            <v>2247</v>
          </cell>
          <cell r="P20">
            <v>15</v>
          </cell>
        </row>
        <row r="21">
          <cell r="C21">
            <v>119307</v>
          </cell>
          <cell r="G21">
            <v>1325</v>
          </cell>
          <cell r="H21">
            <v>1130</v>
          </cell>
          <cell r="J21">
            <v>1961</v>
          </cell>
          <cell r="K21">
            <v>3182</v>
          </cell>
          <cell r="L21">
            <v>142</v>
          </cell>
          <cell r="N21">
            <v>1808</v>
          </cell>
          <cell r="O21">
            <v>2953</v>
          </cell>
          <cell r="P21">
            <v>162</v>
          </cell>
        </row>
        <row r="22">
          <cell r="C22">
            <v>50997</v>
          </cell>
          <cell r="G22">
            <v>521</v>
          </cell>
          <cell r="H22">
            <v>614</v>
          </cell>
          <cell r="J22">
            <v>1375</v>
          </cell>
          <cell r="K22">
            <v>1333</v>
          </cell>
          <cell r="L22">
            <v>34</v>
          </cell>
          <cell r="N22">
            <v>1107</v>
          </cell>
          <cell r="O22">
            <v>1339</v>
          </cell>
          <cell r="P22">
            <v>20</v>
          </cell>
        </row>
        <row r="23">
          <cell r="C23">
            <v>42478</v>
          </cell>
          <cell r="G23">
            <v>454</v>
          </cell>
          <cell r="H23">
            <v>388</v>
          </cell>
          <cell r="J23">
            <v>503</v>
          </cell>
          <cell r="K23">
            <v>1477</v>
          </cell>
          <cell r="L23">
            <v>45</v>
          </cell>
          <cell r="N23">
            <v>541</v>
          </cell>
          <cell r="O23">
            <v>1201</v>
          </cell>
          <cell r="P23">
            <v>18</v>
          </cell>
        </row>
        <row r="29">
          <cell r="C29">
            <v>4878</v>
          </cell>
          <cell r="G29">
            <v>24</v>
          </cell>
          <cell r="H29">
            <v>68</v>
          </cell>
          <cell r="J29">
            <v>82</v>
          </cell>
          <cell r="K29">
            <v>171</v>
          </cell>
          <cell r="L29">
            <v>8</v>
          </cell>
          <cell r="N29">
            <v>97</v>
          </cell>
          <cell r="O29">
            <v>187</v>
          </cell>
          <cell r="P29">
            <v>3</v>
          </cell>
        </row>
        <row r="30">
          <cell r="C30">
            <v>3024</v>
          </cell>
          <cell r="G30">
            <v>19</v>
          </cell>
          <cell r="H30">
            <v>63</v>
          </cell>
          <cell r="J30">
            <v>44</v>
          </cell>
          <cell r="K30">
            <v>111</v>
          </cell>
          <cell r="L30">
            <v>5</v>
          </cell>
          <cell r="N30">
            <v>26</v>
          </cell>
          <cell r="O30">
            <v>97</v>
          </cell>
          <cell r="P30">
            <v>8</v>
          </cell>
        </row>
        <row r="31">
          <cell r="C31">
            <v>1683</v>
          </cell>
          <cell r="G31">
            <v>7</v>
          </cell>
          <cell r="H31">
            <v>27</v>
          </cell>
          <cell r="J31">
            <v>32</v>
          </cell>
          <cell r="K31">
            <v>57</v>
          </cell>
          <cell r="L31">
            <v>0</v>
          </cell>
          <cell r="N31">
            <v>24</v>
          </cell>
          <cell r="O31">
            <v>79</v>
          </cell>
          <cell r="P31">
            <v>9</v>
          </cell>
        </row>
        <row r="32">
          <cell r="C32">
            <v>9549</v>
          </cell>
          <cell r="G32">
            <v>75</v>
          </cell>
          <cell r="H32">
            <v>143</v>
          </cell>
          <cell r="J32">
            <v>147</v>
          </cell>
          <cell r="K32">
            <v>219</v>
          </cell>
          <cell r="L32">
            <v>4</v>
          </cell>
          <cell r="N32">
            <v>124</v>
          </cell>
          <cell r="O32">
            <v>294</v>
          </cell>
          <cell r="P32">
            <v>12</v>
          </cell>
        </row>
        <row r="33">
          <cell r="C33">
            <v>13441</v>
          </cell>
          <cell r="G33">
            <v>109</v>
          </cell>
          <cell r="H33">
            <v>184</v>
          </cell>
          <cell r="J33">
            <v>220</v>
          </cell>
          <cell r="K33">
            <v>354</v>
          </cell>
          <cell r="L33">
            <v>11</v>
          </cell>
          <cell r="N33">
            <v>200</v>
          </cell>
          <cell r="O33">
            <v>433</v>
          </cell>
          <cell r="P33">
            <v>2</v>
          </cell>
        </row>
        <row r="34">
          <cell r="C34">
            <v>10714</v>
          </cell>
          <cell r="G34">
            <v>101</v>
          </cell>
          <cell r="H34">
            <v>102</v>
          </cell>
          <cell r="J34">
            <v>803</v>
          </cell>
          <cell r="K34">
            <v>355</v>
          </cell>
          <cell r="L34">
            <v>19</v>
          </cell>
          <cell r="N34">
            <v>441</v>
          </cell>
          <cell r="O34">
            <v>625</v>
          </cell>
          <cell r="P34">
            <v>68</v>
          </cell>
        </row>
        <row r="35">
          <cell r="C35">
            <v>5625</v>
          </cell>
          <cell r="G35">
            <v>73</v>
          </cell>
          <cell r="H35">
            <v>68</v>
          </cell>
          <cell r="J35">
            <v>100</v>
          </cell>
          <cell r="K35">
            <v>190</v>
          </cell>
          <cell r="L35">
            <v>15</v>
          </cell>
          <cell r="N35">
            <v>77</v>
          </cell>
          <cell r="O35">
            <v>198</v>
          </cell>
          <cell r="P35">
            <v>5</v>
          </cell>
        </row>
        <row r="36">
          <cell r="C36">
            <v>11259</v>
          </cell>
          <cell r="G36">
            <v>140</v>
          </cell>
          <cell r="H36">
            <v>119</v>
          </cell>
          <cell r="J36">
            <v>125</v>
          </cell>
          <cell r="K36">
            <v>288</v>
          </cell>
          <cell r="L36">
            <v>5</v>
          </cell>
          <cell r="N36">
            <v>152</v>
          </cell>
          <cell r="O36">
            <v>269</v>
          </cell>
          <cell r="P36">
            <v>10</v>
          </cell>
        </row>
        <row r="37">
          <cell r="C37">
            <v>4192</v>
          </cell>
          <cell r="G37">
            <v>57</v>
          </cell>
          <cell r="H37">
            <v>62</v>
          </cell>
          <cell r="J37">
            <v>84</v>
          </cell>
          <cell r="K37">
            <v>100</v>
          </cell>
          <cell r="L37">
            <v>2</v>
          </cell>
          <cell r="N37">
            <v>60</v>
          </cell>
          <cell r="O37">
            <v>112</v>
          </cell>
          <cell r="P37">
            <v>4</v>
          </cell>
        </row>
        <row r="41">
          <cell r="C41">
            <v>39681</v>
          </cell>
          <cell r="G41">
            <v>406</v>
          </cell>
          <cell r="H41">
            <v>274</v>
          </cell>
          <cell r="J41">
            <v>662</v>
          </cell>
          <cell r="K41">
            <v>1082</v>
          </cell>
          <cell r="L41">
            <v>71</v>
          </cell>
          <cell r="N41">
            <v>759</v>
          </cell>
          <cell r="O41">
            <v>1145</v>
          </cell>
          <cell r="P41">
            <v>29</v>
          </cell>
        </row>
        <row r="42">
          <cell r="C42">
            <v>13671</v>
          </cell>
          <cell r="G42">
            <v>158</v>
          </cell>
          <cell r="H42">
            <v>153</v>
          </cell>
          <cell r="J42">
            <v>140</v>
          </cell>
          <cell r="K42">
            <v>434</v>
          </cell>
          <cell r="L42">
            <v>10</v>
          </cell>
          <cell r="N42">
            <v>164</v>
          </cell>
          <cell r="O42">
            <v>448</v>
          </cell>
          <cell r="P42">
            <v>9</v>
          </cell>
        </row>
        <row r="43">
          <cell r="C43">
            <v>28578</v>
          </cell>
          <cell r="G43">
            <v>321</v>
          </cell>
          <cell r="H43">
            <v>216</v>
          </cell>
          <cell r="J43">
            <v>685</v>
          </cell>
          <cell r="K43">
            <v>1171</v>
          </cell>
          <cell r="L43">
            <v>63</v>
          </cell>
          <cell r="N43">
            <v>758</v>
          </cell>
          <cell r="O43">
            <v>1297</v>
          </cell>
          <cell r="P43">
            <v>28</v>
          </cell>
        </row>
        <row r="44">
          <cell r="C44">
            <v>16040</v>
          </cell>
          <cell r="G44">
            <v>158</v>
          </cell>
          <cell r="H44">
            <v>137</v>
          </cell>
          <cell r="J44">
            <v>212</v>
          </cell>
          <cell r="K44">
            <v>961</v>
          </cell>
          <cell r="L44">
            <v>20</v>
          </cell>
          <cell r="N44">
            <v>218</v>
          </cell>
          <cell r="O44">
            <v>708</v>
          </cell>
          <cell r="P44">
            <v>25</v>
          </cell>
        </row>
        <row r="45">
          <cell r="C45">
            <v>20030</v>
          </cell>
          <cell r="G45">
            <v>240</v>
          </cell>
          <cell r="H45">
            <v>138</v>
          </cell>
          <cell r="J45">
            <v>274</v>
          </cell>
          <cell r="K45">
            <v>1253</v>
          </cell>
          <cell r="L45">
            <v>59</v>
          </cell>
          <cell r="N45">
            <v>298</v>
          </cell>
          <cell r="O45">
            <v>807</v>
          </cell>
          <cell r="P45">
            <v>58</v>
          </cell>
        </row>
        <row r="46">
          <cell r="C46">
            <v>34463</v>
          </cell>
          <cell r="G46">
            <v>317</v>
          </cell>
          <cell r="H46">
            <v>238</v>
          </cell>
          <cell r="J46">
            <v>638</v>
          </cell>
          <cell r="K46">
            <v>1492</v>
          </cell>
          <cell r="L46">
            <v>42</v>
          </cell>
          <cell r="N46">
            <v>668</v>
          </cell>
          <cell r="O46">
            <v>1535</v>
          </cell>
          <cell r="P46">
            <v>30</v>
          </cell>
        </row>
        <row r="50">
          <cell r="C50">
            <v>18746</v>
          </cell>
          <cell r="G50">
            <v>287</v>
          </cell>
          <cell r="H50">
            <v>131</v>
          </cell>
          <cell r="J50">
            <v>387</v>
          </cell>
          <cell r="K50">
            <v>1075</v>
          </cell>
          <cell r="L50">
            <v>27</v>
          </cell>
          <cell r="N50">
            <v>330</v>
          </cell>
          <cell r="O50">
            <v>935</v>
          </cell>
          <cell r="P50">
            <v>20</v>
          </cell>
        </row>
        <row r="51">
          <cell r="C51">
            <v>37874</v>
          </cell>
          <cell r="G51">
            <v>597</v>
          </cell>
          <cell r="H51">
            <v>236</v>
          </cell>
          <cell r="J51">
            <v>414</v>
          </cell>
          <cell r="K51">
            <v>1868</v>
          </cell>
          <cell r="L51">
            <v>26</v>
          </cell>
          <cell r="N51">
            <v>483</v>
          </cell>
          <cell r="O51">
            <v>1489</v>
          </cell>
          <cell r="P51">
            <v>9</v>
          </cell>
        </row>
        <row r="52">
          <cell r="C52">
            <v>743</v>
          </cell>
          <cell r="G52">
            <v>7</v>
          </cell>
          <cell r="H52">
            <v>8</v>
          </cell>
          <cell r="J52">
            <v>27</v>
          </cell>
          <cell r="K52">
            <v>41</v>
          </cell>
          <cell r="L52">
            <v>10</v>
          </cell>
          <cell r="N52">
            <v>25</v>
          </cell>
          <cell r="O52">
            <v>45</v>
          </cell>
          <cell r="P52">
            <v>10</v>
          </cell>
        </row>
        <row r="53">
          <cell r="C53">
            <v>886</v>
          </cell>
          <cell r="G53">
            <v>11</v>
          </cell>
          <cell r="H53">
            <v>12</v>
          </cell>
          <cell r="J53">
            <v>45</v>
          </cell>
          <cell r="K53">
            <v>73</v>
          </cell>
          <cell r="L53">
            <v>22</v>
          </cell>
          <cell r="N53">
            <v>38</v>
          </cell>
          <cell r="O53">
            <v>72</v>
          </cell>
          <cell r="P53">
            <v>9</v>
          </cell>
        </row>
        <row r="54">
          <cell r="C54">
            <v>743</v>
          </cell>
          <cell r="G54">
            <v>7</v>
          </cell>
          <cell r="H54">
            <v>9</v>
          </cell>
          <cell r="J54">
            <v>25</v>
          </cell>
          <cell r="K54">
            <v>25</v>
          </cell>
          <cell r="L54">
            <v>5</v>
          </cell>
          <cell r="N54">
            <v>11</v>
          </cell>
          <cell r="O54">
            <v>53</v>
          </cell>
          <cell r="P54">
            <v>2</v>
          </cell>
        </row>
        <row r="55">
          <cell r="C55">
            <v>424</v>
          </cell>
          <cell r="G55">
            <v>4</v>
          </cell>
          <cell r="H55">
            <v>5</v>
          </cell>
          <cell r="J55">
            <v>1</v>
          </cell>
          <cell r="K55">
            <v>14</v>
          </cell>
          <cell r="L55">
            <v>4</v>
          </cell>
          <cell r="N55">
            <v>9</v>
          </cell>
          <cell r="O55">
            <v>15</v>
          </cell>
          <cell r="P55">
            <v>0</v>
          </cell>
        </row>
        <row r="56">
          <cell r="C56">
            <v>1341</v>
          </cell>
          <cell r="G56">
            <v>8</v>
          </cell>
          <cell r="H56">
            <v>13</v>
          </cell>
          <cell r="J56">
            <v>30</v>
          </cell>
          <cell r="K56">
            <v>78</v>
          </cell>
          <cell r="L56">
            <v>9</v>
          </cell>
          <cell r="N56">
            <v>24</v>
          </cell>
          <cell r="O56">
            <v>86</v>
          </cell>
          <cell r="P56">
            <v>6</v>
          </cell>
        </row>
        <row r="57">
          <cell r="C57">
            <v>615</v>
          </cell>
          <cell r="G57">
            <v>4</v>
          </cell>
          <cell r="H57">
            <v>4</v>
          </cell>
          <cell r="J57">
            <v>11</v>
          </cell>
          <cell r="K57">
            <v>51</v>
          </cell>
          <cell r="L57">
            <v>2</v>
          </cell>
          <cell r="N57">
            <v>6</v>
          </cell>
          <cell r="O57">
            <v>59</v>
          </cell>
          <cell r="P57">
            <v>3</v>
          </cell>
        </row>
        <row r="58">
          <cell r="C58">
            <v>1214</v>
          </cell>
          <cell r="G58">
            <v>15</v>
          </cell>
          <cell r="H58">
            <v>15</v>
          </cell>
          <cell r="J58">
            <v>17</v>
          </cell>
          <cell r="K58">
            <v>59</v>
          </cell>
          <cell r="L58">
            <v>1</v>
          </cell>
          <cell r="N58">
            <v>13</v>
          </cell>
          <cell r="O58">
            <v>58</v>
          </cell>
          <cell r="P58">
            <v>5</v>
          </cell>
        </row>
        <row r="59">
          <cell r="C59">
            <v>1518</v>
          </cell>
          <cell r="G59">
            <v>7</v>
          </cell>
          <cell r="H59">
            <v>27</v>
          </cell>
          <cell r="J59">
            <v>13</v>
          </cell>
          <cell r="K59">
            <v>70</v>
          </cell>
          <cell r="L59">
            <v>2</v>
          </cell>
          <cell r="N59">
            <v>14</v>
          </cell>
          <cell r="O59">
            <v>83</v>
          </cell>
          <cell r="P59">
            <v>1</v>
          </cell>
        </row>
        <row r="60">
          <cell r="C60">
            <v>7647</v>
          </cell>
          <cell r="G60">
            <v>69</v>
          </cell>
          <cell r="H60">
            <v>106</v>
          </cell>
          <cell r="J60">
            <v>211</v>
          </cell>
          <cell r="K60">
            <v>268</v>
          </cell>
          <cell r="L60">
            <v>3</v>
          </cell>
          <cell r="N60">
            <v>180</v>
          </cell>
          <cell r="O60">
            <v>372</v>
          </cell>
          <cell r="P60">
            <v>4</v>
          </cell>
        </row>
        <row r="61">
          <cell r="C61">
            <v>29488</v>
          </cell>
          <cell r="G61">
            <v>393</v>
          </cell>
          <cell r="H61">
            <v>257</v>
          </cell>
          <cell r="J61">
            <v>357</v>
          </cell>
          <cell r="K61">
            <v>1303</v>
          </cell>
          <cell r="L61">
            <v>32</v>
          </cell>
          <cell r="N61">
            <v>387</v>
          </cell>
          <cell r="O61">
            <v>942</v>
          </cell>
          <cell r="P61">
            <v>21</v>
          </cell>
        </row>
        <row r="63">
          <cell r="N63">
            <v>13</v>
          </cell>
          <cell r="O63">
            <v>49</v>
          </cell>
          <cell r="P63">
            <v>0</v>
          </cell>
        </row>
        <row r="65">
          <cell r="C65">
            <v>1167</v>
          </cell>
          <cell r="G65">
            <v>8</v>
          </cell>
          <cell r="H65">
            <v>17</v>
          </cell>
          <cell r="J65">
            <v>14</v>
          </cell>
          <cell r="K65">
            <v>53</v>
          </cell>
          <cell r="L65">
            <v>0</v>
          </cell>
        </row>
        <row r="69">
          <cell r="C69">
            <v>4050</v>
          </cell>
          <cell r="G69">
            <v>45</v>
          </cell>
          <cell r="H69">
            <v>46</v>
          </cell>
          <cell r="J69">
            <v>438</v>
          </cell>
          <cell r="K69">
            <v>237</v>
          </cell>
          <cell r="L69">
            <v>2</v>
          </cell>
          <cell r="N69">
            <v>395</v>
          </cell>
          <cell r="O69">
            <v>268</v>
          </cell>
          <cell r="P69">
            <v>10</v>
          </cell>
        </row>
        <row r="70">
          <cell r="C70">
            <v>2048</v>
          </cell>
          <cell r="G70">
            <v>27</v>
          </cell>
          <cell r="H70">
            <v>14</v>
          </cell>
          <cell r="J70">
            <v>94</v>
          </cell>
          <cell r="K70">
            <v>79</v>
          </cell>
          <cell r="L70">
            <v>3</v>
          </cell>
          <cell r="N70">
            <v>71</v>
          </cell>
          <cell r="O70">
            <v>102</v>
          </cell>
          <cell r="P70">
            <v>0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8"/>
  </sheetPr>
  <dimension ref="A1:AB64"/>
  <sheetViews>
    <sheetView tabSelected="1" view="pageBreakPreview" topLeftCell="A31" zoomScale="75" zoomScaleNormal="75" zoomScaleSheetLayoutView="75" zoomScalePageLayoutView="25" workbookViewId="0">
      <selection activeCell="C3" sqref="C3"/>
    </sheetView>
  </sheetViews>
  <sheetFormatPr defaultColWidth="13.625" defaultRowHeight="14.25"/>
  <cols>
    <col min="1" max="2" width="12" style="1" customWidth="1"/>
    <col min="3" max="10" width="9" style="1" customWidth="1"/>
    <col min="11" max="11" width="8.5" style="1" customWidth="1"/>
    <col min="12" max="16" width="9" style="1" customWidth="1"/>
    <col min="17" max="17" width="10" style="1" customWidth="1"/>
    <col min="18" max="18" width="10" style="72" customWidth="1"/>
    <col min="19" max="20" width="12" style="1" customWidth="1"/>
    <col min="21" max="21" width="23" style="1" customWidth="1"/>
    <col min="22" max="256" width="13.625" style="1"/>
    <col min="257" max="258" width="12" style="1" customWidth="1"/>
    <col min="259" max="266" width="9" style="1" customWidth="1"/>
    <col min="267" max="267" width="8.5" style="1" customWidth="1"/>
    <col min="268" max="272" width="9" style="1" customWidth="1"/>
    <col min="273" max="274" width="10" style="1" customWidth="1"/>
    <col min="275" max="276" width="12" style="1" customWidth="1"/>
    <col min="277" max="277" width="23" style="1" customWidth="1"/>
    <col min="278" max="512" width="13.625" style="1"/>
    <col min="513" max="514" width="12" style="1" customWidth="1"/>
    <col min="515" max="522" width="9" style="1" customWidth="1"/>
    <col min="523" max="523" width="8.5" style="1" customWidth="1"/>
    <col min="524" max="528" width="9" style="1" customWidth="1"/>
    <col min="529" max="530" width="10" style="1" customWidth="1"/>
    <col min="531" max="532" width="12" style="1" customWidth="1"/>
    <col min="533" max="533" width="23" style="1" customWidth="1"/>
    <col min="534" max="768" width="13.625" style="1"/>
    <col min="769" max="770" width="12" style="1" customWidth="1"/>
    <col min="771" max="778" width="9" style="1" customWidth="1"/>
    <col min="779" max="779" width="8.5" style="1" customWidth="1"/>
    <col min="780" max="784" width="9" style="1" customWidth="1"/>
    <col min="785" max="786" width="10" style="1" customWidth="1"/>
    <col min="787" max="788" width="12" style="1" customWidth="1"/>
    <col min="789" max="789" width="23" style="1" customWidth="1"/>
    <col min="790" max="1024" width="13.625" style="1"/>
    <col min="1025" max="1026" width="12" style="1" customWidth="1"/>
    <col min="1027" max="1034" width="9" style="1" customWidth="1"/>
    <col min="1035" max="1035" width="8.5" style="1" customWidth="1"/>
    <col min="1036" max="1040" width="9" style="1" customWidth="1"/>
    <col min="1041" max="1042" width="10" style="1" customWidth="1"/>
    <col min="1043" max="1044" width="12" style="1" customWidth="1"/>
    <col min="1045" max="1045" width="23" style="1" customWidth="1"/>
    <col min="1046" max="1280" width="13.625" style="1"/>
    <col min="1281" max="1282" width="12" style="1" customWidth="1"/>
    <col min="1283" max="1290" width="9" style="1" customWidth="1"/>
    <col min="1291" max="1291" width="8.5" style="1" customWidth="1"/>
    <col min="1292" max="1296" width="9" style="1" customWidth="1"/>
    <col min="1297" max="1298" width="10" style="1" customWidth="1"/>
    <col min="1299" max="1300" width="12" style="1" customWidth="1"/>
    <col min="1301" max="1301" width="23" style="1" customWidth="1"/>
    <col min="1302" max="1536" width="13.625" style="1"/>
    <col min="1537" max="1538" width="12" style="1" customWidth="1"/>
    <col min="1539" max="1546" width="9" style="1" customWidth="1"/>
    <col min="1547" max="1547" width="8.5" style="1" customWidth="1"/>
    <col min="1548" max="1552" width="9" style="1" customWidth="1"/>
    <col min="1553" max="1554" width="10" style="1" customWidth="1"/>
    <col min="1555" max="1556" width="12" style="1" customWidth="1"/>
    <col min="1557" max="1557" width="23" style="1" customWidth="1"/>
    <col min="1558" max="1792" width="13.625" style="1"/>
    <col min="1793" max="1794" width="12" style="1" customWidth="1"/>
    <col min="1795" max="1802" width="9" style="1" customWidth="1"/>
    <col min="1803" max="1803" width="8.5" style="1" customWidth="1"/>
    <col min="1804" max="1808" width="9" style="1" customWidth="1"/>
    <col min="1809" max="1810" width="10" style="1" customWidth="1"/>
    <col min="1811" max="1812" width="12" style="1" customWidth="1"/>
    <col min="1813" max="1813" width="23" style="1" customWidth="1"/>
    <col min="1814" max="2048" width="13.625" style="1"/>
    <col min="2049" max="2050" width="12" style="1" customWidth="1"/>
    <col min="2051" max="2058" width="9" style="1" customWidth="1"/>
    <col min="2059" max="2059" width="8.5" style="1" customWidth="1"/>
    <col min="2060" max="2064" width="9" style="1" customWidth="1"/>
    <col min="2065" max="2066" width="10" style="1" customWidth="1"/>
    <col min="2067" max="2068" width="12" style="1" customWidth="1"/>
    <col min="2069" max="2069" width="23" style="1" customWidth="1"/>
    <col min="2070" max="2304" width="13.625" style="1"/>
    <col min="2305" max="2306" width="12" style="1" customWidth="1"/>
    <col min="2307" max="2314" width="9" style="1" customWidth="1"/>
    <col min="2315" max="2315" width="8.5" style="1" customWidth="1"/>
    <col min="2316" max="2320" width="9" style="1" customWidth="1"/>
    <col min="2321" max="2322" width="10" style="1" customWidth="1"/>
    <col min="2323" max="2324" width="12" style="1" customWidth="1"/>
    <col min="2325" max="2325" width="23" style="1" customWidth="1"/>
    <col min="2326" max="2560" width="13.625" style="1"/>
    <col min="2561" max="2562" width="12" style="1" customWidth="1"/>
    <col min="2563" max="2570" width="9" style="1" customWidth="1"/>
    <col min="2571" max="2571" width="8.5" style="1" customWidth="1"/>
    <col min="2572" max="2576" width="9" style="1" customWidth="1"/>
    <col min="2577" max="2578" width="10" style="1" customWidth="1"/>
    <col min="2579" max="2580" width="12" style="1" customWidth="1"/>
    <col min="2581" max="2581" width="23" style="1" customWidth="1"/>
    <col min="2582" max="2816" width="13.625" style="1"/>
    <col min="2817" max="2818" width="12" style="1" customWidth="1"/>
    <col min="2819" max="2826" width="9" style="1" customWidth="1"/>
    <col min="2827" max="2827" width="8.5" style="1" customWidth="1"/>
    <col min="2828" max="2832" width="9" style="1" customWidth="1"/>
    <col min="2833" max="2834" width="10" style="1" customWidth="1"/>
    <col min="2835" max="2836" width="12" style="1" customWidth="1"/>
    <col min="2837" max="2837" width="23" style="1" customWidth="1"/>
    <col min="2838" max="3072" width="13.625" style="1"/>
    <col min="3073" max="3074" width="12" style="1" customWidth="1"/>
    <col min="3075" max="3082" width="9" style="1" customWidth="1"/>
    <col min="3083" max="3083" width="8.5" style="1" customWidth="1"/>
    <col min="3084" max="3088" width="9" style="1" customWidth="1"/>
    <col min="3089" max="3090" width="10" style="1" customWidth="1"/>
    <col min="3091" max="3092" width="12" style="1" customWidth="1"/>
    <col min="3093" max="3093" width="23" style="1" customWidth="1"/>
    <col min="3094" max="3328" width="13.625" style="1"/>
    <col min="3329" max="3330" width="12" style="1" customWidth="1"/>
    <col min="3331" max="3338" width="9" style="1" customWidth="1"/>
    <col min="3339" max="3339" width="8.5" style="1" customWidth="1"/>
    <col min="3340" max="3344" width="9" style="1" customWidth="1"/>
    <col min="3345" max="3346" width="10" style="1" customWidth="1"/>
    <col min="3347" max="3348" width="12" style="1" customWidth="1"/>
    <col min="3349" max="3349" width="23" style="1" customWidth="1"/>
    <col min="3350" max="3584" width="13.625" style="1"/>
    <col min="3585" max="3586" width="12" style="1" customWidth="1"/>
    <col min="3587" max="3594" width="9" style="1" customWidth="1"/>
    <col min="3595" max="3595" width="8.5" style="1" customWidth="1"/>
    <col min="3596" max="3600" width="9" style="1" customWidth="1"/>
    <col min="3601" max="3602" width="10" style="1" customWidth="1"/>
    <col min="3603" max="3604" width="12" style="1" customWidth="1"/>
    <col min="3605" max="3605" width="23" style="1" customWidth="1"/>
    <col min="3606" max="3840" width="13.625" style="1"/>
    <col min="3841" max="3842" width="12" style="1" customWidth="1"/>
    <col min="3843" max="3850" width="9" style="1" customWidth="1"/>
    <col min="3851" max="3851" width="8.5" style="1" customWidth="1"/>
    <col min="3852" max="3856" width="9" style="1" customWidth="1"/>
    <col min="3857" max="3858" width="10" style="1" customWidth="1"/>
    <col min="3859" max="3860" width="12" style="1" customWidth="1"/>
    <col min="3861" max="3861" width="23" style="1" customWidth="1"/>
    <col min="3862" max="4096" width="13.625" style="1"/>
    <col min="4097" max="4098" width="12" style="1" customWidth="1"/>
    <col min="4099" max="4106" width="9" style="1" customWidth="1"/>
    <col min="4107" max="4107" width="8.5" style="1" customWidth="1"/>
    <col min="4108" max="4112" width="9" style="1" customWidth="1"/>
    <col min="4113" max="4114" width="10" style="1" customWidth="1"/>
    <col min="4115" max="4116" width="12" style="1" customWidth="1"/>
    <col min="4117" max="4117" width="23" style="1" customWidth="1"/>
    <col min="4118" max="4352" width="13.625" style="1"/>
    <col min="4353" max="4354" width="12" style="1" customWidth="1"/>
    <col min="4355" max="4362" width="9" style="1" customWidth="1"/>
    <col min="4363" max="4363" width="8.5" style="1" customWidth="1"/>
    <col min="4364" max="4368" width="9" style="1" customWidth="1"/>
    <col min="4369" max="4370" width="10" style="1" customWidth="1"/>
    <col min="4371" max="4372" width="12" style="1" customWidth="1"/>
    <col min="4373" max="4373" width="23" style="1" customWidth="1"/>
    <col min="4374" max="4608" width="13.625" style="1"/>
    <col min="4609" max="4610" width="12" style="1" customWidth="1"/>
    <col min="4611" max="4618" width="9" style="1" customWidth="1"/>
    <col min="4619" max="4619" width="8.5" style="1" customWidth="1"/>
    <col min="4620" max="4624" width="9" style="1" customWidth="1"/>
    <col min="4625" max="4626" width="10" style="1" customWidth="1"/>
    <col min="4627" max="4628" width="12" style="1" customWidth="1"/>
    <col min="4629" max="4629" width="23" style="1" customWidth="1"/>
    <col min="4630" max="4864" width="13.625" style="1"/>
    <col min="4865" max="4866" width="12" style="1" customWidth="1"/>
    <col min="4867" max="4874" width="9" style="1" customWidth="1"/>
    <col min="4875" max="4875" width="8.5" style="1" customWidth="1"/>
    <col min="4876" max="4880" width="9" style="1" customWidth="1"/>
    <col min="4881" max="4882" width="10" style="1" customWidth="1"/>
    <col min="4883" max="4884" width="12" style="1" customWidth="1"/>
    <col min="4885" max="4885" width="23" style="1" customWidth="1"/>
    <col min="4886" max="5120" width="13.625" style="1"/>
    <col min="5121" max="5122" width="12" style="1" customWidth="1"/>
    <col min="5123" max="5130" width="9" style="1" customWidth="1"/>
    <col min="5131" max="5131" width="8.5" style="1" customWidth="1"/>
    <col min="5132" max="5136" width="9" style="1" customWidth="1"/>
    <col min="5137" max="5138" width="10" style="1" customWidth="1"/>
    <col min="5139" max="5140" width="12" style="1" customWidth="1"/>
    <col min="5141" max="5141" width="23" style="1" customWidth="1"/>
    <col min="5142" max="5376" width="13.625" style="1"/>
    <col min="5377" max="5378" width="12" style="1" customWidth="1"/>
    <col min="5379" max="5386" width="9" style="1" customWidth="1"/>
    <col min="5387" max="5387" width="8.5" style="1" customWidth="1"/>
    <col min="5388" max="5392" width="9" style="1" customWidth="1"/>
    <col min="5393" max="5394" width="10" style="1" customWidth="1"/>
    <col min="5395" max="5396" width="12" style="1" customWidth="1"/>
    <col min="5397" max="5397" width="23" style="1" customWidth="1"/>
    <col min="5398" max="5632" width="13.625" style="1"/>
    <col min="5633" max="5634" width="12" style="1" customWidth="1"/>
    <col min="5635" max="5642" width="9" style="1" customWidth="1"/>
    <col min="5643" max="5643" width="8.5" style="1" customWidth="1"/>
    <col min="5644" max="5648" width="9" style="1" customWidth="1"/>
    <col min="5649" max="5650" width="10" style="1" customWidth="1"/>
    <col min="5651" max="5652" width="12" style="1" customWidth="1"/>
    <col min="5653" max="5653" width="23" style="1" customWidth="1"/>
    <col min="5654" max="5888" width="13.625" style="1"/>
    <col min="5889" max="5890" width="12" style="1" customWidth="1"/>
    <col min="5891" max="5898" width="9" style="1" customWidth="1"/>
    <col min="5899" max="5899" width="8.5" style="1" customWidth="1"/>
    <col min="5900" max="5904" width="9" style="1" customWidth="1"/>
    <col min="5905" max="5906" width="10" style="1" customWidth="1"/>
    <col min="5907" max="5908" width="12" style="1" customWidth="1"/>
    <col min="5909" max="5909" width="23" style="1" customWidth="1"/>
    <col min="5910" max="6144" width="13.625" style="1"/>
    <col min="6145" max="6146" width="12" style="1" customWidth="1"/>
    <col min="6147" max="6154" width="9" style="1" customWidth="1"/>
    <col min="6155" max="6155" width="8.5" style="1" customWidth="1"/>
    <col min="6156" max="6160" width="9" style="1" customWidth="1"/>
    <col min="6161" max="6162" width="10" style="1" customWidth="1"/>
    <col min="6163" max="6164" width="12" style="1" customWidth="1"/>
    <col min="6165" max="6165" width="23" style="1" customWidth="1"/>
    <col min="6166" max="6400" width="13.625" style="1"/>
    <col min="6401" max="6402" width="12" style="1" customWidth="1"/>
    <col min="6403" max="6410" width="9" style="1" customWidth="1"/>
    <col min="6411" max="6411" width="8.5" style="1" customWidth="1"/>
    <col min="6412" max="6416" width="9" style="1" customWidth="1"/>
    <col min="6417" max="6418" width="10" style="1" customWidth="1"/>
    <col min="6419" max="6420" width="12" style="1" customWidth="1"/>
    <col min="6421" max="6421" width="23" style="1" customWidth="1"/>
    <col min="6422" max="6656" width="13.625" style="1"/>
    <col min="6657" max="6658" width="12" style="1" customWidth="1"/>
    <col min="6659" max="6666" width="9" style="1" customWidth="1"/>
    <col min="6667" max="6667" width="8.5" style="1" customWidth="1"/>
    <col min="6668" max="6672" width="9" style="1" customWidth="1"/>
    <col min="6673" max="6674" width="10" style="1" customWidth="1"/>
    <col min="6675" max="6676" width="12" style="1" customWidth="1"/>
    <col min="6677" max="6677" width="23" style="1" customWidth="1"/>
    <col min="6678" max="6912" width="13.625" style="1"/>
    <col min="6913" max="6914" width="12" style="1" customWidth="1"/>
    <col min="6915" max="6922" width="9" style="1" customWidth="1"/>
    <col min="6923" max="6923" width="8.5" style="1" customWidth="1"/>
    <col min="6924" max="6928" width="9" style="1" customWidth="1"/>
    <col min="6929" max="6930" width="10" style="1" customWidth="1"/>
    <col min="6931" max="6932" width="12" style="1" customWidth="1"/>
    <col min="6933" max="6933" width="23" style="1" customWidth="1"/>
    <col min="6934" max="7168" width="13.625" style="1"/>
    <col min="7169" max="7170" width="12" style="1" customWidth="1"/>
    <col min="7171" max="7178" width="9" style="1" customWidth="1"/>
    <col min="7179" max="7179" width="8.5" style="1" customWidth="1"/>
    <col min="7180" max="7184" width="9" style="1" customWidth="1"/>
    <col min="7185" max="7186" width="10" style="1" customWidth="1"/>
    <col min="7187" max="7188" width="12" style="1" customWidth="1"/>
    <col min="7189" max="7189" width="23" style="1" customWidth="1"/>
    <col min="7190" max="7424" width="13.625" style="1"/>
    <col min="7425" max="7426" width="12" style="1" customWidth="1"/>
    <col min="7427" max="7434" width="9" style="1" customWidth="1"/>
    <col min="7435" max="7435" width="8.5" style="1" customWidth="1"/>
    <col min="7436" max="7440" width="9" style="1" customWidth="1"/>
    <col min="7441" max="7442" width="10" style="1" customWidth="1"/>
    <col min="7443" max="7444" width="12" style="1" customWidth="1"/>
    <col min="7445" max="7445" width="23" style="1" customWidth="1"/>
    <col min="7446" max="7680" width="13.625" style="1"/>
    <col min="7681" max="7682" width="12" style="1" customWidth="1"/>
    <col min="7683" max="7690" width="9" style="1" customWidth="1"/>
    <col min="7691" max="7691" width="8.5" style="1" customWidth="1"/>
    <col min="7692" max="7696" width="9" style="1" customWidth="1"/>
    <col min="7697" max="7698" width="10" style="1" customWidth="1"/>
    <col min="7699" max="7700" width="12" style="1" customWidth="1"/>
    <col min="7701" max="7701" width="23" style="1" customWidth="1"/>
    <col min="7702" max="7936" width="13.625" style="1"/>
    <col min="7937" max="7938" width="12" style="1" customWidth="1"/>
    <col min="7939" max="7946" width="9" style="1" customWidth="1"/>
    <col min="7947" max="7947" width="8.5" style="1" customWidth="1"/>
    <col min="7948" max="7952" width="9" style="1" customWidth="1"/>
    <col min="7953" max="7954" width="10" style="1" customWidth="1"/>
    <col min="7955" max="7956" width="12" style="1" customWidth="1"/>
    <col min="7957" max="7957" width="23" style="1" customWidth="1"/>
    <col min="7958" max="8192" width="13.625" style="1"/>
    <col min="8193" max="8194" width="12" style="1" customWidth="1"/>
    <col min="8195" max="8202" width="9" style="1" customWidth="1"/>
    <col min="8203" max="8203" width="8.5" style="1" customWidth="1"/>
    <col min="8204" max="8208" width="9" style="1" customWidth="1"/>
    <col min="8209" max="8210" width="10" style="1" customWidth="1"/>
    <col min="8211" max="8212" width="12" style="1" customWidth="1"/>
    <col min="8213" max="8213" width="23" style="1" customWidth="1"/>
    <col min="8214" max="8448" width="13.625" style="1"/>
    <col min="8449" max="8450" width="12" style="1" customWidth="1"/>
    <col min="8451" max="8458" width="9" style="1" customWidth="1"/>
    <col min="8459" max="8459" width="8.5" style="1" customWidth="1"/>
    <col min="8460" max="8464" width="9" style="1" customWidth="1"/>
    <col min="8465" max="8466" width="10" style="1" customWidth="1"/>
    <col min="8467" max="8468" width="12" style="1" customWidth="1"/>
    <col min="8469" max="8469" width="23" style="1" customWidth="1"/>
    <col min="8470" max="8704" width="13.625" style="1"/>
    <col min="8705" max="8706" width="12" style="1" customWidth="1"/>
    <col min="8707" max="8714" width="9" style="1" customWidth="1"/>
    <col min="8715" max="8715" width="8.5" style="1" customWidth="1"/>
    <col min="8716" max="8720" width="9" style="1" customWidth="1"/>
    <col min="8721" max="8722" width="10" style="1" customWidth="1"/>
    <col min="8723" max="8724" width="12" style="1" customWidth="1"/>
    <col min="8725" max="8725" width="23" style="1" customWidth="1"/>
    <col min="8726" max="8960" width="13.625" style="1"/>
    <col min="8961" max="8962" width="12" style="1" customWidth="1"/>
    <col min="8963" max="8970" width="9" style="1" customWidth="1"/>
    <col min="8971" max="8971" width="8.5" style="1" customWidth="1"/>
    <col min="8972" max="8976" width="9" style="1" customWidth="1"/>
    <col min="8977" max="8978" width="10" style="1" customWidth="1"/>
    <col min="8979" max="8980" width="12" style="1" customWidth="1"/>
    <col min="8981" max="8981" width="23" style="1" customWidth="1"/>
    <col min="8982" max="9216" width="13.625" style="1"/>
    <col min="9217" max="9218" width="12" style="1" customWidth="1"/>
    <col min="9219" max="9226" width="9" style="1" customWidth="1"/>
    <col min="9227" max="9227" width="8.5" style="1" customWidth="1"/>
    <col min="9228" max="9232" width="9" style="1" customWidth="1"/>
    <col min="9233" max="9234" width="10" style="1" customWidth="1"/>
    <col min="9235" max="9236" width="12" style="1" customWidth="1"/>
    <col min="9237" max="9237" width="23" style="1" customWidth="1"/>
    <col min="9238" max="9472" width="13.625" style="1"/>
    <col min="9473" max="9474" width="12" style="1" customWidth="1"/>
    <col min="9475" max="9482" width="9" style="1" customWidth="1"/>
    <col min="9483" max="9483" width="8.5" style="1" customWidth="1"/>
    <col min="9484" max="9488" width="9" style="1" customWidth="1"/>
    <col min="9489" max="9490" width="10" style="1" customWidth="1"/>
    <col min="9491" max="9492" width="12" style="1" customWidth="1"/>
    <col min="9493" max="9493" width="23" style="1" customWidth="1"/>
    <col min="9494" max="9728" width="13.625" style="1"/>
    <col min="9729" max="9730" width="12" style="1" customWidth="1"/>
    <col min="9731" max="9738" width="9" style="1" customWidth="1"/>
    <col min="9739" max="9739" width="8.5" style="1" customWidth="1"/>
    <col min="9740" max="9744" width="9" style="1" customWidth="1"/>
    <col min="9745" max="9746" width="10" style="1" customWidth="1"/>
    <col min="9747" max="9748" width="12" style="1" customWidth="1"/>
    <col min="9749" max="9749" width="23" style="1" customWidth="1"/>
    <col min="9750" max="9984" width="13.625" style="1"/>
    <col min="9985" max="9986" width="12" style="1" customWidth="1"/>
    <col min="9987" max="9994" width="9" style="1" customWidth="1"/>
    <col min="9995" max="9995" width="8.5" style="1" customWidth="1"/>
    <col min="9996" max="10000" width="9" style="1" customWidth="1"/>
    <col min="10001" max="10002" width="10" style="1" customWidth="1"/>
    <col min="10003" max="10004" width="12" style="1" customWidth="1"/>
    <col min="10005" max="10005" width="23" style="1" customWidth="1"/>
    <col min="10006" max="10240" width="13.625" style="1"/>
    <col min="10241" max="10242" width="12" style="1" customWidth="1"/>
    <col min="10243" max="10250" width="9" style="1" customWidth="1"/>
    <col min="10251" max="10251" width="8.5" style="1" customWidth="1"/>
    <col min="10252" max="10256" width="9" style="1" customWidth="1"/>
    <col min="10257" max="10258" width="10" style="1" customWidth="1"/>
    <col min="10259" max="10260" width="12" style="1" customWidth="1"/>
    <col min="10261" max="10261" width="23" style="1" customWidth="1"/>
    <col min="10262" max="10496" width="13.625" style="1"/>
    <col min="10497" max="10498" width="12" style="1" customWidth="1"/>
    <col min="10499" max="10506" width="9" style="1" customWidth="1"/>
    <col min="10507" max="10507" width="8.5" style="1" customWidth="1"/>
    <col min="10508" max="10512" width="9" style="1" customWidth="1"/>
    <col min="10513" max="10514" width="10" style="1" customWidth="1"/>
    <col min="10515" max="10516" width="12" style="1" customWidth="1"/>
    <col min="10517" max="10517" width="23" style="1" customWidth="1"/>
    <col min="10518" max="10752" width="13.625" style="1"/>
    <col min="10753" max="10754" width="12" style="1" customWidth="1"/>
    <col min="10755" max="10762" width="9" style="1" customWidth="1"/>
    <col min="10763" max="10763" width="8.5" style="1" customWidth="1"/>
    <col min="10764" max="10768" width="9" style="1" customWidth="1"/>
    <col min="10769" max="10770" width="10" style="1" customWidth="1"/>
    <col min="10771" max="10772" width="12" style="1" customWidth="1"/>
    <col min="10773" max="10773" width="23" style="1" customWidth="1"/>
    <col min="10774" max="11008" width="13.625" style="1"/>
    <col min="11009" max="11010" width="12" style="1" customWidth="1"/>
    <col min="11011" max="11018" width="9" style="1" customWidth="1"/>
    <col min="11019" max="11019" width="8.5" style="1" customWidth="1"/>
    <col min="11020" max="11024" width="9" style="1" customWidth="1"/>
    <col min="11025" max="11026" width="10" style="1" customWidth="1"/>
    <col min="11027" max="11028" width="12" style="1" customWidth="1"/>
    <col min="11029" max="11029" width="23" style="1" customWidth="1"/>
    <col min="11030" max="11264" width="13.625" style="1"/>
    <col min="11265" max="11266" width="12" style="1" customWidth="1"/>
    <col min="11267" max="11274" width="9" style="1" customWidth="1"/>
    <col min="11275" max="11275" width="8.5" style="1" customWidth="1"/>
    <col min="11276" max="11280" width="9" style="1" customWidth="1"/>
    <col min="11281" max="11282" width="10" style="1" customWidth="1"/>
    <col min="11283" max="11284" width="12" style="1" customWidth="1"/>
    <col min="11285" max="11285" width="23" style="1" customWidth="1"/>
    <col min="11286" max="11520" width="13.625" style="1"/>
    <col min="11521" max="11522" width="12" style="1" customWidth="1"/>
    <col min="11523" max="11530" width="9" style="1" customWidth="1"/>
    <col min="11531" max="11531" width="8.5" style="1" customWidth="1"/>
    <col min="11532" max="11536" width="9" style="1" customWidth="1"/>
    <col min="11537" max="11538" width="10" style="1" customWidth="1"/>
    <col min="11539" max="11540" width="12" style="1" customWidth="1"/>
    <col min="11541" max="11541" width="23" style="1" customWidth="1"/>
    <col min="11542" max="11776" width="13.625" style="1"/>
    <col min="11777" max="11778" width="12" style="1" customWidth="1"/>
    <col min="11779" max="11786" width="9" style="1" customWidth="1"/>
    <col min="11787" max="11787" width="8.5" style="1" customWidth="1"/>
    <col min="11788" max="11792" width="9" style="1" customWidth="1"/>
    <col min="11793" max="11794" width="10" style="1" customWidth="1"/>
    <col min="11795" max="11796" width="12" style="1" customWidth="1"/>
    <col min="11797" max="11797" width="23" style="1" customWidth="1"/>
    <col min="11798" max="12032" width="13.625" style="1"/>
    <col min="12033" max="12034" width="12" style="1" customWidth="1"/>
    <col min="12035" max="12042" width="9" style="1" customWidth="1"/>
    <col min="12043" max="12043" width="8.5" style="1" customWidth="1"/>
    <col min="12044" max="12048" width="9" style="1" customWidth="1"/>
    <col min="12049" max="12050" width="10" style="1" customWidth="1"/>
    <col min="12051" max="12052" width="12" style="1" customWidth="1"/>
    <col min="12053" max="12053" width="23" style="1" customWidth="1"/>
    <col min="12054" max="12288" width="13.625" style="1"/>
    <col min="12289" max="12290" width="12" style="1" customWidth="1"/>
    <col min="12291" max="12298" width="9" style="1" customWidth="1"/>
    <col min="12299" max="12299" width="8.5" style="1" customWidth="1"/>
    <col min="12300" max="12304" width="9" style="1" customWidth="1"/>
    <col min="12305" max="12306" width="10" style="1" customWidth="1"/>
    <col min="12307" max="12308" width="12" style="1" customWidth="1"/>
    <col min="12309" max="12309" width="23" style="1" customWidth="1"/>
    <col min="12310" max="12544" width="13.625" style="1"/>
    <col min="12545" max="12546" width="12" style="1" customWidth="1"/>
    <col min="12547" max="12554" width="9" style="1" customWidth="1"/>
    <col min="12555" max="12555" width="8.5" style="1" customWidth="1"/>
    <col min="12556" max="12560" width="9" style="1" customWidth="1"/>
    <col min="12561" max="12562" width="10" style="1" customWidth="1"/>
    <col min="12563" max="12564" width="12" style="1" customWidth="1"/>
    <col min="12565" max="12565" width="23" style="1" customWidth="1"/>
    <col min="12566" max="12800" width="13.625" style="1"/>
    <col min="12801" max="12802" width="12" style="1" customWidth="1"/>
    <col min="12803" max="12810" width="9" style="1" customWidth="1"/>
    <col min="12811" max="12811" width="8.5" style="1" customWidth="1"/>
    <col min="12812" max="12816" width="9" style="1" customWidth="1"/>
    <col min="12817" max="12818" width="10" style="1" customWidth="1"/>
    <col min="12819" max="12820" width="12" style="1" customWidth="1"/>
    <col min="12821" max="12821" width="23" style="1" customWidth="1"/>
    <col min="12822" max="13056" width="13.625" style="1"/>
    <col min="13057" max="13058" width="12" style="1" customWidth="1"/>
    <col min="13059" max="13066" width="9" style="1" customWidth="1"/>
    <col min="13067" max="13067" width="8.5" style="1" customWidth="1"/>
    <col min="13068" max="13072" width="9" style="1" customWidth="1"/>
    <col min="13073" max="13074" width="10" style="1" customWidth="1"/>
    <col min="13075" max="13076" width="12" style="1" customWidth="1"/>
    <col min="13077" max="13077" width="23" style="1" customWidth="1"/>
    <col min="13078" max="13312" width="13.625" style="1"/>
    <col min="13313" max="13314" width="12" style="1" customWidth="1"/>
    <col min="13315" max="13322" width="9" style="1" customWidth="1"/>
    <col min="13323" max="13323" width="8.5" style="1" customWidth="1"/>
    <col min="13324" max="13328" width="9" style="1" customWidth="1"/>
    <col min="13329" max="13330" width="10" style="1" customWidth="1"/>
    <col min="13331" max="13332" width="12" style="1" customWidth="1"/>
    <col min="13333" max="13333" width="23" style="1" customWidth="1"/>
    <col min="13334" max="13568" width="13.625" style="1"/>
    <col min="13569" max="13570" width="12" style="1" customWidth="1"/>
    <col min="13571" max="13578" width="9" style="1" customWidth="1"/>
    <col min="13579" max="13579" width="8.5" style="1" customWidth="1"/>
    <col min="13580" max="13584" width="9" style="1" customWidth="1"/>
    <col min="13585" max="13586" width="10" style="1" customWidth="1"/>
    <col min="13587" max="13588" width="12" style="1" customWidth="1"/>
    <col min="13589" max="13589" width="23" style="1" customWidth="1"/>
    <col min="13590" max="13824" width="13.625" style="1"/>
    <col min="13825" max="13826" width="12" style="1" customWidth="1"/>
    <col min="13827" max="13834" width="9" style="1" customWidth="1"/>
    <col min="13835" max="13835" width="8.5" style="1" customWidth="1"/>
    <col min="13836" max="13840" width="9" style="1" customWidth="1"/>
    <col min="13841" max="13842" width="10" style="1" customWidth="1"/>
    <col min="13843" max="13844" width="12" style="1" customWidth="1"/>
    <col min="13845" max="13845" width="23" style="1" customWidth="1"/>
    <col min="13846" max="14080" width="13.625" style="1"/>
    <col min="14081" max="14082" width="12" style="1" customWidth="1"/>
    <col min="14083" max="14090" width="9" style="1" customWidth="1"/>
    <col min="14091" max="14091" width="8.5" style="1" customWidth="1"/>
    <col min="14092" max="14096" width="9" style="1" customWidth="1"/>
    <col min="14097" max="14098" width="10" style="1" customWidth="1"/>
    <col min="14099" max="14100" width="12" style="1" customWidth="1"/>
    <col min="14101" max="14101" width="23" style="1" customWidth="1"/>
    <col min="14102" max="14336" width="13.625" style="1"/>
    <col min="14337" max="14338" width="12" style="1" customWidth="1"/>
    <col min="14339" max="14346" width="9" style="1" customWidth="1"/>
    <col min="14347" max="14347" width="8.5" style="1" customWidth="1"/>
    <col min="14348" max="14352" width="9" style="1" customWidth="1"/>
    <col min="14353" max="14354" width="10" style="1" customWidth="1"/>
    <col min="14355" max="14356" width="12" style="1" customWidth="1"/>
    <col min="14357" max="14357" width="23" style="1" customWidth="1"/>
    <col min="14358" max="14592" width="13.625" style="1"/>
    <col min="14593" max="14594" width="12" style="1" customWidth="1"/>
    <col min="14595" max="14602" width="9" style="1" customWidth="1"/>
    <col min="14603" max="14603" width="8.5" style="1" customWidth="1"/>
    <col min="14604" max="14608" width="9" style="1" customWidth="1"/>
    <col min="14609" max="14610" width="10" style="1" customWidth="1"/>
    <col min="14611" max="14612" width="12" style="1" customWidth="1"/>
    <col min="14613" max="14613" width="23" style="1" customWidth="1"/>
    <col min="14614" max="14848" width="13.625" style="1"/>
    <col min="14849" max="14850" width="12" style="1" customWidth="1"/>
    <col min="14851" max="14858" width="9" style="1" customWidth="1"/>
    <col min="14859" max="14859" width="8.5" style="1" customWidth="1"/>
    <col min="14860" max="14864" width="9" style="1" customWidth="1"/>
    <col min="14865" max="14866" width="10" style="1" customWidth="1"/>
    <col min="14867" max="14868" width="12" style="1" customWidth="1"/>
    <col min="14869" max="14869" width="23" style="1" customWidth="1"/>
    <col min="14870" max="15104" width="13.625" style="1"/>
    <col min="15105" max="15106" width="12" style="1" customWidth="1"/>
    <col min="15107" max="15114" width="9" style="1" customWidth="1"/>
    <col min="15115" max="15115" width="8.5" style="1" customWidth="1"/>
    <col min="15116" max="15120" width="9" style="1" customWidth="1"/>
    <col min="15121" max="15122" width="10" style="1" customWidth="1"/>
    <col min="15123" max="15124" width="12" style="1" customWidth="1"/>
    <col min="15125" max="15125" width="23" style="1" customWidth="1"/>
    <col min="15126" max="15360" width="13.625" style="1"/>
    <col min="15361" max="15362" width="12" style="1" customWidth="1"/>
    <col min="15363" max="15370" width="9" style="1" customWidth="1"/>
    <col min="15371" max="15371" width="8.5" style="1" customWidth="1"/>
    <col min="15372" max="15376" width="9" style="1" customWidth="1"/>
    <col min="15377" max="15378" width="10" style="1" customWidth="1"/>
    <col min="15379" max="15380" width="12" style="1" customWidth="1"/>
    <col min="15381" max="15381" width="23" style="1" customWidth="1"/>
    <col min="15382" max="15616" width="13.625" style="1"/>
    <col min="15617" max="15618" width="12" style="1" customWidth="1"/>
    <col min="15619" max="15626" width="9" style="1" customWidth="1"/>
    <col min="15627" max="15627" width="8.5" style="1" customWidth="1"/>
    <col min="15628" max="15632" width="9" style="1" customWidth="1"/>
    <col min="15633" max="15634" width="10" style="1" customWidth="1"/>
    <col min="15635" max="15636" width="12" style="1" customWidth="1"/>
    <col min="15637" max="15637" width="23" style="1" customWidth="1"/>
    <col min="15638" max="15872" width="13.625" style="1"/>
    <col min="15873" max="15874" width="12" style="1" customWidth="1"/>
    <col min="15875" max="15882" width="9" style="1" customWidth="1"/>
    <col min="15883" max="15883" width="8.5" style="1" customWidth="1"/>
    <col min="15884" max="15888" width="9" style="1" customWidth="1"/>
    <col min="15889" max="15890" width="10" style="1" customWidth="1"/>
    <col min="15891" max="15892" width="12" style="1" customWidth="1"/>
    <col min="15893" max="15893" width="23" style="1" customWidth="1"/>
    <col min="15894" max="16128" width="13.625" style="1"/>
    <col min="16129" max="16130" width="12" style="1" customWidth="1"/>
    <col min="16131" max="16138" width="9" style="1" customWidth="1"/>
    <col min="16139" max="16139" width="8.5" style="1" customWidth="1"/>
    <col min="16140" max="16144" width="9" style="1" customWidth="1"/>
    <col min="16145" max="16146" width="10" style="1" customWidth="1"/>
    <col min="16147" max="16148" width="12" style="1" customWidth="1"/>
    <col min="16149" max="16149" width="23" style="1" customWidth="1"/>
    <col min="16150" max="16384" width="13.625" style="1"/>
  </cols>
  <sheetData>
    <row r="1" spans="1:28" ht="57" customHeight="1">
      <c r="A1" s="116" t="s">
        <v>93</v>
      </c>
      <c r="B1" s="116"/>
      <c r="C1" s="116"/>
      <c r="D1" s="116"/>
      <c r="E1" s="116"/>
      <c r="F1" s="116"/>
      <c r="G1" s="116"/>
      <c r="H1" s="116"/>
      <c r="I1" s="116"/>
      <c r="J1" s="116"/>
      <c r="K1" s="117" t="s">
        <v>0</v>
      </c>
      <c r="L1" s="117"/>
      <c r="M1" s="117"/>
      <c r="N1" s="117"/>
      <c r="O1" s="117"/>
      <c r="P1" s="117"/>
      <c r="Q1" s="117"/>
      <c r="R1" s="117"/>
      <c r="S1" s="117"/>
      <c r="T1" s="117"/>
    </row>
    <row r="2" spans="1:28" ht="22.5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  <c r="K2" s="119" t="s">
        <v>2</v>
      </c>
      <c r="L2" s="119"/>
      <c r="M2" s="119"/>
      <c r="N2" s="119"/>
      <c r="O2" s="119"/>
      <c r="P2" s="119"/>
      <c r="Q2" s="119"/>
      <c r="R2" s="119"/>
      <c r="S2" s="119"/>
      <c r="T2" s="119"/>
    </row>
    <row r="3" spans="1:28" ht="33" customHeight="1" thickBot="1">
      <c r="A3" s="2"/>
      <c r="B3" s="3"/>
      <c r="D3" s="4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5">
        <f>Q10-'[1]H28.11～29.10まで集計（チェック用） '!F9</f>
        <v>0</v>
      </c>
      <c r="R3" s="6"/>
      <c r="S3" s="120" t="s">
        <v>3</v>
      </c>
      <c r="T3" s="120"/>
    </row>
    <row r="4" spans="1:28" ht="21" customHeight="1">
      <c r="A4" s="121" t="s">
        <v>4</v>
      </c>
      <c r="B4" s="124" t="s">
        <v>5</v>
      </c>
      <c r="C4" s="127" t="s">
        <v>6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9"/>
      <c r="S4" s="130" t="s">
        <v>7</v>
      </c>
      <c r="T4" s="133" t="s">
        <v>4</v>
      </c>
      <c r="U4" s="7"/>
    </row>
    <row r="5" spans="1:28" ht="21.6" customHeight="1">
      <c r="A5" s="122"/>
      <c r="B5" s="125"/>
      <c r="C5" s="90" t="s">
        <v>8</v>
      </c>
      <c r="D5" s="91"/>
      <c r="E5" s="91"/>
      <c r="F5" s="92"/>
      <c r="G5" s="93" t="s">
        <v>9</v>
      </c>
      <c r="H5" s="94"/>
      <c r="I5" s="94"/>
      <c r="J5" s="94"/>
      <c r="K5" s="94"/>
      <c r="L5" s="94"/>
      <c r="M5" s="94"/>
      <c r="N5" s="94"/>
      <c r="O5" s="94"/>
      <c r="P5" s="95"/>
      <c r="Q5" s="96" t="s">
        <v>10</v>
      </c>
      <c r="R5" s="97"/>
      <c r="S5" s="131"/>
      <c r="T5" s="134"/>
      <c r="U5" s="7"/>
    </row>
    <row r="6" spans="1:28" ht="21.6" customHeight="1">
      <c r="A6" s="122"/>
      <c r="B6" s="125"/>
      <c r="C6" s="8"/>
      <c r="D6" s="9"/>
      <c r="E6" s="98" t="s">
        <v>11</v>
      </c>
      <c r="F6" s="101" t="s">
        <v>12</v>
      </c>
      <c r="G6" s="10" t="s">
        <v>13</v>
      </c>
      <c r="H6" s="11"/>
      <c r="I6" s="11"/>
      <c r="J6" s="12"/>
      <c r="K6" s="13" t="s">
        <v>14</v>
      </c>
      <c r="L6" s="11"/>
      <c r="M6" s="11"/>
      <c r="N6" s="14"/>
      <c r="O6" s="103" t="s">
        <v>15</v>
      </c>
      <c r="P6" s="106" t="s">
        <v>12</v>
      </c>
      <c r="Q6" s="109" t="s">
        <v>16</v>
      </c>
      <c r="R6" s="112" t="s">
        <v>12</v>
      </c>
      <c r="S6" s="131"/>
      <c r="T6" s="134"/>
      <c r="U6" s="7"/>
    </row>
    <row r="7" spans="1:28" ht="21.6" customHeight="1">
      <c r="A7" s="122"/>
      <c r="B7" s="125"/>
      <c r="C7" s="15" t="s">
        <v>17</v>
      </c>
      <c r="D7" s="16" t="s">
        <v>18</v>
      </c>
      <c r="E7" s="99"/>
      <c r="F7" s="102"/>
      <c r="G7" s="114" t="s">
        <v>19</v>
      </c>
      <c r="H7" s="85" t="s">
        <v>20</v>
      </c>
      <c r="I7" s="87" t="s">
        <v>21</v>
      </c>
      <c r="J7" s="85" t="s">
        <v>22</v>
      </c>
      <c r="K7" s="85" t="s">
        <v>23</v>
      </c>
      <c r="L7" s="85" t="s">
        <v>20</v>
      </c>
      <c r="M7" s="87" t="s">
        <v>21</v>
      </c>
      <c r="N7" s="78" t="s">
        <v>22</v>
      </c>
      <c r="O7" s="104"/>
      <c r="P7" s="107"/>
      <c r="Q7" s="110"/>
      <c r="R7" s="113"/>
      <c r="S7" s="131"/>
      <c r="T7" s="134"/>
      <c r="U7" s="7"/>
    </row>
    <row r="8" spans="1:28" ht="21.6" customHeight="1">
      <c r="A8" s="122"/>
      <c r="B8" s="126"/>
      <c r="C8" s="17"/>
      <c r="D8" s="18"/>
      <c r="E8" s="100"/>
      <c r="F8" s="102"/>
      <c r="G8" s="115"/>
      <c r="H8" s="86"/>
      <c r="I8" s="88"/>
      <c r="J8" s="89"/>
      <c r="K8" s="86"/>
      <c r="L8" s="86"/>
      <c r="M8" s="88"/>
      <c r="N8" s="79"/>
      <c r="O8" s="105"/>
      <c r="P8" s="108"/>
      <c r="Q8" s="111"/>
      <c r="R8" s="113"/>
      <c r="S8" s="132"/>
      <c r="T8" s="134"/>
      <c r="U8" s="7"/>
    </row>
    <row r="9" spans="1:28" ht="33.75" customHeight="1" thickBot="1">
      <c r="A9" s="123"/>
      <c r="B9" s="19" t="s">
        <v>24</v>
      </c>
      <c r="C9" s="20" t="s">
        <v>25</v>
      </c>
      <c r="D9" s="21" t="s">
        <v>26</v>
      </c>
      <c r="E9" s="22" t="s">
        <v>27</v>
      </c>
      <c r="F9" s="23" t="s">
        <v>28</v>
      </c>
      <c r="G9" s="24" t="s">
        <v>29</v>
      </c>
      <c r="H9" s="21" t="s">
        <v>30</v>
      </c>
      <c r="I9" s="21" t="s">
        <v>31</v>
      </c>
      <c r="J9" s="25" t="s">
        <v>32</v>
      </c>
      <c r="K9" s="21" t="s">
        <v>33</v>
      </c>
      <c r="L9" s="21" t="s">
        <v>34</v>
      </c>
      <c r="M9" s="21" t="s">
        <v>35</v>
      </c>
      <c r="N9" s="26" t="s">
        <v>36</v>
      </c>
      <c r="O9" s="25" t="s">
        <v>37</v>
      </c>
      <c r="P9" s="26" t="s">
        <v>38</v>
      </c>
      <c r="Q9" s="27" t="s">
        <v>39</v>
      </c>
      <c r="R9" s="28" t="s">
        <v>40</v>
      </c>
      <c r="S9" s="29" t="s">
        <v>41</v>
      </c>
      <c r="T9" s="135"/>
      <c r="U9" s="7"/>
      <c r="V9" s="7"/>
      <c r="W9" s="7"/>
      <c r="X9" s="7"/>
      <c r="Y9" s="7"/>
      <c r="Z9" s="7"/>
      <c r="AA9" s="7"/>
      <c r="AB9" s="7"/>
    </row>
    <row r="10" spans="1:28" ht="22.5" customHeight="1" thickBot="1">
      <c r="A10" s="30" t="s">
        <v>42</v>
      </c>
      <c r="B10" s="31">
        <f>B11+B23</f>
        <v>1439913</v>
      </c>
      <c r="C10" s="32">
        <f>C11+C23</f>
        <v>16036</v>
      </c>
      <c r="D10" s="32">
        <f>D11+D23</f>
        <v>11913</v>
      </c>
      <c r="E10" s="32">
        <f>C10-D10</f>
        <v>4123</v>
      </c>
      <c r="F10" s="33">
        <f t="shared" ref="F10:F58" si="0">E10/B10*100</f>
        <v>0.28633674395605846</v>
      </c>
      <c r="G10" s="32">
        <f t="shared" ref="G10:O10" si="1">G11+G23</f>
        <v>30501</v>
      </c>
      <c r="H10" s="32">
        <f t="shared" si="1"/>
        <v>46079</v>
      </c>
      <c r="I10" s="34">
        <f t="shared" si="1"/>
        <v>1824</v>
      </c>
      <c r="J10" s="34">
        <f t="shared" si="1"/>
        <v>78404</v>
      </c>
      <c r="K10" s="35">
        <f t="shared" si="1"/>
        <v>30699</v>
      </c>
      <c r="L10" s="32">
        <f t="shared" si="1"/>
        <v>46376</v>
      </c>
      <c r="M10" s="34">
        <f t="shared" si="1"/>
        <v>1563</v>
      </c>
      <c r="N10" s="32">
        <f t="shared" si="1"/>
        <v>78638</v>
      </c>
      <c r="O10" s="36">
        <f t="shared" si="1"/>
        <v>-234</v>
      </c>
      <c r="P10" s="37">
        <f t="shared" ref="P10:P58" si="2">O10/B10*100</f>
        <v>-1.6250981830152236E-2</v>
      </c>
      <c r="Q10" s="38">
        <f>Q11+Q23</f>
        <v>3889</v>
      </c>
      <c r="R10" s="39">
        <f t="shared" ref="R10:R58" si="3">Q10/B10*100</f>
        <v>0.27008576212590618</v>
      </c>
      <c r="S10" s="40">
        <f>S11+S23</f>
        <v>1443802</v>
      </c>
      <c r="T10" s="41" t="s">
        <v>42</v>
      </c>
      <c r="U10" s="7"/>
      <c r="V10" s="7"/>
      <c r="W10" s="7"/>
      <c r="X10" s="7"/>
      <c r="Y10" s="7"/>
      <c r="Z10" s="7"/>
      <c r="AA10" s="7"/>
      <c r="AB10" s="7"/>
    </row>
    <row r="11" spans="1:28" ht="22.5" customHeight="1" thickBot="1">
      <c r="A11" s="30" t="s">
        <v>43</v>
      </c>
      <c r="B11" s="31">
        <f>SUM(B12:B22)</f>
        <v>1114581</v>
      </c>
      <c r="C11" s="32">
        <f>SUM(C12:C22)</f>
        <v>12342</v>
      </c>
      <c r="D11" s="32">
        <f>SUM(D12:D22)</f>
        <v>9021</v>
      </c>
      <c r="E11" s="32">
        <f>SUM(E12:E22)</f>
        <v>3321</v>
      </c>
      <c r="F11" s="33">
        <f t="shared" si="0"/>
        <v>0.29795950227035989</v>
      </c>
      <c r="G11" s="32">
        <f t="shared" ref="G11:O11" si="4">SUM(G12:G22)</f>
        <v>24169</v>
      </c>
      <c r="H11" s="32">
        <f t="shared" si="4"/>
        <v>32547</v>
      </c>
      <c r="I11" s="34">
        <f t="shared" si="4"/>
        <v>1342</v>
      </c>
      <c r="J11" s="34">
        <f t="shared" si="4"/>
        <v>58058</v>
      </c>
      <c r="K11" s="35">
        <f t="shared" si="4"/>
        <v>24634</v>
      </c>
      <c r="L11" s="32">
        <f t="shared" si="4"/>
        <v>33514</v>
      </c>
      <c r="M11" s="34">
        <f t="shared" si="4"/>
        <v>1163</v>
      </c>
      <c r="N11" s="32">
        <f t="shared" si="4"/>
        <v>59311</v>
      </c>
      <c r="O11" s="36">
        <f t="shared" si="4"/>
        <v>-1253</v>
      </c>
      <c r="P11" s="37">
        <f t="shared" si="2"/>
        <v>-0.11241892693308068</v>
      </c>
      <c r="Q11" s="38">
        <f>SUM(Q12:Q22)</f>
        <v>2068</v>
      </c>
      <c r="R11" s="39">
        <f t="shared" si="3"/>
        <v>0.18554057533727922</v>
      </c>
      <c r="S11" s="40">
        <f>SUM(S12:S22)</f>
        <v>1116649</v>
      </c>
      <c r="T11" s="41" t="s">
        <v>43</v>
      </c>
      <c r="U11" s="7"/>
      <c r="V11" s="7"/>
      <c r="W11" s="7"/>
      <c r="X11" s="7"/>
      <c r="Y11" s="7"/>
      <c r="Z11" s="7"/>
      <c r="AA11" s="7"/>
      <c r="AB11" s="7"/>
    </row>
    <row r="12" spans="1:28" ht="18" customHeight="1">
      <c r="A12" s="42" t="s">
        <v>44</v>
      </c>
      <c r="B12" s="43">
        <f>'[1]H28.11～29.10まで集計（チェック用） '!C13</f>
        <v>319870</v>
      </c>
      <c r="C12" s="44">
        <f>'[1]H28.11～29.10まで集計（チェック用） '!G13</f>
        <v>3068</v>
      </c>
      <c r="D12" s="44">
        <f>'[1]H28.11～29.10まで集計（チェック用） '!H13</f>
        <v>2662</v>
      </c>
      <c r="E12" s="44">
        <f>C12-D12</f>
        <v>406</v>
      </c>
      <c r="F12" s="45">
        <f t="shared" si="0"/>
        <v>0.1269265639165911</v>
      </c>
      <c r="G12" s="44">
        <f>'[1]H28.11～29.10まで集計（チェック用） '!J13</f>
        <v>8908</v>
      </c>
      <c r="H12" s="44">
        <f>'[1]H28.11～29.10まで集計（チェック用） '!K13</f>
        <v>7231</v>
      </c>
      <c r="I12" s="44">
        <f>'[1]H28.11～29.10まで集計（チェック用） '!L13</f>
        <v>240</v>
      </c>
      <c r="J12" s="46">
        <f>SUM(G12:I12)</f>
        <v>16379</v>
      </c>
      <c r="K12" s="47">
        <f>'[1]H28.11～29.10まで集計（チェック用） '!N13</f>
        <v>9099</v>
      </c>
      <c r="L12" s="47">
        <f>'[1]H28.11～29.10まで集計（チェック用） '!O13</f>
        <v>8210</v>
      </c>
      <c r="M12" s="47">
        <f>'[1]H28.11～29.10まで集計（チェック用） '!P13</f>
        <v>405</v>
      </c>
      <c r="N12" s="47">
        <f>SUM(K12:M12)</f>
        <v>17714</v>
      </c>
      <c r="O12" s="46">
        <f t="shared" ref="O12:O21" si="5">J12-N12</f>
        <v>-1335</v>
      </c>
      <c r="P12" s="48">
        <f t="shared" si="2"/>
        <v>-0.41735705130209144</v>
      </c>
      <c r="Q12" s="49">
        <f t="shared" ref="Q12:Q21" si="6">E12+O12</f>
        <v>-929</v>
      </c>
      <c r="R12" s="50">
        <f t="shared" si="3"/>
        <v>-0.29043048738550037</v>
      </c>
      <c r="S12" s="51">
        <f>Q12+B12</f>
        <v>318941</v>
      </c>
      <c r="T12" s="52" t="s">
        <v>44</v>
      </c>
      <c r="U12" s="7"/>
      <c r="V12" s="7"/>
      <c r="W12" s="7"/>
      <c r="X12" s="7"/>
      <c r="Y12" s="7"/>
      <c r="Z12" s="7"/>
      <c r="AA12" s="7"/>
      <c r="AB12" s="7"/>
    </row>
    <row r="13" spans="1:28" ht="18" customHeight="1">
      <c r="A13" s="42" t="s">
        <v>45</v>
      </c>
      <c r="B13" s="43">
        <f>'[1]H28.11～29.10まで集計（チェック用） '!C14</f>
        <v>96903</v>
      </c>
      <c r="C13" s="44">
        <f>'[1]H28.11～29.10まで集計（チェック用） '!G14</f>
        <v>1212</v>
      </c>
      <c r="D13" s="44">
        <f>'[1]H28.11～29.10まで集計（チェック用） '!H14</f>
        <v>626</v>
      </c>
      <c r="E13" s="44">
        <f t="shared" ref="E13:E22" si="7">C13-D13</f>
        <v>586</v>
      </c>
      <c r="F13" s="45">
        <f t="shared" si="0"/>
        <v>0.60472843977998614</v>
      </c>
      <c r="G13" s="44">
        <f>'[1]H28.11～29.10まで集計（チェック用） '!J14</f>
        <v>1523</v>
      </c>
      <c r="H13" s="44">
        <f>'[1]H28.11～29.10まで集計（チェック用） '!K14</f>
        <v>3662</v>
      </c>
      <c r="I13" s="44">
        <f>'[1]H28.11～29.10まで集計（チェック用） '!L14</f>
        <v>132</v>
      </c>
      <c r="J13" s="46">
        <f t="shared" ref="J13:J22" si="8">SUM(G13:I13)</f>
        <v>5317</v>
      </c>
      <c r="K13" s="47">
        <f>'[1]H28.11～29.10まで集計（チェック用） '!N14</f>
        <v>2022</v>
      </c>
      <c r="L13" s="47">
        <f>'[1]H28.11～29.10まで集計（チェック用） '!O14</f>
        <v>3802</v>
      </c>
      <c r="M13" s="47">
        <f>'[1]H28.11～29.10まで集計（チェック用） '!P14</f>
        <v>157</v>
      </c>
      <c r="N13" s="47">
        <f t="shared" ref="N13:N22" si="9">SUM(K13:M13)</f>
        <v>5981</v>
      </c>
      <c r="O13" s="46">
        <f t="shared" si="5"/>
        <v>-664</v>
      </c>
      <c r="P13" s="48">
        <f t="shared" si="2"/>
        <v>-0.68522130377800483</v>
      </c>
      <c r="Q13" s="49">
        <f t="shared" si="6"/>
        <v>-78</v>
      </c>
      <c r="R13" s="50">
        <f t="shared" si="3"/>
        <v>-8.0492863998018638E-2</v>
      </c>
      <c r="S13" s="51">
        <f t="shared" ref="S13:S22" si="10">Q13+B13</f>
        <v>96825</v>
      </c>
      <c r="T13" s="52" t="s">
        <v>45</v>
      </c>
      <c r="U13" s="7"/>
      <c r="V13" s="7"/>
      <c r="W13" s="7"/>
      <c r="X13" s="7"/>
      <c r="Y13" s="7"/>
      <c r="Z13" s="7"/>
      <c r="AA13" s="7"/>
      <c r="AB13" s="7"/>
    </row>
    <row r="14" spans="1:28" ht="18" customHeight="1">
      <c r="A14" s="42" t="s">
        <v>46</v>
      </c>
      <c r="B14" s="43">
        <f>'[1]H28.11～29.10まで集計（チェック用） '!C15</f>
        <v>47562</v>
      </c>
      <c r="C14" s="44">
        <f>'[1]H28.11～29.10まで集計（チェック用） '!G15</f>
        <v>556</v>
      </c>
      <c r="D14" s="44">
        <f>'[1]H28.11～29.10まで集計（チェック用） '!H15</f>
        <v>418</v>
      </c>
      <c r="E14" s="44">
        <f t="shared" si="7"/>
        <v>138</v>
      </c>
      <c r="F14" s="45">
        <f t="shared" si="0"/>
        <v>0.29014759682099156</v>
      </c>
      <c r="G14" s="44">
        <f>'[1]H28.11～29.10まで集計（チェック用） '!J15</f>
        <v>1582</v>
      </c>
      <c r="H14" s="44">
        <f>'[1]H28.11～29.10まで集計（チェック用） '!K15</f>
        <v>1271</v>
      </c>
      <c r="I14" s="44">
        <f>'[1]H28.11～29.10まで集計（チェック用） '!L15</f>
        <v>260</v>
      </c>
      <c r="J14" s="46">
        <f t="shared" si="8"/>
        <v>3113</v>
      </c>
      <c r="K14" s="47">
        <f>'[1]H28.11～29.10まで集計（チェック用） '!N15</f>
        <v>1456</v>
      </c>
      <c r="L14" s="47">
        <f>'[1]H28.11～29.10まで集計（チェック用） '!O15</f>
        <v>1544</v>
      </c>
      <c r="M14" s="47">
        <f>'[1]H28.11～29.10まで集計（チェック用） '!P15</f>
        <v>148</v>
      </c>
      <c r="N14" s="47">
        <f t="shared" si="9"/>
        <v>3148</v>
      </c>
      <c r="O14" s="46">
        <f t="shared" si="5"/>
        <v>-35</v>
      </c>
      <c r="P14" s="48">
        <f t="shared" si="2"/>
        <v>-7.3588158614019586E-2</v>
      </c>
      <c r="Q14" s="49">
        <f t="shared" si="6"/>
        <v>103</v>
      </c>
      <c r="R14" s="53">
        <f t="shared" si="3"/>
        <v>0.21655943820697193</v>
      </c>
      <c r="S14" s="51">
        <f t="shared" si="10"/>
        <v>47665</v>
      </c>
      <c r="T14" s="52" t="s">
        <v>46</v>
      </c>
      <c r="U14" s="7"/>
      <c r="V14" s="7"/>
      <c r="W14" s="7"/>
      <c r="X14" s="7"/>
      <c r="Y14" s="7"/>
      <c r="Z14" s="7"/>
      <c r="AA14" s="7"/>
      <c r="AB14" s="7"/>
    </row>
    <row r="15" spans="1:28" ht="18" customHeight="1">
      <c r="A15" s="42" t="s">
        <v>47</v>
      </c>
      <c r="B15" s="43">
        <f>'[1]H28.11～29.10まで集計（チェック用） '!C16</f>
        <v>114207</v>
      </c>
      <c r="C15" s="44">
        <f>'[1]H28.11～29.10まで集計（チェック用） '!G16</f>
        <v>1327</v>
      </c>
      <c r="D15" s="44">
        <f>'[1]H28.11～29.10まで集計（チェック用） '!H16</f>
        <v>724</v>
      </c>
      <c r="E15" s="44">
        <f t="shared" si="7"/>
        <v>603</v>
      </c>
      <c r="F15" s="45">
        <f t="shared" si="0"/>
        <v>0.52798865218419189</v>
      </c>
      <c r="G15" s="44">
        <f>'[1]H28.11～29.10まで集計（チェック用） '!J16</f>
        <v>2016</v>
      </c>
      <c r="H15" s="44">
        <f>'[1]H28.11～29.10まで集計（チェック用） '!K16</f>
        <v>3564</v>
      </c>
      <c r="I15" s="44">
        <f>'[1]H28.11～29.10まで集計（チェック用） '!L16</f>
        <v>104</v>
      </c>
      <c r="J15" s="46">
        <f t="shared" si="8"/>
        <v>5684</v>
      </c>
      <c r="K15" s="47">
        <f>'[1]H28.11～29.10まで集計（チェック用） '!N16</f>
        <v>2094</v>
      </c>
      <c r="L15" s="47">
        <f>'[1]H28.11～29.10まで集計（チェック用） '!O16</f>
        <v>3967</v>
      </c>
      <c r="M15" s="47">
        <f>'[1]H28.11～29.10まで集計（チェック用） '!P16</f>
        <v>124</v>
      </c>
      <c r="N15" s="47">
        <f t="shared" si="9"/>
        <v>6185</v>
      </c>
      <c r="O15" s="46">
        <f t="shared" si="5"/>
        <v>-501</v>
      </c>
      <c r="P15" s="48">
        <f t="shared" si="2"/>
        <v>-0.43867713887940318</v>
      </c>
      <c r="Q15" s="49">
        <f t="shared" si="6"/>
        <v>102</v>
      </c>
      <c r="R15" s="50">
        <f t="shared" si="3"/>
        <v>8.9311513304788676E-2</v>
      </c>
      <c r="S15" s="51">
        <f t="shared" si="10"/>
        <v>114309</v>
      </c>
      <c r="T15" s="52" t="s">
        <v>47</v>
      </c>
      <c r="U15" s="7"/>
      <c r="V15" s="7"/>
      <c r="W15" s="7"/>
      <c r="X15" s="7"/>
      <c r="Y15" s="7"/>
      <c r="Z15" s="7"/>
      <c r="AA15" s="7"/>
      <c r="AB15" s="7"/>
    </row>
    <row r="16" spans="1:28" ht="18" customHeight="1">
      <c r="A16" s="42" t="s">
        <v>48</v>
      </c>
      <c r="B16" s="43">
        <f>'[1]H28.11～29.10まで集計（チェック用） '!C17</f>
        <v>62017</v>
      </c>
      <c r="C16" s="44">
        <f>'[1]H28.11～29.10まで集計（チェック用） '!G17</f>
        <v>661</v>
      </c>
      <c r="D16" s="44">
        <f>'[1]H28.11～29.10まで集計（チェック用） '!H17</f>
        <v>524</v>
      </c>
      <c r="E16" s="44">
        <f t="shared" si="7"/>
        <v>137</v>
      </c>
      <c r="F16" s="45">
        <f t="shared" si="0"/>
        <v>0.22090717061450893</v>
      </c>
      <c r="G16" s="44">
        <f>'[1]H28.11～29.10まで集計（チェック用） '!J17</f>
        <v>1338</v>
      </c>
      <c r="H16" s="44">
        <f>'[1]H28.11～29.10まで集計（チェック用） '!K17</f>
        <v>2042</v>
      </c>
      <c r="I16" s="44">
        <f>'[1]H28.11～29.10まで集計（チェック用） '!L17</f>
        <v>89</v>
      </c>
      <c r="J16" s="46">
        <f t="shared" si="8"/>
        <v>3469</v>
      </c>
      <c r="K16" s="47">
        <f>'[1]H28.11～29.10まで集計（チェック用） '!N17</f>
        <v>1305</v>
      </c>
      <c r="L16" s="47">
        <f>'[1]H28.11～29.10まで集計（チェック用） '!O17</f>
        <v>2136</v>
      </c>
      <c r="M16" s="47">
        <f>'[1]H28.11～29.10まで集計（チェック用） '!P17</f>
        <v>45</v>
      </c>
      <c r="N16" s="47">
        <f t="shared" si="9"/>
        <v>3486</v>
      </c>
      <c r="O16" s="46">
        <f t="shared" si="5"/>
        <v>-17</v>
      </c>
      <c r="P16" s="48">
        <f t="shared" si="2"/>
        <v>-2.7411838689391618E-2</v>
      </c>
      <c r="Q16" s="49">
        <f t="shared" si="6"/>
        <v>120</v>
      </c>
      <c r="R16" s="50">
        <f t="shared" si="3"/>
        <v>0.19349533192511731</v>
      </c>
      <c r="S16" s="51">
        <f t="shared" si="10"/>
        <v>62137</v>
      </c>
      <c r="T16" s="52" t="s">
        <v>48</v>
      </c>
      <c r="U16" s="7"/>
      <c r="V16" s="7"/>
      <c r="W16" s="7"/>
      <c r="X16" s="7"/>
      <c r="Y16" s="7"/>
      <c r="Z16" s="7"/>
      <c r="AA16" s="7"/>
      <c r="AB16" s="7"/>
    </row>
    <row r="17" spans="1:28" ht="18" customHeight="1">
      <c r="A17" s="42" t="s">
        <v>49</v>
      </c>
      <c r="B17" s="43">
        <f>'[1]H28.11～29.10まで集計（チェック用） '!C18</f>
        <v>59121</v>
      </c>
      <c r="C17" s="44">
        <f>'[1]H28.11～29.10まで集計（チェック用） '!G18</f>
        <v>730</v>
      </c>
      <c r="D17" s="44">
        <f>'[1]H28.11～29.10まで集計（チェック用） '!H18</f>
        <v>475</v>
      </c>
      <c r="E17" s="44">
        <f t="shared" si="7"/>
        <v>255</v>
      </c>
      <c r="F17" s="45">
        <f t="shared" si="0"/>
        <v>0.43131882072360078</v>
      </c>
      <c r="G17" s="44">
        <f>'[1]H28.11～29.10まで集計（チェック用） '!J18</f>
        <v>1597</v>
      </c>
      <c r="H17" s="44">
        <f>'[1]H28.11～29.10まで集計（チェック用） '!K18</f>
        <v>1974</v>
      </c>
      <c r="I17" s="44">
        <f>'[1]H28.11～29.10まで集計（チェック用） '!L18</f>
        <v>47</v>
      </c>
      <c r="J17" s="46">
        <f t="shared" si="8"/>
        <v>3618</v>
      </c>
      <c r="K17" s="47">
        <f>'[1]H28.11～29.10まで集計（チェック用） '!N18</f>
        <v>1546</v>
      </c>
      <c r="L17" s="47">
        <f>'[1]H28.11～29.10まで集計（チェック用） '!O18</f>
        <v>1795</v>
      </c>
      <c r="M17" s="47">
        <f>'[1]H28.11～29.10まで集計（チェック用） '!P18</f>
        <v>58</v>
      </c>
      <c r="N17" s="47">
        <f t="shared" si="9"/>
        <v>3399</v>
      </c>
      <c r="O17" s="46">
        <f t="shared" si="5"/>
        <v>219</v>
      </c>
      <c r="P17" s="48">
        <f t="shared" si="2"/>
        <v>0.37042675191556301</v>
      </c>
      <c r="Q17" s="49">
        <f t="shared" si="6"/>
        <v>474</v>
      </c>
      <c r="R17" s="50">
        <f t="shared" si="3"/>
        <v>0.80174557263916379</v>
      </c>
      <c r="S17" s="51">
        <f t="shared" si="10"/>
        <v>59595</v>
      </c>
      <c r="T17" s="52" t="s">
        <v>49</v>
      </c>
      <c r="U17" s="7"/>
      <c r="V17" s="7"/>
      <c r="W17" s="7"/>
      <c r="X17" s="7"/>
      <c r="Y17" s="7"/>
      <c r="Z17" s="7"/>
      <c r="AA17" s="7"/>
      <c r="AB17" s="7"/>
    </row>
    <row r="18" spans="1:28" ht="18" customHeight="1">
      <c r="A18" s="42" t="s">
        <v>50</v>
      </c>
      <c r="B18" s="43">
        <f>'[1]H28.11～29.10まで集計（チェック用） '!C19</f>
        <v>140506</v>
      </c>
      <c r="C18" s="44">
        <f>'[1]H28.11～29.10まで集計（チェック用） '!G19</f>
        <v>1669</v>
      </c>
      <c r="D18" s="44">
        <f>'[1]H28.11～29.10まで集計（チェック用） '!H19</f>
        <v>1096</v>
      </c>
      <c r="E18" s="44">
        <f t="shared" si="7"/>
        <v>573</v>
      </c>
      <c r="F18" s="45">
        <f t="shared" si="0"/>
        <v>0.40781176604557812</v>
      </c>
      <c r="G18" s="44">
        <f>'[1]H28.11～29.10まで集計（チェック用） '!J19</f>
        <v>2157</v>
      </c>
      <c r="H18" s="44">
        <f>'[1]H28.11～29.10まで集計（チェック用） '!K19</f>
        <v>4173</v>
      </c>
      <c r="I18" s="44">
        <f>'[1]H28.11～29.10まで集計（チェック用） '!L19</f>
        <v>189</v>
      </c>
      <c r="J18" s="46">
        <f t="shared" si="8"/>
        <v>6519</v>
      </c>
      <c r="K18" s="47">
        <f>'[1]H28.11～29.10まで集計（チェック用） '!N19</f>
        <v>2442</v>
      </c>
      <c r="L18" s="47">
        <f>'[1]H28.11～29.10まで集計（チェック用） '!O19</f>
        <v>4320</v>
      </c>
      <c r="M18" s="47">
        <f>'[1]H28.11～29.10まで集計（チェック用） '!P19</f>
        <v>11</v>
      </c>
      <c r="N18" s="47">
        <f t="shared" si="9"/>
        <v>6773</v>
      </c>
      <c r="O18" s="46">
        <f t="shared" si="5"/>
        <v>-254</v>
      </c>
      <c r="P18" s="48">
        <f t="shared" si="2"/>
        <v>-0.180775198212176</v>
      </c>
      <c r="Q18" s="49">
        <f t="shared" si="6"/>
        <v>319</v>
      </c>
      <c r="R18" s="50">
        <f t="shared" si="3"/>
        <v>0.22703656783340212</v>
      </c>
      <c r="S18" s="51">
        <f t="shared" si="10"/>
        <v>140825</v>
      </c>
      <c r="T18" s="52" t="s">
        <v>50</v>
      </c>
      <c r="U18" s="7"/>
      <c r="V18" s="7"/>
      <c r="W18" s="7"/>
      <c r="X18" s="7"/>
      <c r="Y18" s="7"/>
      <c r="Z18" s="7"/>
      <c r="AA18" s="7"/>
      <c r="AB18" s="7"/>
    </row>
    <row r="19" spans="1:28" ht="18" customHeight="1">
      <c r="A19" s="42" t="s">
        <v>51</v>
      </c>
      <c r="B19" s="43">
        <f>'[1]H28.11～29.10まで集計（チェック用） '!C20</f>
        <v>61613</v>
      </c>
      <c r="C19" s="44">
        <f>'[1]H28.11～29.10まで集計（チェック用） '!G20</f>
        <v>819</v>
      </c>
      <c r="D19" s="44">
        <f>'[1]H28.11～29.10まで集計（チェック用） '!H20</f>
        <v>364</v>
      </c>
      <c r="E19" s="44">
        <f t="shared" si="7"/>
        <v>455</v>
      </c>
      <c r="F19" s="45">
        <f t="shared" si="0"/>
        <v>0.73848051547563009</v>
      </c>
      <c r="G19" s="44">
        <f>'[1]H28.11～29.10まで集計（チェック用） '!J20</f>
        <v>1209</v>
      </c>
      <c r="H19" s="44">
        <f>'[1]H28.11～29.10まで集計（チェック用） '!K20</f>
        <v>2638</v>
      </c>
      <c r="I19" s="44">
        <f>'[1]H28.11～29.10まで集計（チェック用） '!L20</f>
        <v>60</v>
      </c>
      <c r="J19" s="46">
        <f t="shared" si="8"/>
        <v>3907</v>
      </c>
      <c r="K19" s="47">
        <f>'[1]H28.11～29.10まで集計（チェック用） '!N20</f>
        <v>1214</v>
      </c>
      <c r="L19" s="47">
        <f>'[1]H28.11～29.10まで集計（チェック用） '!O20</f>
        <v>2247</v>
      </c>
      <c r="M19" s="47">
        <f>'[1]H28.11～29.10まで集計（チェック用） '!P20</f>
        <v>15</v>
      </c>
      <c r="N19" s="47">
        <f t="shared" si="9"/>
        <v>3476</v>
      </c>
      <c r="O19" s="46">
        <f t="shared" si="5"/>
        <v>431</v>
      </c>
      <c r="P19" s="48">
        <f t="shared" si="2"/>
        <v>0.69952769707691564</v>
      </c>
      <c r="Q19" s="49">
        <f t="shared" si="6"/>
        <v>886</v>
      </c>
      <c r="R19" s="50">
        <f t="shared" si="3"/>
        <v>1.4380082125525457</v>
      </c>
      <c r="S19" s="51">
        <f t="shared" si="10"/>
        <v>62499</v>
      </c>
      <c r="T19" s="52" t="s">
        <v>51</v>
      </c>
      <c r="U19" s="7"/>
      <c r="V19" s="7"/>
      <c r="W19" s="7"/>
      <c r="X19" s="7"/>
      <c r="Y19" s="7"/>
      <c r="Z19" s="7"/>
      <c r="AA19" s="7"/>
      <c r="AB19" s="7"/>
    </row>
    <row r="20" spans="1:28" ht="18" customHeight="1">
      <c r="A20" s="42" t="s">
        <v>52</v>
      </c>
      <c r="B20" s="43">
        <f>'[1]H28.11～29.10まで集計（チェック用） '!C21</f>
        <v>119307</v>
      </c>
      <c r="C20" s="44">
        <f>'[1]H28.11～29.10まで集計（チェック用） '!G21</f>
        <v>1325</v>
      </c>
      <c r="D20" s="44">
        <f>'[1]H28.11～29.10まで集計（チェック用） '!H21</f>
        <v>1130</v>
      </c>
      <c r="E20" s="44">
        <f t="shared" si="7"/>
        <v>195</v>
      </c>
      <c r="F20" s="45">
        <f t="shared" si="0"/>
        <v>0.16344388845583244</v>
      </c>
      <c r="G20" s="44">
        <f>'[1]H28.11～29.10まで集計（チェック用） '!J21</f>
        <v>1961</v>
      </c>
      <c r="H20" s="44">
        <f>'[1]H28.11～29.10まで集計（チェック用） '!K21</f>
        <v>3182</v>
      </c>
      <c r="I20" s="44">
        <f>'[1]H28.11～29.10まで集計（チェック用） '!L21</f>
        <v>142</v>
      </c>
      <c r="J20" s="46">
        <f t="shared" si="8"/>
        <v>5285</v>
      </c>
      <c r="K20" s="47">
        <f>'[1]H28.11～29.10まで集計（チェック用） '!N21</f>
        <v>1808</v>
      </c>
      <c r="L20" s="47">
        <f>'[1]H28.11～29.10まで集計（チェック用） '!O21</f>
        <v>2953</v>
      </c>
      <c r="M20" s="47">
        <f>'[1]H28.11～29.10まで集計（チェック用） '!P21</f>
        <v>162</v>
      </c>
      <c r="N20" s="47">
        <f t="shared" si="9"/>
        <v>4923</v>
      </c>
      <c r="O20" s="46">
        <f t="shared" si="5"/>
        <v>362</v>
      </c>
      <c r="P20" s="48">
        <f t="shared" si="2"/>
        <v>0.30341891087698125</v>
      </c>
      <c r="Q20" s="49">
        <f t="shared" si="6"/>
        <v>557</v>
      </c>
      <c r="R20" s="50">
        <f t="shared" si="3"/>
        <v>0.46686279933281366</v>
      </c>
      <c r="S20" s="51">
        <f t="shared" si="10"/>
        <v>119864</v>
      </c>
      <c r="T20" s="52" t="s">
        <v>52</v>
      </c>
      <c r="U20" s="7"/>
      <c r="V20" s="7"/>
      <c r="W20" s="7"/>
      <c r="X20" s="7"/>
      <c r="Y20" s="7"/>
      <c r="Z20" s="7"/>
      <c r="AA20" s="7"/>
      <c r="AB20" s="7"/>
    </row>
    <row r="21" spans="1:28" ht="18" customHeight="1">
      <c r="A21" s="42" t="s">
        <v>53</v>
      </c>
      <c r="B21" s="43">
        <f>'[1]H28.11～29.10まで集計（チェック用） '!C22</f>
        <v>50997</v>
      </c>
      <c r="C21" s="44">
        <f>'[1]H28.11～29.10まで集計（チェック用） '!G22</f>
        <v>521</v>
      </c>
      <c r="D21" s="44">
        <f>'[1]H28.11～29.10まで集計（チェック用） '!H22</f>
        <v>614</v>
      </c>
      <c r="E21" s="44">
        <f t="shared" si="7"/>
        <v>-93</v>
      </c>
      <c r="F21" s="45">
        <f t="shared" si="0"/>
        <v>-0.18236366845108537</v>
      </c>
      <c r="G21" s="44">
        <f>'[1]H28.11～29.10まで集計（チェック用） '!J22</f>
        <v>1375</v>
      </c>
      <c r="H21" s="44">
        <f>'[1]H28.11～29.10まで集計（チェック用） '!K22</f>
        <v>1333</v>
      </c>
      <c r="I21" s="44">
        <f>'[1]H28.11～29.10まで集計（チェック用） '!L22</f>
        <v>34</v>
      </c>
      <c r="J21" s="46">
        <f t="shared" si="8"/>
        <v>2742</v>
      </c>
      <c r="K21" s="47">
        <f>'[1]H28.11～29.10まで集計（チェック用） '!N22</f>
        <v>1107</v>
      </c>
      <c r="L21" s="47">
        <f>'[1]H28.11～29.10まで集計（チェック用） '!O22</f>
        <v>1339</v>
      </c>
      <c r="M21" s="47">
        <f>'[1]H28.11～29.10まで集計（チェック用） '!P22</f>
        <v>20</v>
      </c>
      <c r="N21" s="47">
        <f t="shared" si="9"/>
        <v>2466</v>
      </c>
      <c r="O21" s="46">
        <f t="shared" si="5"/>
        <v>276</v>
      </c>
      <c r="P21" s="48">
        <f t="shared" si="2"/>
        <v>0.54120830637096307</v>
      </c>
      <c r="Q21" s="49">
        <f t="shared" si="6"/>
        <v>183</v>
      </c>
      <c r="R21" s="50">
        <f t="shared" si="3"/>
        <v>0.35884463791987764</v>
      </c>
      <c r="S21" s="51">
        <f t="shared" si="10"/>
        <v>51180</v>
      </c>
      <c r="T21" s="52" t="s">
        <v>53</v>
      </c>
      <c r="U21" s="7"/>
      <c r="V21" s="7"/>
      <c r="W21" s="7"/>
      <c r="X21" s="7"/>
      <c r="Y21" s="7"/>
      <c r="Z21" s="7"/>
      <c r="AA21" s="7"/>
      <c r="AB21" s="7"/>
    </row>
    <row r="22" spans="1:28" ht="18" customHeight="1" thickBot="1">
      <c r="A22" s="42" t="s">
        <v>54</v>
      </c>
      <c r="B22" s="43">
        <f>'[1]H28.11～29.10まで集計（チェック用） '!C23</f>
        <v>42478</v>
      </c>
      <c r="C22" s="44">
        <f>'[1]H28.11～29.10まで集計（チェック用） '!G23</f>
        <v>454</v>
      </c>
      <c r="D22" s="44">
        <f>'[1]H28.11～29.10まで集計（チェック用） '!H23</f>
        <v>388</v>
      </c>
      <c r="E22" s="44">
        <f t="shared" si="7"/>
        <v>66</v>
      </c>
      <c r="F22" s="45">
        <f t="shared" si="0"/>
        <v>0.15537454682423843</v>
      </c>
      <c r="G22" s="44">
        <f>'[1]H28.11～29.10まで集計（チェック用） '!J23</f>
        <v>503</v>
      </c>
      <c r="H22" s="44">
        <f>'[1]H28.11～29.10まで集計（チェック用） '!K23</f>
        <v>1477</v>
      </c>
      <c r="I22" s="44">
        <f>'[1]H28.11～29.10まで集計（チェック用） '!L23</f>
        <v>45</v>
      </c>
      <c r="J22" s="46">
        <f t="shared" si="8"/>
        <v>2025</v>
      </c>
      <c r="K22" s="47">
        <f>'[1]H28.11～29.10まで集計（チェック用） '!N23</f>
        <v>541</v>
      </c>
      <c r="L22" s="47">
        <f>'[1]H28.11～29.10まで集計（チェック用） '!O23</f>
        <v>1201</v>
      </c>
      <c r="M22" s="47">
        <f>'[1]H28.11～29.10まで集計（チェック用） '!P23</f>
        <v>18</v>
      </c>
      <c r="N22" s="47">
        <f t="shared" si="9"/>
        <v>1760</v>
      </c>
      <c r="O22" s="46">
        <f>J22-N22</f>
        <v>265</v>
      </c>
      <c r="P22" s="48">
        <f>O22/B22*100</f>
        <v>0.62385234709732096</v>
      </c>
      <c r="Q22" s="49">
        <f>E22+O22</f>
        <v>331</v>
      </c>
      <c r="R22" s="50">
        <f>Q22/B22*100</f>
        <v>0.77922689392155942</v>
      </c>
      <c r="S22" s="51">
        <f t="shared" si="10"/>
        <v>42809</v>
      </c>
      <c r="T22" s="52" t="s">
        <v>54</v>
      </c>
      <c r="U22" s="7"/>
      <c r="V22" s="7"/>
      <c r="W22" s="7"/>
      <c r="X22" s="7"/>
      <c r="Y22" s="7"/>
      <c r="Z22" s="7"/>
      <c r="AA22" s="7"/>
      <c r="AB22" s="7"/>
    </row>
    <row r="23" spans="1:28" ht="22.5" customHeight="1" thickBot="1">
      <c r="A23" s="30" t="s">
        <v>55</v>
      </c>
      <c r="B23" s="31">
        <f>B24+B34+B41+B54+B56</f>
        <v>325332</v>
      </c>
      <c r="C23" s="32">
        <f>C24+C34+C41+C54+C56</f>
        <v>3694</v>
      </c>
      <c r="D23" s="32">
        <f>D24+D34+D41+D54+D56</f>
        <v>2892</v>
      </c>
      <c r="E23" s="32">
        <f>E24+E34+E41+E54+E56</f>
        <v>802</v>
      </c>
      <c r="F23" s="33">
        <f t="shared" si="0"/>
        <v>0.24651740375985146</v>
      </c>
      <c r="G23" s="32">
        <f t="shared" ref="G23:O23" si="11">G24+G34+G41+G54+G56</f>
        <v>6332</v>
      </c>
      <c r="H23" s="32">
        <f t="shared" si="11"/>
        <v>13532</v>
      </c>
      <c r="I23" s="32">
        <f t="shared" si="11"/>
        <v>482</v>
      </c>
      <c r="J23" s="36">
        <f t="shared" si="11"/>
        <v>20346</v>
      </c>
      <c r="K23" s="35">
        <f t="shared" si="11"/>
        <v>6065</v>
      </c>
      <c r="L23" s="32">
        <f t="shared" si="11"/>
        <v>12862</v>
      </c>
      <c r="M23" s="32">
        <f t="shared" si="11"/>
        <v>400</v>
      </c>
      <c r="N23" s="35">
        <f t="shared" si="11"/>
        <v>19327</v>
      </c>
      <c r="O23" s="36">
        <f t="shared" si="11"/>
        <v>1019</v>
      </c>
      <c r="P23" s="37">
        <f t="shared" si="2"/>
        <v>0.31321849679711805</v>
      </c>
      <c r="Q23" s="38">
        <f>Q24+Q34+Q41+Q54+Q56</f>
        <v>1821</v>
      </c>
      <c r="R23" s="39">
        <f t="shared" si="3"/>
        <v>0.55973590055696942</v>
      </c>
      <c r="S23" s="40">
        <f>S24+S34+S41+S54+S56</f>
        <v>327153</v>
      </c>
      <c r="T23" s="41" t="s">
        <v>55</v>
      </c>
      <c r="U23" s="7"/>
      <c r="V23" s="7"/>
      <c r="W23" s="7"/>
      <c r="X23" s="7"/>
      <c r="Y23" s="7"/>
      <c r="Z23" s="7"/>
      <c r="AA23" s="7"/>
      <c r="AB23" s="7"/>
    </row>
    <row r="24" spans="1:28" ht="22.5" customHeight="1" thickBot="1">
      <c r="A24" s="30" t="s">
        <v>56</v>
      </c>
      <c r="B24" s="31">
        <f>SUM(B25:B33)</f>
        <v>64365</v>
      </c>
      <c r="C24" s="32">
        <f>SUM(C25:C33)</f>
        <v>605</v>
      </c>
      <c r="D24" s="32">
        <f>SUM(D25:D33)</f>
        <v>836</v>
      </c>
      <c r="E24" s="32">
        <f>SUM(E25:E33)</f>
        <v>-231</v>
      </c>
      <c r="F24" s="33">
        <f t="shared" si="0"/>
        <v>-0.35889070146818924</v>
      </c>
      <c r="G24" s="32">
        <f t="shared" ref="G24:O24" si="12">SUM(G25:G33)</f>
        <v>1637</v>
      </c>
      <c r="H24" s="32">
        <f t="shared" si="12"/>
        <v>1845</v>
      </c>
      <c r="I24" s="32">
        <f t="shared" si="12"/>
        <v>69</v>
      </c>
      <c r="J24" s="36">
        <f t="shared" si="12"/>
        <v>3551</v>
      </c>
      <c r="K24" s="35">
        <f t="shared" si="12"/>
        <v>1201</v>
      </c>
      <c r="L24" s="32">
        <f t="shared" si="12"/>
        <v>2294</v>
      </c>
      <c r="M24" s="32">
        <f t="shared" si="12"/>
        <v>121</v>
      </c>
      <c r="N24" s="35">
        <f t="shared" si="12"/>
        <v>3616</v>
      </c>
      <c r="O24" s="36">
        <f t="shared" si="12"/>
        <v>-65</v>
      </c>
      <c r="P24" s="37">
        <f t="shared" si="2"/>
        <v>-0.10098656101918745</v>
      </c>
      <c r="Q24" s="38">
        <f>SUM(Q25:Q33)</f>
        <v>-296</v>
      </c>
      <c r="R24" s="39">
        <f t="shared" si="3"/>
        <v>-0.45987726248737665</v>
      </c>
      <c r="S24" s="40">
        <f>SUM(S25:S33)</f>
        <v>64069</v>
      </c>
      <c r="T24" s="41" t="s">
        <v>56</v>
      </c>
      <c r="U24" s="7"/>
      <c r="V24" s="7"/>
      <c r="W24" s="7"/>
      <c r="X24" s="7"/>
      <c r="Y24" s="7"/>
      <c r="Z24" s="7"/>
      <c r="AA24" s="7"/>
      <c r="AB24" s="7"/>
    </row>
    <row r="25" spans="1:28" ht="18" customHeight="1">
      <c r="A25" s="42" t="s">
        <v>57</v>
      </c>
      <c r="B25" s="43">
        <f>'[1]H28.11～29.10まで集計（チェック用） '!C29</f>
        <v>4878</v>
      </c>
      <c r="C25" s="44">
        <f>'[1]H28.11～29.10まで集計（チェック用） '!G29</f>
        <v>24</v>
      </c>
      <c r="D25" s="44">
        <f>'[1]H28.11～29.10まで集計（チェック用） '!H29</f>
        <v>68</v>
      </c>
      <c r="E25" s="44">
        <f t="shared" ref="E25:E33" si="13">C25-D25</f>
        <v>-44</v>
      </c>
      <c r="F25" s="45">
        <f t="shared" si="0"/>
        <v>-0.90200902009020079</v>
      </c>
      <c r="G25" s="44">
        <f>'[1]H28.11～29.10まで集計（チェック用） '!J29</f>
        <v>82</v>
      </c>
      <c r="H25" s="44">
        <f>'[1]H28.11～29.10まで集計（チェック用） '!K29</f>
        <v>171</v>
      </c>
      <c r="I25" s="44">
        <f>'[1]H28.11～29.10まで集計（チェック用） '!L29</f>
        <v>8</v>
      </c>
      <c r="J25" s="46">
        <f t="shared" ref="J25:J33" si="14">SUM(G25:I25)</f>
        <v>261</v>
      </c>
      <c r="K25" s="47">
        <f>'[1]H28.11～29.10まで集計（チェック用） '!N29</f>
        <v>97</v>
      </c>
      <c r="L25" s="47">
        <f>'[1]H28.11～29.10まで集計（チェック用） '!O29</f>
        <v>187</v>
      </c>
      <c r="M25" s="47">
        <f>'[1]H28.11～29.10まで集計（チェック用） '!P29</f>
        <v>3</v>
      </c>
      <c r="N25" s="47">
        <f t="shared" ref="N25:N33" si="15">SUM(K25:M25)</f>
        <v>287</v>
      </c>
      <c r="O25" s="46">
        <f t="shared" ref="O25:O33" si="16">J25-N25</f>
        <v>-26</v>
      </c>
      <c r="P25" s="48">
        <f t="shared" si="2"/>
        <v>-0.53300533005330053</v>
      </c>
      <c r="Q25" s="49">
        <f t="shared" ref="Q25:Q40" si="17">E25+O25</f>
        <v>-70</v>
      </c>
      <c r="R25" s="50">
        <f t="shared" si="3"/>
        <v>-1.4350143501435015</v>
      </c>
      <c r="S25" s="51">
        <f>Q25+B25</f>
        <v>4808</v>
      </c>
      <c r="T25" s="52" t="s">
        <v>57</v>
      </c>
      <c r="U25" s="7"/>
      <c r="V25" s="7"/>
      <c r="W25" s="7"/>
      <c r="X25" s="7"/>
      <c r="Y25" s="7"/>
      <c r="Z25" s="7"/>
      <c r="AA25" s="7"/>
      <c r="AB25" s="7"/>
    </row>
    <row r="26" spans="1:28" ht="18" customHeight="1">
      <c r="A26" s="42" t="s">
        <v>58</v>
      </c>
      <c r="B26" s="43">
        <f>'[1]H28.11～29.10まで集計（チェック用） '!C30</f>
        <v>3024</v>
      </c>
      <c r="C26" s="44">
        <f>'[1]H28.11～29.10まで集計（チェック用） '!G30</f>
        <v>19</v>
      </c>
      <c r="D26" s="44">
        <f>'[1]H28.11～29.10まで集計（チェック用） '!H30</f>
        <v>63</v>
      </c>
      <c r="E26" s="44">
        <f t="shared" si="13"/>
        <v>-44</v>
      </c>
      <c r="F26" s="45">
        <f t="shared" si="0"/>
        <v>-1.4550264550264549</v>
      </c>
      <c r="G26" s="44">
        <f>'[1]H28.11～29.10まで集計（チェック用） '!J30</f>
        <v>44</v>
      </c>
      <c r="H26" s="44">
        <f>'[1]H28.11～29.10まで集計（チェック用） '!K30</f>
        <v>111</v>
      </c>
      <c r="I26" s="44">
        <f>'[1]H28.11～29.10まで集計（チェック用） '!L30</f>
        <v>5</v>
      </c>
      <c r="J26" s="46">
        <f t="shared" si="14"/>
        <v>160</v>
      </c>
      <c r="K26" s="47">
        <f>'[1]H28.11～29.10まで集計（チェック用） '!N30</f>
        <v>26</v>
      </c>
      <c r="L26" s="47">
        <f>'[1]H28.11～29.10まで集計（チェック用） '!O30</f>
        <v>97</v>
      </c>
      <c r="M26" s="47">
        <f>'[1]H28.11～29.10まで集計（チェック用） '!P30</f>
        <v>8</v>
      </c>
      <c r="N26" s="47">
        <f t="shared" si="15"/>
        <v>131</v>
      </c>
      <c r="O26" s="46">
        <f t="shared" si="16"/>
        <v>29</v>
      </c>
      <c r="P26" s="48">
        <f t="shared" si="2"/>
        <v>0.95899470899470896</v>
      </c>
      <c r="Q26" s="49">
        <f t="shared" si="17"/>
        <v>-15</v>
      </c>
      <c r="R26" s="50">
        <f t="shared" si="3"/>
        <v>-0.49603174603174599</v>
      </c>
      <c r="S26" s="51">
        <f t="shared" ref="S26:S33" si="18">Q26+B26</f>
        <v>3009</v>
      </c>
      <c r="T26" s="52" t="s">
        <v>58</v>
      </c>
      <c r="U26" s="7"/>
      <c r="V26" s="7"/>
      <c r="W26" s="7"/>
      <c r="X26" s="7"/>
      <c r="Y26" s="7"/>
      <c r="Z26" s="7"/>
      <c r="AA26" s="7"/>
      <c r="AB26" s="7"/>
    </row>
    <row r="27" spans="1:28" ht="18" customHeight="1">
      <c r="A27" s="42" t="s">
        <v>59</v>
      </c>
      <c r="B27" s="43">
        <f>'[1]H28.11～29.10まで集計（チェック用） '!C31</f>
        <v>1683</v>
      </c>
      <c r="C27" s="44">
        <f>'[1]H28.11～29.10まで集計（チェック用） '!G31</f>
        <v>7</v>
      </c>
      <c r="D27" s="44">
        <f>'[1]H28.11～29.10まで集計（チェック用） '!H31</f>
        <v>27</v>
      </c>
      <c r="E27" s="44">
        <f t="shared" si="13"/>
        <v>-20</v>
      </c>
      <c r="F27" s="45">
        <f t="shared" si="0"/>
        <v>-1.1883541295306002</v>
      </c>
      <c r="G27" s="44">
        <f>'[1]H28.11～29.10まで集計（チェック用） '!J31</f>
        <v>32</v>
      </c>
      <c r="H27" s="44">
        <f>'[1]H28.11～29.10まで集計（チェック用） '!K31</f>
        <v>57</v>
      </c>
      <c r="I27" s="44">
        <f>'[1]H28.11～29.10まで集計（チェック用） '!L31</f>
        <v>0</v>
      </c>
      <c r="J27" s="46">
        <f t="shared" si="14"/>
        <v>89</v>
      </c>
      <c r="K27" s="47">
        <f>'[1]H28.11～29.10まで集計（チェック用） '!N31</f>
        <v>24</v>
      </c>
      <c r="L27" s="47">
        <f>'[1]H28.11～29.10まで集計（チェック用） '!O31</f>
        <v>79</v>
      </c>
      <c r="M27" s="47">
        <f>'[1]H28.11～29.10まで集計（チェック用） '!P31</f>
        <v>9</v>
      </c>
      <c r="N27" s="47">
        <f t="shared" si="15"/>
        <v>112</v>
      </c>
      <c r="O27" s="46">
        <f t="shared" si="16"/>
        <v>-23</v>
      </c>
      <c r="P27" s="48">
        <f t="shared" si="2"/>
        <v>-1.3666072489601901</v>
      </c>
      <c r="Q27" s="49">
        <f t="shared" si="17"/>
        <v>-43</v>
      </c>
      <c r="R27" s="50">
        <f t="shared" si="3"/>
        <v>-2.5549613784907903</v>
      </c>
      <c r="S27" s="51">
        <f t="shared" si="18"/>
        <v>1640</v>
      </c>
      <c r="T27" s="52" t="s">
        <v>59</v>
      </c>
      <c r="U27" s="7"/>
      <c r="V27" s="7"/>
      <c r="W27" s="7"/>
      <c r="X27" s="7"/>
      <c r="Y27" s="7"/>
      <c r="Z27" s="7"/>
      <c r="AA27" s="7"/>
      <c r="AB27" s="7"/>
    </row>
    <row r="28" spans="1:28" ht="18" customHeight="1">
      <c r="A28" s="42" t="s">
        <v>60</v>
      </c>
      <c r="B28" s="43">
        <f>'[1]H28.11～29.10まで集計（チェック用） '!C32</f>
        <v>9549</v>
      </c>
      <c r="C28" s="44">
        <f>'[1]H28.11～29.10まで集計（チェック用） '!G32</f>
        <v>75</v>
      </c>
      <c r="D28" s="44">
        <f>'[1]H28.11～29.10まで集計（チェック用） '!H32</f>
        <v>143</v>
      </c>
      <c r="E28" s="44">
        <f t="shared" si="13"/>
        <v>-68</v>
      </c>
      <c r="F28" s="45">
        <f t="shared" si="0"/>
        <v>-0.71211645198450102</v>
      </c>
      <c r="G28" s="44">
        <f>'[1]H28.11～29.10まで集計（チェック用） '!J32</f>
        <v>147</v>
      </c>
      <c r="H28" s="44">
        <f>'[1]H28.11～29.10まで集計（チェック用） '!K32</f>
        <v>219</v>
      </c>
      <c r="I28" s="44">
        <f>'[1]H28.11～29.10まで集計（チェック用） '!L32</f>
        <v>4</v>
      </c>
      <c r="J28" s="46">
        <f t="shared" si="14"/>
        <v>370</v>
      </c>
      <c r="K28" s="47">
        <f>'[1]H28.11～29.10まで集計（チェック用） '!N32</f>
        <v>124</v>
      </c>
      <c r="L28" s="47">
        <f>'[1]H28.11～29.10まで集計（チェック用） '!O32</f>
        <v>294</v>
      </c>
      <c r="M28" s="47">
        <f>'[1]H28.11～29.10まで集計（チェック用） '!P32</f>
        <v>12</v>
      </c>
      <c r="N28" s="47">
        <f t="shared" si="15"/>
        <v>430</v>
      </c>
      <c r="O28" s="46">
        <f t="shared" si="16"/>
        <v>-60</v>
      </c>
      <c r="P28" s="48">
        <f t="shared" si="2"/>
        <v>-0.62833804586867736</v>
      </c>
      <c r="Q28" s="49">
        <f t="shared" si="17"/>
        <v>-128</v>
      </c>
      <c r="R28" s="50">
        <f t="shared" si="3"/>
        <v>-1.3404544978531785</v>
      </c>
      <c r="S28" s="51">
        <f t="shared" si="18"/>
        <v>9421</v>
      </c>
      <c r="T28" s="52" t="s">
        <v>60</v>
      </c>
      <c r="U28" s="7"/>
      <c r="V28" s="7"/>
      <c r="W28" s="7"/>
      <c r="X28" s="7"/>
      <c r="Y28" s="7"/>
      <c r="Z28" s="7"/>
      <c r="AA28" s="7"/>
      <c r="AB28" s="7"/>
    </row>
    <row r="29" spans="1:28" ht="18" customHeight="1">
      <c r="A29" s="42" t="s">
        <v>61</v>
      </c>
      <c r="B29" s="43">
        <f>'[1]H28.11～29.10まで集計（チェック用） '!C33</f>
        <v>13441</v>
      </c>
      <c r="C29" s="44">
        <f>'[1]H28.11～29.10まで集計（チェック用） '!G33</f>
        <v>109</v>
      </c>
      <c r="D29" s="44">
        <f>'[1]H28.11～29.10まで集計（チェック用） '!H33</f>
        <v>184</v>
      </c>
      <c r="E29" s="44">
        <f t="shared" si="13"/>
        <v>-75</v>
      </c>
      <c r="F29" s="45">
        <f t="shared" si="0"/>
        <v>-0.55799419686035256</v>
      </c>
      <c r="G29" s="44">
        <f>'[1]H28.11～29.10まで集計（チェック用） '!J33</f>
        <v>220</v>
      </c>
      <c r="H29" s="44">
        <f>'[1]H28.11～29.10まで集計（チェック用） '!K33</f>
        <v>354</v>
      </c>
      <c r="I29" s="44">
        <f>'[1]H28.11～29.10まで集計（チェック用） '!L33</f>
        <v>11</v>
      </c>
      <c r="J29" s="46">
        <f t="shared" si="14"/>
        <v>585</v>
      </c>
      <c r="K29" s="47">
        <f>'[1]H28.11～29.10まで集計（チェック用） '!N33</f>
        <v>200</v>
      </c>
      <c r="L29" s="47">
        <f>'[1]H28.11～29.10まで集計（チェック用） '!O33</f>
        <v>433</v>
      </c>
      <c r="M29" s="47">
        <f>'[1]H28.11～29.10まで集計（チェック用） '!P33</f>
        <v>2</v>
      </c>
      <c r="N29" s="47">
        <f t="shared" si="15"/>
        <v>635</v>
      </c>
      <c r="O29" s="46">
        <f t="shared" si="16"/>
        <v>-50</v>
      </c>
      <c r="P29" s="48">
        <f t="shared" si="2"/>
        <v>-0.37199613124023506</v>
      </c>
      <c r="Q29" s="49">
        <f t="shared" si="17"/>
        <v>-125</v>
      </c>
      <c r="R29" s="50">
        <f t="shared" si="3"/>
        <v>-0.92999032810058779</v>
      </c>
      <c r="S29" s="51">
        <f t="shared" si="18"/>
        <v>13316</v>
      </c>
      <c r="T29" s="52" t="s">
        <v>61</v>
      </c>
      <c r="U29" s="7"/>
      <c r="V29" s="7"/>
      <c r="W29" s="7"/>
      <c r="X29" s="7"/>
      <c r="Y29" s="7"/>
      <c r="Z29" s="7"/>
      <c r="AA29" s="7"/>
      <c r="AB29" s="7"/>
    </row>
    <row r="30" spans="1:28" ht="18" customHeight="1">
      <c r="A30" s="42" t="s">
        <v>62</v>
      </c>
      <c r="B30" s="43">
        <f>'[1]H28.11～29.10まで集計（チェック用） '!C34</f>
        <v>10714</v>
      </c>
      <c r="C30" s="44">
        <f>'[1]H28.11～29.10まで集計（チェック用） '!G34</f>
        <v>101</v>
      </c>
      <c r="D30" s="44">
        <f>'[1]H28.11～29.10まで集計（チェック用） '!H34</f>
        <v>102</v>
      </c>
      <c r="E30" s="44">
        <f t="shared" si="13"/>
        <v>-1</v>
      </c>
      <c r="F30" s="45">
        <f t="shared" si="0"/>
        <v>-9.3335822288594366E-3</v>
      </c>
      <c r="G30" s="44">
        <f>'[1]H28.11～29.10まで集計（チェック用） '!J34</f>
        <v>803</v>
      </c>
      <c r="H30" s="44">
        <f>'[1]H28.11～29.10まで集計（チェック用） '!K34</f>
        <v>355</v>
      </c>
      <c r="I30" s="44">
        <f>'[1]H28.11～29.10まで集計（チェック用） '!L34</f>
        <v>19</v>
      </c>
      <c r="J30" s="46">
        <f t="shared" si="14"/>
        <v>1177</v>
      </c>
      <c r="K30" s="47">
        <f>'[1]H28.11～29.10まで集計（チェック用） '!N34</f>
        <v>441</v>
      </c>
      <c r="L30" s="47">
        <f>'[1]H28.11～29.10まで集計（チェック用） '!O34</f>
        <v>625</v>
      </c>
      <c r="M30" s="47">
        <f>'[1]H28.11～29.10まで集計（チェック用） '!P34</f>
        <v>68</v>
      </c>
      <c r="N30" s="47">
        <f t="shared" si="15"/>
        <v>1134</v>
      </c>
      <c r="O30" s="46">
        <f t="shared" si="16"/>
        <v>43</v>
      </c>
      <c r="P30" s="48">
        <f t="shared" si="2"/>
        <v>0.40134403584095574</v>
      </c>
      <c r="Q30" s="49">
        <f t="shared" si="17"/>
        <v>42</v>
      </c>
      <c r="R30" s="50">
        <f t="shared" si="3"/>
        <v>0.39201045361209635</v>
      </c>
      <c r="S30" s="51">
        <f t="shared" si="18"/>
        <v>10756</v>
      </c>
      <c r="T30" s="52" t="s">
        <v>62</v>
      </c>
      <c r="U30" s="7"/>
      <c r="V30" s="7"/>
      <c r="W30" s="7"/>
      <c r="X30" s="7"/>
      <c r="Y30" s="7"/>
      <c r="Z30" s="7"/>
      <c r="AA30" s="7"/>
      <c r="AB30" s="7"/>
    </row>
    <row r="31" spans="1:28" ht="18" customHeight="1">
      <c r="A31" s="42" t="s">
        <v>63</v>
      </c>
      <c r="B31" s="43">
        <f>'[1]H28.11～29.10まで集計（チェック用） '!C35</f>
        <v>5625</v>
      </c>
      <c r="C31" s="44">
        <f>'[1]H28.11～29.10まで集計（チェック用） '!G35</f>
        <v>73</v>
      </c>
      <c r="D31" s="44">
        <f>'[1]H28.11～29.10まで集計（チェック用） '!H35</f>
        <v>68</v>
      </c>
      <c r="E31" s="44">
        <f t="shared" si="13"/>
        <v>5</v>
      </c>
      <c r="F31" s="45">
        <f t="shared" si="0"/>
        <v>8.8888888888888892E-2</v>
      </c>
      <c r="G31" s="44">
        <f>'[1]H28.11～29.10まで集計（チェック用） '!J35</f>
        <v>100</v>
      </c>
      <c r="H31" s="44">
        <f>'[1]H28.11～29.10まで集計（チェック用） '!K35</f>
        <v>190</v>
      </c>
      <c r="I31" s="44">
        <f>'[1]H28.11～29.10まで集計（チェック用） '!L35</f>
        <v>15</v>
      </c>
      <c r="J31" s="46">
        <f t="shared" si="14"/>
        <v>305</v>
      </c>
      <c r="K31" s="47">
        <f>'[1]H28.11～29.10まで集計（チェック用） '!N35</f>
        <v>77</v>
      </c>
      <c r="L31" s="47">
        <f>'[1]H28.11～29.10まで集計（チェック用） '!O35</f>
        <v>198</v>
      </c>
      <c r="M31" s="47">
        <f>'[1]H28.11～29.10まで集計（チェック用） '!P35</f>
        <v>5</v>
      </c>
      <c r="N31" s="47">
        <f t="shared" si="15"/>
        <v>280</v>
      </c>
      <c r="O31" s="46">
        <f t="shared" si="16"/>
        <v>25</v>
      </c>
      <c r="P31" s="48">
        <f t="shared" si="2"/>
        <v>0.44444444444444442</v>
      </c>
      <c r="Q31" s="49">
        <f t="shared" si="17"/>
        <v>30</v>
      </c>
      <c r="R31" s="50">
        <f t="shared" si="3"/>
        <v>0.53333333333333333</v>
      </c>
      <c r="S31" s="51">
        <f t="shared" si="18"/>
        <v>5655</v>
      </c>
      <c r="T31" s="52" t="s">
        <v>63</v>
      </c>
      <c r="U31" s="7"/>
      <c r="V31" s="7"/>
      <c r="W31" s="7"/>
      <c r="X31" s="7"/>
      <c r="Y31" s="7"/>
      <c r="Z31" s="7"/>
      <c r="AA31" s="7"/>
      <c r="AB31" s="7"/>
    </row>
    <row r="32" spans="1:28" ht="18" customHeight="1">
      <c r="A32" s="42" t="s">
        <v>64</v>
      </c>
      <c r="B32" s="43">
        <f>'[1]H28.11～29.10まで集計（チェック用） '!C36</f>
        <v>11259</v>
      </c>
      <c r="C32" s="44">
        <f>'[1]H28.11～29.10まで集計（チェック用） '!G36</f>
        <v>140</v>
      </c>
      <c r="D32" s="44">
        <f>'[1]H28.11～29.10まで集計（チェック用） '!H36</f>
        <v>119</v>
      </c>
      <c r="E32" s="44">
        <f t="shared" si="13"/>
        <v>21</v>
      </c>
      <c r="F32" s="45">
        <f t="shared" si="0"/>
        <v>0.18651745270450307</v>
      </c>
      <c r="G32" s="44">
        <f>'[1]H28.11～29.10まで集計（チェック用） '!J36</f>
        <v>125</v>
      </c>
      <c r="H32" s="44">
        <f>'[1]H28.11～29.10まで集計（チェック用） '!K36</f>
        <v>288</v>
      </c>
      <c r="I32" s="44">
        <f>'[1]H28.11～29.10まで集計（チェック用） '!L36</f>
        <v>5</v>
      </c>
      <c r="J32" s="46">
        <f t="shared" si="14"/>
        <v>418</v>
      </c>
      <c r="K32" s="47">
        <f>'[1]H28.11～29.10まで集計（チェック用） '!N36</f>
        <v>152</v>
      </c>
      <c r="L32" s="47">
        <f>'[1]H28.11～29.10まで集計（チェック用） '!O36</f>
        <v>269</v>
      </c>
      <c r="M32" s="47">
        <f>'[1]H28.11～29.10まで集計（チェック用） '!P36</f>
        <v>10</v>
      </c>
      <c r="N32" s="47">
        <f t="shared" si="15"/>
        <v>431</v>
      </c>
      <c r="O32" s="46">
        <f t="shared" si="16"/>
        <v>-13</v>
      </c>
      <c r="P32" s="48">
        <f t="shared" si="2"/>
        <v>-0.11546318500754951</v>
      </c>
      <c r="Q32" s="49">
        <f t="shared" si="17"/>
        <v>8</v>
      </c>
      <c r="R32" s="50">
        <f t="shared" si="3"/>
        <v>7.1054267696953541E-2</v>
      </c>
      <c r="S32" s="51">
        <f t="shared" si="18"/>
        <v>11267</v>
      </c>
      <c r="T32" s="52" t="s">
        <v>64</v>
      </c>
      <c r="U32" s="7"/>
      <c r="V32" s="7"/>
      <c r="W32" s="7"/>
      <c r="X32" s="7"/>
      <c r="Y32" s="7"/>
      <c r="Z32" s="7"/>
      <c r="AA32" s="7"/>
      <c r="AB32" s="7"/>
    </row>
    <row r="33" spans="1:28" ht="18" customHeight="1" thickBot="1">
      <c r="A33" s="42" t="s">
        <v>65</v>
      </c>
      <c r="B33" s="43">
        <f>'[1]H28.11～29.10まで集計（チェック用） '!C37</f>
        <v>4192</v>
      </c>
      <c r="C33" s="44">
        <f>'[1]H28.11～29.10まで集計（チェック用） '!G37</f>
        <v>57</v>
      </c>
      <c r="D33" s="44">
        <f>'[1]H28.11～29.10まで集計（チェック用） '!H37</f>
        <v>62</v>
      </c>
      <c r="E33" s="44">
        <f t="shared" si="13"/>
        <v>-5</v>
      </c>
      <c r="F33" s="45">
        <f t="shared" si="0"/>
        <v>-0.11927480916030535</v>
      </c>
      <c r="G33" s="44">
        <f>'[1]H28.11～29.10まで集計（チェック用） '!J37</f>
        <v>84</v>
      </c>
      <c r="H33" s="44">
        <f>'[1]H28.11～29.10まで集計（チェック用） '!K37</f>
        <v>100</v>
      </c>
      <c r="I33" s="44">
        <f>'[1]H28.11～29.10まで集計（チェック用） '!L37</f>
        <v>2</v>
      </c>
      <c r="J33" s="46">
        <f t="shared" si="14"/>
        <v>186</v>
      </c>
      <c r="K33" s="47">
        <f>'[1]H28.11～29.10まで集計（チェック用） '!N37</f>
        <v>60</v>
      </c>
      <c r="L33" s="47">
        <f>'[1]H28.11～29.10まで集計（チェック用） '!O37</f>
        <v>112</v>
      </c>
      <c r="M33" s="47">
        <f>'[1]H28.11～29.10まで集計（チェック用） '!P37</f>
        <v>4</v>
      </c>
      <c r="N33" s="47">
        <f t="shared" si="15"/>
        <v>176</v>
      </c>
      <c r="O33" s="46">
        <f t="shared" si="16"/>
        <v>10</v>
      </c>
      <c r="P33" s="48">
        <f t="shared" si="2"/>
        <v>0.2385496183206107</v>
      </c>
      <c r="Q33" s="49">
        <f t="shared" si="17"/>
        <v>5</v>
      </c>
      <c r="R33" s="50">
        <f t="shared" si="3"/>
        <v>0.11927480916030535</v>
      </c>
      <c r="S33" s="51">
        <f t="shared" si="18"/>
        <v>4197</v>
      </c>
      <c r="T33" s="52" t="s">
        <v>65</v>
      </c>
      <c r="U33" s="7"/>
      <c r="V33" s="7"/>
      <c r="W33" s="7"/>
      <c r="X33" s="7"/>
      <c r="Y33" s="7"/>
      <c r="Z33" s="7"/>
      <c r="AA33" s="7"/>
      <c r="AB33" s="7"/>
    </row>
    <row r="34" spans="1:28" ht="22.5" customHeight="1" thickBot="1">
      <c r="A34" s="30" t="s">
        <v>66</v>
      </c>
      <c r="B34" s="31">
        <f>SUM(B35:B40)</f>
        <v>152463</v>
      </c>
      <c r="C34" s="32">
        <f>SUM(C35:C40)</f>
        <v>1600</v>
      </c>
      <c r="D34" s="32">
        <f>SUM(D35:D40)</f>
        <v>1156</v>
      </c>
      <c r="E34" s="32">
        <f>SUM(E35:E40)</f>
        <v>444</v>
      </c>
      <c r="F34" s="33">
        <f t="shared" si="0"/>
        <v>0.29121819720194408</v>
      </c>
      <c r="G34" s="32">
        <f t="shared" ref="G34:O34" si="19">SUM(G35:G40)</f>
        <v>2611</v>
      </c>
      <c r="H34" s="32">
        <f t="shared" si="19"/>
        <v>6393</v>
      </c>
      <c r="I34" s="32">
        <f t="shared" si="19"/>
        <v>265</v>
      </c>
      <c r="J34" s="36">
        <f t="shared" si="19"/>
        <v>9269</v>
      </c>
      <c r="K34" s="35">
        <f t="shared" si="19"/>
        <v>2865</v>
      </c>
      <c r="L34" s="32">
        <f t="shared" si="19"/>
        <v>5940</v>
      </c>
      <c r="M34" s="32">
        <f t="shared" si="19"/>
        <v>179</v>
      </c>
      <c r="N34" s="35">
        <f t="shared" si="19"/>
        <v>8984</v>
      </c>
      <c r="O34" s="36">
        <f t="shared" si="19"/>
        <v>285</v>
      </c>
      <c r="P34" s="37">
        <f t="shared" si="2"/>
        <v>0.18693059955530195</v>
      </c>
      <c r="Q34" s="38">
        <f t="shared" si="17"/>
        <v>729</v>
      </c>
      <c r="R34" s="39">
        <f t="shared" si="3"/>
        <v>0.47814879675724609</v>
      </c>
      <c r="S34" s="40">
        <f>SUM(S35:S40)</f>
        <v>153192</v>
      </c>
      <c r="T34" s="41" t="s">
        <v>66</v>
      </c>
      <c r="U34" s="7"/>
      <c r="V34" s="7"/>
      <c r="W34" s="7"/>
      <c r="X34" s="7"/>
      <c r="Y34" s="7"/>
      <c r="Z34" s="7"/>
      <c r="AA34" s="7"/>
      <c r="AB34" s="7"/>
    </row>
    <row r="35" spans="1:28" ht="18" customHeight="1">
      <c r="A35" s="42" t="s">
        <v>67</v>
      </c>
      <c r="B35" s="43">
        <f>'[1]H28.11～29.10まで集計（チェック用） '!C41</f>
        <v>39681</v>
      </c>
      <c r="C35" s="44">
        <f>'[1]H28.11～29.10まで集計（チェック用） '!G41</f>
        <v>406</v>
      </c>
      <c r="D35" s="44">
        <f>'[1]H28.11～29.10まで集計（チェック用） '!H41</f>
        <v>274</v>
      </c>
      <c r="E35" s="44">
        <f t="shared" ref="E35:E40" si="20">C35-D35</f>
        <v>132</v>
      </c>
      <c r="F35" s="45">
        <f t="shared" si="0"/>
        <v>0.33265290693278898</v>
      </c>
      <c r="G35" s="44">
        <f>'[1]H28.11～29.10まで集計（チェック用） '!J41</f>
        <v>662</v>
      </c>
      <c r="H35" s="44">
        <f>'[1]H28.11～29.10まで集計（チェック用） '!K41</f>
        <v>1082</v>
      </c>
      <c r="I35" s="44">
        <f>'[1]H28.11～29.10まで集計（チェック用） '!L41</f>
        <v>71</v>
      </c>
      <c r="J35" s="46">
        <f t="shared" ref="J35:J40" si="21">SUM(G35:I35)</f>
        <v>1815</v>
      </c>
      <c r="K35" s="47">
        <f>'[1]H28.11～29.10まで集計（チェック用） '!N41</f>
        <v>759</v>
      </c>
      <c r="L35" s="47">
        <f>'[1]H28.11～29.10まで集計（チェック用） '!O41</f>
        <v>1145</v>
      </c>
      <c r="M35" s="47">
        <f>'[1]H28.11～29.10まで集計（チェック用） '!P41</f>
        <v>29</v>
      </c>
      <c r="N35" s="47">
        <f t="shared" ref="N35:N40" si="22">SUM(K35:M35)</f>
        <v>1933</v>
      </c>
      <c r="O35" s="46">
        <f t="shared" ref="O35:O40" si="23">J35-N35</f>
        <v>-118</v>
      </c>
      <c r="P35" s="48">
        <f t="shared" si="2"/>
        <v>-0.29737153801567501</v>
      </c>
      <c r="Q35" s="49">
        <f t="shared" si="17"/>
        <v>14</v>
      </c>
      <c r="R35" s="50">
        <f t="shared" si="3"/>
        <v>3.5281368917113989E-2</v>
      </c>
      <c r="S35" s="51">
        <f t="shared" ref="S35:S40" si="24">Q35+B35</f>
        <v>39695</v>
      </c>
      <c r="T35" s="52" t="s">
        <v>67</v>
      </c>
      <c r="U35" s="7"/>
      <c r="V35" s="7"/>
      <c r="W35" s="7"/>
      <c r="X35" s="7"/>
      <c r="Y35" s="7"/>
      <c r="Z35" s="7"/>
      <c r="AA35" s="7"/>
      <c r="AB35" s="7"/>
    </row>
    <row r="36" spans="1:28" ht="18" customHeight="1">
      <c r="A36" s="42" t="s">
        <v>68</v>
      </c>
      <c r="B36" s="43">
        <f>'[1]H28.11～29.10まで集計（チェック用） '!C42</f>
        <v>13671</v>
      </c>
      <c r="C36" s="44">
        <f>'[1]H28.11～29.10まで集計（チェック用） '!G42</f>
        <v>158</v>
      </c>
      <c r="D36" s="44">
        <f>'[1]H28.11～29.10まで集計（チェック用） '!H42</f>
        <v>153</v>
      </c>
      <c r="E36" s="44">
        <f t="shared" si="20"/>
        <v>5</v>
      </c>
      <c r="F36" s="45">
        <f t="shared" si="0"/>
        <v>3.6573769292663302E-2</v>
      </c>
      <c r="G36" s="44">
        <f>'[1]H28.11～29.10まで集計（チェック用） '!J42</f>
        <v>140</v>
      </c>
      <c r="H36" s="44">
        <f>'[1]H28.11～29.10まで集計（チェック用） '!K42</f>
        <v>434</v>
      </c>
      <c r="I36" s="44">
        <f>'[1]H28.11～29.10まで集計（チェック用） '!L42</f>
        <v>10</v>
      </c>
      <c r="J36" s="46">
        <f t="shared" si="21"/>
        <v>584</v>
      </c>
      <c r="K36" s="47">
        <f>'[1]H28.11～29.10まで集計（チェック用） '!N42</f>
        <v>164</v>
      </c>
      <c r="L36" s="47">
        <f>'[1]H28.11～29.10まで集計（チェック用） '!O42</f>
        <v>448</v>
      </c>
      <c r="M36" s="47">
        <f>'[1]H28.11～29.10まで集計（チェック用） '!P42</f>
        <v>9</v>
      </c>
      <c r="N36" s="47">
        <f t="shared" si="22"/>
        <v>621</v>
      </c>
      <c r="O36" s="46">
        <f t="shared" si="23"/>
        <v>-37</v>
      </c>
      <c r="P36" s="48">
        <f t="shared" si="2"/>
        <v>-0.27064589276570844</v>
      </c>
      <c r="Q36" s="49">
        <f t="shared" si="17"/>
        <v>-32</v>
      </c>
      <c r="R36" s="50">
        <f t="shared" si="3"/>
        <v>-0.23407212347304512</v>
      </c>
      <c r="S36" s="51">
        <f t="shared" si="24"/>
        <v>13639</v>
      </c>
      <c r="T36" s="52" t="s">
        <v>68</v>
      </c>
      <c r="U36" s="7"/>
      <c r="V36" s="7"/>
      <c r="W36" s="7"/>
      <c r="X36" s="7"/>
      <c r="Y36" s="7"/>
      <c r="Z36" s="7"/>
      <c r="AA36" s="7"/>
      <c r="AB36" s="7"/>
    </row>
    <row r="37" spans="1:28" ht="18" customHeight="1">
      <c r="A37" s="42" t="s">
        <v>69</v>
      </c>
      <c r="B37" s="43">
        <f>'[1]H28.11～29.10まで集計（チェック用） '!C43</f>
        <v>28578</v>
      </c>
      <c r="C37" s="44">
        <f>'[1]H28.11～29.10まで集計（チェック用） '!G43</f>
        <v>321</v>
      </c>
      <c r="D37" s="44">
        <f>'[1]H28.11～29.10まで集計（チェック用） '!H43</f>
        <v>216</v>
      </c>
      <c r="E37" s="44">
        <f t="shared" si="20"/>
        <v>105</v>
      </c>
      <c r="F37" s="45">
        <f t="shared" si="0"/>
        <v>0.36741549443627963</v>
      </c>
      <c r="G37" s="44">
        <f>'[1]H28.11～29.10まで集計（チェック用） '!J43</f>
        <v>685</v>
      </c>
      <c r="H37" s="44">
        <f>'[1]H28.11～29.10まで集計（チェック用） '!K43</f>
        <v>1171</v>
      </c>
      <c r="I37" s="44">
        <f>'[1]H28.11～29.10まで集計（チェック用） '!L43</f>
        <v>63</v>
      </c>
      <c r="J37" s="46">
        <f t="shared" si="21"/>
        <v>1919</v>
      </c>
      <c r="K37" s="47">
        <f>'[1]H28.11～29.10まで集計（チェック用） '!N43</f>
        <v>758</v>
      </c>
      <c r="L37" s="47">
        <f>'[1]H28.11～29.10まで集計（チェック用） '!O43</f>
        <v>1297</v>
      </c>
      <c r="M37" s="47">
        <f>'[1]H28.11～29.10まで集計（チェック用） '!P43</f>
        <v>28</v>
      </c>
      <c r="N37" s="47">
        <f t="shared" si="22"/>
        <v>2083</v>
      </c>
      <c r="O37" s="46">
        <f t="shared" si="23"/>
        <v>-164</v>
      </c>
      <c r="P37" s="48">
        <f t="shared" si="2"/>
        <v>-0.5738680103576177</v>
      </c>
      <c r="Q37" s="49">
        <f t="shared" si="17"/>
        <v>-59</v>
      </c>
      <c r="R37" s="50">
        <f t="shared" si="3"/>
        <v>-0.20645251592133809</v>
      </c>
      <c r="S37" s="51">
        <f t="shared" si="24"/>
        <v>28519</v>
      </c>
      <c r="T37" s="52" t="s">
        <v>69</v>
      </c>
      <c r="U37" s="7"/>
      <c r="V37" s="7"/>
      <c r="W37" s="7"/>
      <c r="X37" s="7"/>
      <c r="Y37" s="7"/>
      <c r="Z37" s="7"/>
      <c r="AA37" s="7"/>
      <c r="AB37" s="7"/>
    </row>
    <row r="38" spans="1:28" ht="18" customHeight="1">
      <c r="A38" s="42" t="s">
        <v>70</v>
      </c>
      <c r="B38" s="43">
        <f>'[1]H28.11～29.10まで集計（チェック用） '!C44</f>
        <v>16040</v>
      </c>
      <c r="C38" s="44">
        <f>'[1]H28.11～29.10まで集計（チェック用） '!G44</f>
        <v>158</v>
      </c>
      <c r="D38" s="44">
        <f>'[1]H28.11～29.10まで集計（チェック用） '!H44</f>
        <v>137</v>
      </c>
      <c r="E38" s="44">
        <f t="shared" si="20"/>
        <v>21</v>
      </c>
      <c r="F38" s="45">
        <f t="shared" si="0"/>
        <v>0.13092269326683292</v>
      </c>
      <c r="G38" s="44">
        <f>'[1]H28.11～29.10まで集計（チェック用） '!J44</f>
        <v>212</v>
      </c>
      <c r="H38" s="44">
        <f>'[1]H28.11～29.10まで集計（チェック用） '!K44</f>
        <v>961</v>
      </c>
      <c r="I38" s="44">
        <f>'[1]H28.11～29.10まで集計（チェック用） '!L44</f>
        <v>20</v>
      </c>
      <c r="J38" s="46">
        <f t="shared" si="21"/>
        <v>1193</v>
      </c>
      <c r="K38" s="47">
        <f>'[1]H28.11～29.10まで集計（チェック用） '!N44</f>
        <v>218</v>
      </c>
      <c r="L38" s="47">
        <f>'[1]H28.11～29.10まで集計（チェック用） '!O44</f>
        <v>708</v>
      </c>
      <c r="M38" s="47">
        <f>'[1]H28.11～29.10まで集計（チェック用） '!P44</f>
        <v>25</v>
      </c>
      <c r="N38" s="47">
        <f t="shared" si="22"/>
        <v>951</v>
      </c>
      <c r="O38" s="46">
        <f t="shared" si="23"/>
        <v>242</v>
      </c>
      <c r="P38" s="48">
        <f t="shared" si="2"/>
        <v>1.5087281795511223</v>
      </c>
      <c r="Q38" s="49">
        <f t="shared" si="17"/>
        <v>263</v>
      </c>
      <c r="R38" s="50">
        <f t="shared" si="3"/>
        <v>1.6396508728179553</v>
      </c>
      <c r="S38" s="51">
        <f t="shared" si="24"/>
        <v>16303</v>
      </c>
      <c r="T38" s="52" t="s">
        <v>70</v>
      </c>
      <c r="U38" s="7"/>
      <c r="V38" s="7"/>
      <c r="W38" s="7"/>
      <c r="X38" s="7"/>
      <c r="Y38" s="7"/>
      <c r="Z38" s="7"/>
      <c r="AA38" s="7"/>
      <c r="AB38" s="7"/>
    </row>
    <row r="39" spans="1:28" ht="18" customHeight="1">
      <c r="A39" s="42" t="s">
        <v>71</v>
      </c>
      <c r="B39" s="43">
        <f>'[1]H28.11～29.10まで集計（チェック用） '!C45</f>
        <v>20030</v>
      </c>
      <c r="C39" s="44">
        <f>'[1]H28.11～29.10まで集計（チェック用） '!G45</f>
        <v>240</v>
      </c>
      <c r="D39" s="44">
        <f>'[1]H28.11～29.10まで集計（チェック用） '!H45</f>
        <v>138</v>
      </c>
      <c r="E39" s="44">
        <f t="shared" si="20"/>
        <v>102</v>
      </c>
      <c r="F39" s="45">
        <f t="shared" si="0"/>
        <v>0.50923614578132803</v>
      </c>
      <c r="G39" s="44">
        <f>'[1]H28.11～29.10まで集計（チェック用） '!J45</f>
        <v>274</v>
      </c>
      <c r="H39" s="44">
        <f>'[1]H28.11～29.10まで集計（チェック用） '!K45</f>
        <v>1253</v>
      </c>
      <c r="I39" s="44">
        <f>'[1]H28.11～29.10まで集計（チェック用） '!L45</f>
        <v>59</v>
      </c>
      <c r="J39" s="46">
        <f t="shared" si="21"/>
        <v>1586</v>
      </c>
      <c r="K39" s="47">
        <f>'[1]H28.11～29.10まで集計（チェック用） '!N45</f>
        <v>298</v>
      </c>
      <c r="L39" s="47">
        <f>'[1]H28.11～29.10まで集計（チェック用） '!O45</f>
        <v>807</v>
      </c>
      <c r="M39" s="47">
        <f>'[1]H28.11～29.10まで集計（チェック用） '!P45</f>
        <v>58</v>
      </c>
      <c r="N39" s="47">
        <f t="shared" si="22"/>
        <v>1163</v>
      </c>
      <c r="O39" s="46">
        <f t="shared" si="23"/>
        <v>423</v>
      </c>
      <c r="P39" s="48">
        <f t="shared" si="2"/>
        <v>2.111832251622566</v>
      </c>
      <c r="Q39" s="49">
        <f t="shared" si="17"/>
        <v>525</v>
      </c>
      <c r="R39" s="50">
        <f t="shared" si="3"/>
        <v>2.621068397403894</v>
      </c>
      <c r="S39" s="51">
        <f t="shared" si="24"/>
        <v>20555</v>
      </c>
      <c r="T39" s="52" t="s">
        <v>71</v>
      </c>
      <c r="U39" s="7"/>
      <c r="V39" s="7"/>
      <c r="W39" s="7"/>
      <c r="X39" s="7"/>
      <c r="Y39" s="7"/>
      <c r="Z39" s="7"/>
      <c r="AA39" s="7"/>
      <c r="AB39" s="7"/>
    </row>
    <row r="40" spans="1:28" ht="18" customHeight="1" thickBot="1">
      <c r="A40" s="42" t="s">
        <v>72</v>
      </c>
      <c r="B40" s="43">
        <f>'[1]H28.11～29.10まで集計（チェック用） '!C46</f>
        <v>34463</v>
      </c>
      <c r="C40" s="44">
        <f>'[1]H28.11～29.10まで集計（チェック用） '!G46</f>
        <v>317</v>
      </c>
      <c r="D40" s="44">
        <f>'[1]H28.11～29.10まで集計（チェック用） '!H46</f>
        <v>238</v>
      </c>
      <c r="E40" s="44">
        <f t="shared" si="20"/>
        <v>79</v>
      </c>
      <c r="F40" s="45">
        <f t="shared" si="0"/>
        <v>0.22923134956329977</v>
      </c>
      <c r="G40" s="44">
        <f>'[1]H28.11～29.10まで集計（チェック用） '!J46</f>
        <v>638</v>
      </c>
      <c r="H40" s="44">
        <f>'[1]H28.11～29.10まで集計（チェック用） '!K46</f>
        <v>1492</v>
      </c>
      <c r="I40" s="44">
        <f>'[1]H28.11～29.10まで集計（チェック用） '!L46</f>
        <v>42</v>
      </c>
      <c r="J40" s="46">
        <f t="shared" si="21"/>
        <v>2172</v>
      </c>
      <c r="K40" s="47">
        <f>'[1]H28.11～29.10まで集計（チェック用） '!N46</f>
        <v>668</v>
      </c>
      <c r="L40" s="47">
        <f>'[1]H28.11～29.10まで集計（チェック用） '!O46</f>
        <v>1535</v>
      </c>
      <c r="M40" s="47">
        <f>'[1]H28.11～29.10まで集計（チェック用） '!P46</f>
        <v>30</v>
      </c>
      <c r="N40" s="47">
        <f t="shared" si="22"/>
        <v>2233</v>
      </c>
      <c r="O40" s="46">
        <f t="shared" si="23"/>
        <v>-61</v>
      </c>
      <c r="P40" s="48">
        <f t="shared" si="2"/>
        <v>-0.17700142181469983</v>
      </c>
      <c r="Q40" s="49">
        <f t="shared" si="17"/>
        <v>18</v>
      </c>
      <c r="R40" s="50">
        <f t="shared" si="3"/>
        <v>5.2229927748599948E-2</v>
      </c>
      <c r="S40" s="51">
        <f t="shared" si="24"/>
        <v>34481</v>
      </c>
      <c r="T40" s="52" t="s">
        <v>72</v>
      </c>
      <c r="U40" s="7"/>
      <c r="V40" s="7"/>
      <c r="W40" s="7"/>
      <c r="X40" s="7"/>
      <c r="Y40" s="7"/>
      <c r="Z40" s="7"/>
      <c r="AA40" s="7"/>
      <c r="AB40" s="7"/>
    </row>
    <row r="41" spans="1:28" ht="22.5" customHeight="1" thickBot="1">
      <c r="A41" s="30" t="s">
        <v>73</v>
      </c>
      <c r="B41" s="31">
        <f>SUM(B42:B53)</f>
        <v>101239</v>
      </c>
      <c r="C41" s="32">
        <f>SUM(C42:C53)</f>
        <v>1409</v>
      </c>
      <c r="D41" s="32">
        <f>SUM(D42:D53)</f>
        <v>823</v>
      </c>
      <c r="E41" s="32">
        <f>SUM(E42:E53)</f>
        <v>586</v>
      </c>
      <c r="F41" s="33">
        <f t="shared" si="0"/>
        <v>0.5788283171505052</v>
      </c>
      <c r="G41" s="32">
        <f t="shared" ref="G41:O41" si="25">SUM(G42:G53)</f>
        <v>1538</v>
      </c>
      <c r="H41" s="32">
        <f t="shared" si="25"/>
        <v>4925</v>
      </c>
      <c r="I41" s="34">
        <f t="shared" si="25"/>
        <v>143</v>
      </c>
      <c r="J41" s="34">
        <f t="shared" si="25"/>
        <v>6606</v>
      </c>
      <c r="K41" s="35">
        <f t="shared" si="25"/>
        <v>1520</v>
      </c>
      <c r="L41" s="32">
        <f t="shared" si="25"/>
        <v>4209</v>
      </c>
      <c r="M41" s="34">
        <f t="shared" si="25"/>
        <v>90</v>
      </c>
      <c r="N41" s="32">
        <f t="shared" si="25"/>
        <v>5819</v>
      </c>
      <c r="O41" s="35">
        <f t="shared" si="25"/>
        <v>787</v>
      </c>
      <c r="P41" s="37">
        <f t="shared" si="2"/>
        <v>0.77736840545639529</v>
      </c>
      <c r="Q41" s="38">
        <f>SUM(Q42:Q53)</f>
        <v>1373</v>
      </c>
      <c r="R41" s="39">
        <f t="shared" si="3"/>
        <v>1.3561967226069005</v>
      </c>
      <c r="S41" s="40">
        <f>SUM(S42:S53)</f>
        <v>102612</v>
      </c>
      <c r="T41" s="41" t="s">
        <v>73</v>
      </c>
      <c r="U41" s="7"/>
      <c r="V41" s="7"/>
      <c r="W41" s="7"/>
      <c r="X41" s="7"/>
      <c r="Y41" s="7"/>
      <c r="Z41" s="7"/>
      <c r="AA41" s="7"/>
      <c r="AB41" s="7"/>
    </row>
    <row r="42" spans="1:28" ht="18" customHeight="1">
      <c r="A42" s="42" t="s">
        <v>74</v>
      </c>
      <c r="B42" s="43">
        <f>'[1]H28.11～29.10まで集計（チェック用） '!C50</f>
        <v>18746</v>
      </c>
      <c r="C42" s="44">
        <f>'[1]H28.11～29.10まで集計（チェック用） '!G50</f>
        <v>287</v>
      </c>
      <c r="D42" s="44">
        <f>'[1]H28.11～29.10まで集計（チェック用） '!H50</f>
        <v>131</v>
      </c>
      <c r="E42" s="44">
        <f t="shared" ref="E42:E53" si="26">C42-D42</f>
        <v>156</v>
      </c>
      <c r="F42" s="45">
        <f t="shared" si="0"/>
        <v>0.83217753120665738</v>
      </c>
      <c r="G42" s="44">
        <f>'[1]H28.11～29.10まで集計（チェック用） '!J50</f>
        <v>387</v>
      </c>
      <c r="H42" s="44">
        <f>'[1]H28.11～29.10まで集計（チェック用） '!K50</f>
        <v>1075</v>
      </c>
      <c r="I42" s="44">
        <f>'[1]H28.11～29.10まで集計（チェック用） '!L50</f>
        <v>27</v>
      </c>
      <c r="J42" s="46">
        <f t="shared" ref="J42:J53" si="27">SUM(G42:I42)</f>
        <v>1489</v>
      </c>
      <c r="K42" s="47">
        <f>'[1]H28.11～29.10まで集計（チェック用） '!N50</f>
        <v>330</v>
      </c>
      <c r="L42" s="47">
        <f>'[1]H28.11～29.10まで集計（チェック用） '!O50</f>
        <v>935</v>
      </c>
      <c r="M42" s="47">
        <f>'[1]H28.11～29.10まで集計（チェック用） '!P50</f>
        <v>20</v>
      </c>
      <c r="N42" s="47">
        <f t="shared" ref="N42:N53" si="28">SUM(K42:M42)</f>
        <v>1285</v>
      </c>
      <c r="O42" s="46">
        <f t="shared" ref="O42:O52" si="29">J42-N42</f>
        <v>204</v>
      </c>
      <c r="P42" s="48">
        <f t="shared" si="2"/>
        <v>1.0882321561933213</v>
      </c>
      <c r="Q42" s="49">
        <f t="shared" ref="Q42:Q52" si="30">E42+O42</f>
        <v>360</v>
      </c>
      <c r="R42" s="50">
        <f t="shared" si="3"/>
        <v>1.9204096873999785</v>
      </c>
      <c r="S42" s="51">
        <f t="shared" ref="S42:S53" si="31">Q42+B42</f>
        <v>19106</v>
      </c>
      <c r="T42" s="52" t="s">
        <v>74</v>
      </c>
      <c r="U42" s="7"/>
      <c r="V42" s="7"/>
      <c r="W42" s="7"/>
      <c r="X42" s="7"/>
      <c r="Y42" s="7"/>
      <c r="Z42" s="7"/>
      <c r="AA42" s="7"/>
      <c r="AB42" s="7"/>
    </row>
    <row r="43" spans="1:28" ht="18" customHeight="1">
      <c r="A43" s="42" t="s">
        <v>75</v>
      </c>
      <c r="B43" s="43">
        <f>'[1]H28.11～29.10まで集計（チェック用） '!C51</f>
        <v>37874</v>
      </c>
      <c r="C43" s="44">
        <f>'[1]H28.11～29.10まで集計（チェック用） '!G51</f>
        <v>597</v>
      </c>
      <c r="D43" s="44">
        <f>'[1]H28.11～29.10まで集計（チェック用） '!H51</f>
        <v>236</v>
      </c>
      <c r="E43" s="44">
        <f t="shared" si="26"/>
        <v>361</v>
      </c>
      <c r="F43" s="45">
        <f t="shared" si="0"/>
        <v>0.9531604794846068</v>
      </c>
      <c r="G43" s="44">
        <f>'[1]H28.11～29.10まで集計（チェック用） '!J51</f>
        <v>414</v>
      </c>
      <c r="H43" s="44">
        <f>'[1]H28.11～29.10まで集計（チェック用） '!K51</f>
        <v>1868</v>
      </c>
      <c r="I43" s="44">
        <f>'[1]H28.11～29.10まで集計（チェック用） '!L51</f>
        <v>26</v>
      </c>
      <c r="J43" s="46">
        <f t="shared" si="27"/>
        <v>2308</v>
      </c>
      <c r="K43" s="47">
        <f>'[1]H28.11～29.10まで集計（チェック用） '!N51</f>
        <v>483</v>
      </c>
      <c r="L43" s="47">
        <f>'[1]H28.11～29.10まで集計（チェック用） '!O51</f>
        <v>1489</v>
      </c>
      <c r="M43" s="47">
        <f>'[1]H28.11～29.10まで集計（チェック用） '!P51</f>
        <v>9</v>
      </c>
      <c r="N43" s="47">
        <f t="shared" si="28"/>
        <v>1981</v>
      </c>
      <c r="O43" s="46">
        <f t="shared" si="29"/>
        <v>327</v>
      </c>
      <c r="P43" s="48">
        <f t="shared" si="2"/>
        <v>0.86338913238633364</v>
      </c>
      <c r="Q43" s="49">
        <f t="shared" si="30"/>
        <v>688</v>
      </c>
      <c r="R43" s="50">
        <f t="shared" si="3"/>
        <v>1.8165496118709403</v>
      </c>
      <c r="S43" s="51">
        <f t="shared" si="31"/>
        <v>38562</v>
      </c>
      <c r="T43" s="52" t="s">
        <v>75</v>
      </c>
      <c r="U43" s="7"/>
      <c r="V43" s="7"/>
      <c r="W43" s="7"/>
      <c r="X43" s="7"/>
      <c r="Y43" s="7"/>
      <c r="Z43" s="7"/>
      <c r="AA43" s="7"/>
      <c r="AB43" s="7"/>
    </row>
    <row r="44" spans="1:28" ht="18" customHeight="1">
      <c r="A44" s="42" t="s">
        <v>76</v>
      </c>
      <c r="B44" s="43">
        <f>'[1]H28.11～29.10まで集計（チェック用） '!C52</f>
        <v>743</v>
      </c>
      <c r="C44" s="44">
        <f>'[1]H28.11～29.10まで集計（チェック用） '!G52</f>
        <v>7</v>
      </c>
      <c r="D44" s="44">
        <f>'[1]H28.11～29.10まで集計（チェック用） '!H52</f>
        <v>8</v>
      </c>
      <c r="E44" s="44">
        <f t="shared" si="26"/>
        <v>-1</v>
      </c>
      <c r="F44" s="45">
        <f t="shared" si="0"/>
        <v>-0.13458950201884254</v>
      </c>
      <c r="G44" s="44">
        <f>'[1]H28.11～29.10まで集計（チェック用） '!J52</f>
        <v>27</v>
      </c>
      <c r="H44" s="44">
        <f>'[1]H28.11～29.10まで集計（チェック用） '!K52</f>
        <v>41</v>
      </c>
      <c r="I44" s="44">
        <f>'[1]H28.11～29.10まで集計（チェック用） '!L52</f>
        <v>10</v>
      </c>
      <c r="J44" s="46">
        <f t="shared" si="27"/>
        <v>78</v>
      </c>
      <c r="K44" s="47">
        <f>'[1]H28.11～29.10まで集計（チェック用） '!N52</f>
        <v>25</v>
      </c>
      <c r="L44" s="47">
        <f>'[1]H28.11～29.10まで集計（チェック用） '!O52</f>
        <v>45</v>
      </c>
      <c r="M44" s="47">
        <f>'[1]H28.11～29.10まで集計（チェック用） '!P52</f>
        <v>10</v>
      </c>
      <c r="N44" s="47">
        <f t="shared" si="28"/>
        <v>80</v>
      </c>
      <c r="O44" s="46">
        <f t="shared" si="29"/>
        <v>-2</v>
      </c>
      <c r="P44" s="48">
        <f t="shared" si="2"/>
        <v>-0.26917900403768508</v>
      </c>
      <c r="Q44" s="49">
        <f t="shared" si="30"/>
        <v>-3</v>
      </c>
      <c r="R44" s="50">
        <f t="shared" si="3"/>
        <v>-0.40376850605652759</v>
      </c>
      <c r="S44" s="51">
        <f t="shared" si="31"/>
        <v>740</v>
      </c>
      <c r="T44" s="52" t="s">
        <v>76</v>
      </c>
      <c r="U44" s="7"/>
      <c r="V44" s="7"/>
      <c r="W44" s="7"/>
      <c r="X44" s="7"/>
      <c r="Y44" s="7"/>
      <c r="Z44" s="7"/>
      <c r="AA44" s="7"/>
      <c r="AB44" s="7"/>
    </row>
    <row r="45" spans="1:28" ht="18" customHeight="1">
      <c r="A45" s="42" t="s">
        <v>77</v>
      </c>
      <c r="B45" s="43">
        <f>'[1]H28.11～29.10まで集計（チェック用） '!C53</f>
        <v>886</v>
      </c>
      <c r="C45" s="44">
        <f>'[1]H28.11～29.10まで集計（チェック用） '!G53</f>
        <v>11</v>
      </c>
      <c r="D45" s="44">
        <f>'[1]H28.11～29.10まで集計（チェック用） '!H53</f>
        <v>12</v>
      </c>
      <c r="E45" s="44">
        <f t="shared" si="26"/>
        <v>-1</v>
      </c>
      <c r="F45" s="45">
        <f t="shared" si="0"/>
        <v>-0.11286681715575619</v>
      </c>
      <c r="G45" s="44">
        <f>'[1]H28.11～29.10まで集計（チェック用） '!J53</f>
        <v>45</v>
      </c>
      <c r="H45" s="44">
        <f>'[1]H28.11～29.10まで集計（チェック用） '!K53</f>
        <v>73</v>
      </c>
      <c r="I45" s="44">
        <f>'[1]H28.11～29.10まで集計（チェック用） '!L53</f>
        <v>22</v>
      </c>
      <c r="J45" s="46">
        <f t="shared" si="27"/>
        <v>140</v>
      </c>
      <c r="K45" s="47">
        <f>'[1]H28.11～29.10まで集計（チェック用） '!N53</f>
        <v>38</v>
      </c>
      <c r="L45" s="47">
        <f>'[1]H28.11～29.10まで集計（チェック用） '!O53</f>
        <v>72</v>
      </c>
      <c r="M45" s="47">
        <f>'[1]H28.11～29.10まで集計（チェック用） '!P53</f>
        <v>9</v>
      </c>
      <c r="N45" s="47">
        <f t="shared" si="28"/>
        <v>119</v>
      </c>
      <c r="O45" s="46">
        <f t="shared" si="29"/>
        <v>21</v>
      </c>
      <c r="P45" s="48">
        <f t="shared" si="2"/>
        <v>2.3702031602708806</v>
      </c>
      <c r="Q45" s="49">
        <f t="shared" si="30"/>
        <v>20</v>
      </c>
      <c r="R45" s="50">
        <f t="shared" si="3"/>
        <v>2.2573363431151243</v>
      </c>
      <c r="S45" s="51">
        <f t="shared" si="31"/>
        <v>906</v>
      </c>
      <c r="T45" s="52" t="s">
        <v>77</v>
      </c>
      <c r="U45" s="7"/>
      <c r="V45" s="7"/>
      <c r="W45" s="7"/>
      <c r="X45" s="7"/>
      <c r="Y45" s="7"/>
      <c r="Z45" s="7"/>
      <c r="AA45" s="7"/>
      <c r="AB45" s="7"/>
    </row>
    <row r="46" spans="1:28" ht="18" customHeight="1">
      <c r="A46" s="42" t="s">
        <v>78</v>
      </c>
      <c r="B46" s="43">
        <f>'[1]H28.11～29.10まで集計（チェック用） '!C54</f>
        <v>743</v>
      </c>
      <c r="C46" s="44">
        <f>'[1]H28.11～29.10まで集計（チェック用） '!G54</f>
        <v>7</v>
      </c>
      <c r="D46" s="44">
        <f>'[1]H28.11～29.10まで集計（チェック用） '!H54</f>
        <v>9</v>
      </c>
      <c r="E46" s="44">
        <f t="shared" si="26"/>
        <v>-2</v>
      </c>
      <c r="F46" s="45">
        <f t="shared" si="0"/>
        <v>-0.26917900403768508</v>
      </c>
      <c r="G46" s="44">
        <f>'[1]H28.11～29.10まで集計（チェック用） '!J54</f>
        <v>25</v>
      </c>
      <c r="H46" s="44">
        <f>'[1]H28.11～29.10まで集計（チェック用） '!K54</f>
        <v>25</v>
      </c>
      <c r="I46" s="44">
        <f>'[1]H28.11～29.10まで集計（チェック用） '!L54</f>
        <v>5</v>
      </c>
      <c r="J46" s="46">
        <f t="shared" si="27"/>
        <v>55</v>
      </c>
      <c r="K46" s="47">
        <f>'[1]H28.11～29.10まで集計（チェック用） '!N54</f>
        <v>11</v>
      </c>
      <c r="L46" s="47">
        <f>'[1]H28.11～29.10まで集計（チェック用） '!O54</f>
        <v>53</v>
      </c>
      <c r="M46" s="47">
        <f>'[1]H28.11～29.10まで集計（チェック用） '!P54</f>
        <v>2</v>
      </c>
      <c r="N46" s="47">
        <f t="shared" si="28"/>
        <v>66</v>
      </c>
      <c r="O46" s="46">
        <f t="shared" si="29"/>
        <v>-11</v>
      </c>
      <c r="P46" s="48">
        <f t="shared" si="2"/>
        <v>-1.4804845222072678</v>
      </c>
      <c r="Q46" s="49">
        <f t="shared" si="30"/>
        <v>-13</v>
      </c>
      <c r="R46" s="50">
        <f t="shared" si="3"/>
        <v>-1.7496635262449527</v>
      </c>
      <c r="S46" s="51">
        <f t="shared" si="31"/>
        <v>730</v>
      </c>
      <c r="T46" s="52" t="s">
        <v>78</v>
      </c>
      <c r="U46" s="7"/>
      <c r="V46" s="7"/>
      <c r="W46" s="7"/>
      <c r="X46" s="7"/>
      <c r="Y46" s="7"/>
      <c r="Z46" s="7"/>
      <c r="AA46" s="7"/>
      <c r="AB46" s="7"/>
    </row>
    <row r="47" spans="1:28" ht="18" customHeight="1">
      <c r="A47" s="42" t="s">
        <v>79</v>
      </c>
      <c r="B47" s="43">
        <f>'[1]H28.11～29.10まで集計（チェック用） '!C55</f>
        <v>424</v>
      </c>
      <c r="C47" s="44">
        <f>'[1]H28.11～29.10まで集計（チェック用） '!G55</f>
        <v>4</v>
      </c>
      <c r="D47" s="44">
        <f>'[1]H28.11～29.10まで集計（チェック用） '!H55</f>
        <v>5</v>
      </c>
      <c r="E47" s="44">
        <f t="shared" si="26"/>
        <v>-1</v>
      </c>
      <c r="F47" s="45">
        <f t="shared" si="0"/>
        <v>-0.23584905660377359</v>
      </c>
      <c r="G47" s="44">
        <f>'[1]H28.11～29.10まで集計（チェック用） '!J55</f>
        <v>1</v>
      </c>
      <c r="H47" s="44">
        <f>'[1]H28.11～29.10まで集計（チェック用） '!K55</f>
        <v>14</v>
      </c>
      <c r="I47" s="44">
        <f>'[1]H28.11～29.10まで集計（チェック用） '!L55</f>
        <v>4</v>
      </c>
      <c r="J47" s="46">
        <f t="shared" si="27"/>
        <v>19</v>
      </c>
      <c r="K47" s="47">
        <f>'[1]H28.11～29.10まで集計（チェック用） '!N55</f>
        <v>9</v>
      </c>
      <c r="L47" s="47">
        <f>'[1]H28.11～29.10まで集計（チェック用） '!O55</f>
        <v>15</v>
      </c>
      <c r="M47" s="47">
        <f>'[1]H28.11～29.10まで集計（チェック用） '!P55</f>
        <v>0</v>
      </c>
      <c r="N47" s="47">
        <f t="shared" si="28"/>
        <v>24</v>
      </c>
      <c r="O47" s="46">
        <f t="shared" si="29"/>
        <v>-5</v>
      </c>
      <c r="P47" s="48">
        <f t="shared" si="2"/>
        <v>-1.179245283018868</v>
      </c>
      <c r="Q47" s="49">
        <f t="shared" si="30"/>
        <v>-6</v>
      </c>
      <c r="R47" s="50">
        <f t="shared" si="3"/>
        <v>-1.4150943396226416</v>
      </c>
      <c r="S47" s="51">
        <f t="shared" si="31"/>
        <v>418</v>
      </c>
      <c r="T47" s="52" t="s">
        <v>79</v>
      </c>
      <c r="U47" s="7"/>
      <c r="V47" s="7"/>
      <c r="W47" s="7"/>
      <c r="X47" s="7"/>
      <c r="Y47" s="7"/>
      <c r="Z47" s="7"/>
      <c r="AA47" s="7"/>
      <c r="AB47" s="7"/>
    </row>
    <row r="48" spans="1:28" ht="18" customHeight="1">
      <c r="A48" s="42" t="s">
        <v>80</v>
      </c>
      <c r="B48" s="43">
        <f>'[1]H28.11～29.10まで集計（チェック用） '!C56</f>
        <v>1341</v>
      </c>
      <c r="C48" s="44">
        <f>'[1]H28.11～29.10まで集計（チェック用） '!G56</f>
        <v>8</v>
      </c>
      <c r="D48" s="44">
        <f>'[1]H28.11～29.10まで集計（チェック用） '!H56</f>
        <v>13</v>
      </c>
      <c r="E48" s="44">
        <f t="shared" si="26"/>
        <v>-5</v>
      </c>
      <c r="F48" s="45">
        <f t="shared" si="0"/>
        <v>-0.37285607755406414</v>
      </c>
      <c r="G48" s="44">
        <f>'[1]H28.11～29.10まで集計（チェック用） '!J56</f>
        <v>30</v>
      </c>
      <c r="H48" s="44">
        <f>'[1]H28.11～29.10まで集計（チェック用） '!K56</f>
        <v>78</v>
      </c>
      <c r="I48" s="44">
        <f>'[1]H28.11～29.10まで集計（チェック用） '!L56</f>
        <v>9</v>
      </c>
      <c r="J48" s="46">
        <f t="shared" si="27"/>
        <v>117</v>
      </c>
      <c r="K48" s="47">
        <f>'[1]H28.11～29.10まで集計（チェック用） '!N56</f>
        <v>24</v>
      </c>
      <c r="L48" s="47">
        <f>'[1]H28.11～29.10まで集計（チェック用） '!O56</f>
        <v>86</v>
      </c>
      <c r="M48" s="47">
        <f>'[1]H28.11～29.10まで集計（チェック用） '!P56</f>
        <v>6</v>
      </c>
      <c r="N48" s="47">
        <f t="shared" si="28"/>
        <v>116</v>
      </c>
      <c r="O48" s="46">
        <f t="shared" si="29"/>
        <v>1</v>
      </c>
      <c r="P48" s="48">
        <f t="shared" si="2"/>
        <v>7.4571215510812819E-2</v>
      </c>
      <c r="Q48" s="49">
        <f t="shared" si="30"/>
        <v>-4</v>
      </c>
      <c r="R48" s="50">
        <f t="shared" si="3"/>
        <v>-0.29828486204325128</v>
      </c>
      <c r="S48" s="51">
        <f t="shared" si="31"/>
        <v>1337</v>
      </c>
      <c r="T48" s="52" t="s">
        <v>80</v>
      </c>
      <c r="U48" s="7"/>
      <c r="V48" s="7"/>
      <c r="W48" s="7"/>
      <c r="X48" s="7"/>
      <c r="Y48" s="7"/>
      <c r="Z48" s="7"/>
      <c r="AA48" s="7"/>
      <c r="AB48" s="7"/>
    </row>
    <row r="49" spans="1:28" ht="18" customHeight="1">
      <c r="A49" s="42" t="s">
        <v>81</v>
      </c>
      <c r="B49" s="43">
        <f>'[1]H28.11～29.10まで集計（チェック用） '!C57</f>
        <v>615</v>
      </c>
      <c r="C49" s="44">
        <f>'[1]H28.11～29.10まで集計（チェック用） '!G57</f>
        <v>4</v>
      </c>
      <c r="D49" s="44">
        <f>'[1]H28.11～29.10まで集計（チェック用） '!H57</f>
        <v>4</v>
      </c>
      <c r="E49" s="44">
        <f t="shared" si="26"/>
        <v>0</v>
      </c>
      <c r="F49" s="45">
        <f t="shared" si="0"/>
        <v>0</v>
      </c>
      <c r="G49" s="44">
        <f>'[1]H28.11～29.10まで集計（チェック用） '!J57</f>
        <v>11</v>
      </c>
      <c r="H49" s="44">
        <f>'[1]H28.11～29.10まで集計（チェック用） '!K57</f>
        <v>51</v>
      </c>
      <c r="I49" s="44">
        <f>'[1]H28.11～29.10まで集計（チェック用） '!L57</f>
        <v>2</v>
      </c>
      <c r="J49" s="46">
        <f t="shared" si="27"/>
        <v>64</v>
      </c>
      <c r="K49" s="47">
        <f>'[1]H28.11～29.10まで集計（チェック用） '!N57</f>
        <v>6</v>
      </c>
      <c r="L49" s="47">
        <f>'[1]H28.11～29.10まで集計（チェック用） '!O57</f>
        <v>59</v>
      </c>
      <c r="M49" s="47">
        <f>'[1]H28.11～29.10まで集計（チェック用） '!P57</f>
        <v>3</v>
      </c>
      <c r="N49" s="47">
        <f t="shared" si="28"/>
        <v>68</v>
      </c>
      <c r="O49" s="46">
        <f t="shared" si="29"/>
        <v>-4</v>
      </c>
      <c r="P49" s="48">
        <f t="shared" si="2"/>
        <v>-0.65040650406504064</v>
      </c>
      <c r="Q49" s="49">
        <f t="shared" si="30"/>
        <v>-4</v>
      </c>
      <c r="R49" s="50">
        <f t="shared" si="3"/>
        <v>-0.65040650406504064</v>
      </c>
      <c r="S49" s="51">
        <f t="shared" si="31"/>
        <v>611</v>
      </c>
      <c r="T49" s="52" t="s">
        <v>81</v>
      </c>
      <c r="U49" s="7"/>
      <c r="V49" s="7"/>
      <c r="W49" s="7"/>
      <c r="X49" s="7"/>
      <c r="Y49" s="7"/>
      <c r="Z49" s="7"/>
      <c r="AA49" s="7"/>
      <c r="AB49" s="7"/>
    </row>
    <row r="50" spans="1:28" ht="18" customHeight="1">
      <c r="A50" s="42" t="s">
        <v>82</v>
      </c>
      <c r="B50" s="43">
        <f>'[1]H28.11～29.10まで集計（チェック用） '!C58</f>
        <v>1214</v>
      </c>
      <c r="C50" s="44">
        <f>'[1]H28.11～29.10まで集計（チェック用） '!G58</f>
        <v>15</v>
      </c>
      <c r="D50" s="44">
        <f>'[1]H28.11～29.10まで集計（チェック用） '!H58</f>
        <v>15</v>
      </c>
      <c r="E50" s="44">
        <f t="shared" si="26"/>
        <v>0</v>
      </c>
      <c r="F50" s="45">
        <f t="shared" si="0"/>
        <v>0</v>
      </c>
      <c r="G50" s="44">
        <f>'[1]H28.11～29.10まで集計（チェック用） '!J58</f>
        <v>17</v>
      </c>
      <c r="H50" s="44">
        <f>'[1]H28.11～29.10まで集計（チェック用） '!K58</f>
        <v>59</v>
      </c>
      <c r="I50" s="44">
        <f>'[1]H28.11～29.10まで集計（チェック用） '!L58</f>
        <v>1</v>
      </c>
      <c r="J50" s="46">
        <f t="shared" si="27"/>
        <v>77</v>
      </c>
      <c r="K50" s="47">
        <f>'[1]H28.11～29.10まで集計（チェック用） '!N58</f>
        <v>13</v>
      </c>
      <c r="L50" s="47">
        <f>'[1]H28.11～29.10まで集計（チェック用） '!O58</f>
        <v>58</v>
      </c>
      <c r="M50" s="47">
        <f>'[1]H28.11～29.10まで集計（チェック用） '!P58</f>
        <v>5</v>
      </c>
      <c r="N50" s="47">
        <f t="shared" si="28"/>
        <v>76</v>
      </c>
      <c r="O50" s="46">
        <f t="shared" si="29"/>
        <v>1</v>
      </c>
      <c r="P50" s="48">
        <f t="shared" si="2"/>
        <v>8.2372322899505773E-2</v>
      </c>
      <c r="Q50" s="49">
        <f t="shared" si="30"/>
        <v>1</v>
      </c>
      <c r="R50" s="50">
        <f t="shared" si="3"/>
        <v>8.2372322899505773E-2</v>
      </c>
      <c r="S50" s="51">
        <f t="shared" si="31"/>
        <v>1215</v>
      </c>
      <c r="T50" s="52" t="s">
        <v>82</v>
      </c>
      <c r="U50" s="7"/>
      <c r="V50" s="7"/>
      <c r="W50" s="7"/>
      <c r="X50" s="7"/>
      <c r="Y50" s="7"/>
      <c r="Z50" s="7"/>
      <c r="AA50" s="7"/>
      <c r="AB50" s="7"/>
    </row>
    <row r="51" spans="1:28" ht="18" customHeight="1">
      <c r="A51" s="42" t="s">
        <v>83</v>
      </c>
      <c r="B51" s="43">
        <f>'[1]H28.11～29.10まで集計（チェック用） '!C59</f>
        <v>1518</v>
      </c>
      <c r="C51" s="44">
        <f>'[1]H28.11～29.10まで集計（チェック用） '!G59</f>
        <v>7</v>
      </c>
      <c r="D51" s="44">
        <f>'[1]H28.11～29.10まで集計（チェック用） '!H59</f>
        <v>27</v>
      </c>
      <c r="E51" s="44">
        <f t="shared" si="26"/>
        <v>-20</v>
      </c>
      <c r="F51" s="45">
        <f t="shared" si="0"/>
        <v>-1.3175230566534915</v>
      </c>
      <c r="G51" s="44">
        <f>'[1]H28.11～29.10まで集計（チェック用） '!J59</f>
        <v>13</v>
      </c>
      <c r="H51" s="44">
        <f>'[1]H28.11～29.10まで集計（チェック用） '!K59</f>
        <v>70</v>
      </c>
      <c r="I51" s="44">
        <f>'[1]H28.11～29.10まで集計（チェック用） '!L59</f>
        <v>2</v>
      </c>
      <c r="J51" s="46">
        <f t="shared" si="27"/>
        <v>85</v>
      </c>
      <c r="K51" s="47">
        <f>'[1]H28.11～29.10まで集計（チェック用） '!N59</f>
        <v>14</v>
      </c>
      <c r="L51" s="47">
        <f>'[1]H28.11～29.10まで集計（チェック用） '!O59</f>
        <v>83</v>
      </c>
      <c r="M51" s="47">
        <f>'[1]H28.11～29.10まで集計（チェック用） '!P59</f>
        <v>1</v>
      </c>
      <c r="N51" s="47">
        <f t="shared" si="28"/>
        <v>98</v>
      </c>
      <c r="O51" s="46">
        <f t="shared" si="29"/>
        <v>-13</v>
      </c>
      <c r="P51" s="48">
        <f t="shared" si="2"/>
        <v>-0.85638998682476941</v>
      </c>
      <c r="Q51" s="49">
        <f t="shared" si="30"/>
        <v>-33</v>
      </c>
      <c r="R51" s="50">
        <f t="shared" si="3"/>
        <v>-2.1739130434782608</v>
      </c>
      <c r="S51" s="51">
        <f t="shared" si="31"/>
        <v>1485</v>
      </c>
      <c r="T51" s="52" t="s">
        <v>83</v>
      </c>
      <c r="U51" s="7"/>
      <c r="V51" s="7"/>
      <c r="W51" s="7"/>
      <c r="X51" s="7"/>
      <c r="Y51" s="7"/>
      <c r="Z51" s="7"/>
      <c r="AA51" s="7"/>
      <c r="AB51" s="7"/>
    </row>
    <row r="52" spans="1:28" ht="18" customHeight="1">
      <c r="A52" s="42" t="s">
        <v>84</v>
      </c>
      <c r="B52" s="43">
        <f>'[1]H28.11～29.10まで集計（チェック用） '!C60</f>
        <v>7647</v>
      </c>
      <c r="C52" s="44">
        <f>'[1]H28.11～29.10まで集計（チェック用） '!G60</f>
        <v>69</v>
      </c>
      <c r="D52" s="44">
        <f>'[1]H28.11～29.10まで集計（チェック用） '!H60</f>
        <v>106</v>
      </c>
      <c r="E52" s="44">
        <f t="shared" si="26"/>
        <v>-37</v>
      </c>
      <c r="F52" s="45">
        <f t="shared" si="0"/>
        <v>-0.48384987576827515</v>
      </c>
      <c r="G52" s="44">
        <f>'[1]H28.11～29.10まで集計（チェック用） '!J60</f>
        <v>211</v>
      </c>
      <c r="H52" s="44">
        <f>'[1]H28.11～29.10まで集計（チェック用） '!K60</f>
        <v>268</v>
      </c>
      <c r="I52" s="44">
        <f>'[1]H28.11～29.10まで集計（チェック用） '!L60</f>
        <v>3</v>
      </c>
      <c r="J52" s="46">
        <f t="shared" si="27"/>
        <v>482</v>
      </c>
      <c r="K52" s="47">
        <f>'[1]H28.11～29.10まで集計（チェック用） '!N60</f>
        <v>180</v>
      </c>
      <c r="L52" s="47">
        <f>'[1]H28.11～29.10まで集計（チェック用） '!O60</f>
        <v>372</v>
      </c>
      <c r="M52" s="47">
        <f>'[1]H28.11～29.10まで集計（チェック用） '!P60</f>
        <v>4</v>
      </c>
      <c r="N52" s="47">
        <f t="shared" si="28"/>
        <v>556</v>
      </c>
      <c r="O52" s="46">
        <f t="shared" si="29"/>
        <v>-74</v>
      </c>
      <c r="P52" s="48">
        <f t="shared" si="2"/>
        <v>-0.9676997515365503</v>
      </c>
      <c r="Q52" s="49">
        <f t="shared" si="30"/>
        <v>-111</v>
      </c>
      <c r="R52" s="50">
        <f t="shared" si="3"/>
        <v>-1.4515496273048254</v>
      </c>
      <c r="S52" s="51">
        <f t="shared" si="31"/>
        <v>7536</v>
      </c>
      <c r="T52" s="52" t="s">
        <v>84</v>
      </c>
      <c r="U52" s="7"/>
      <c r="V52" s="7"/>
      <c r="W52" s="7"/>
      <c r="X52" s="7"/>
      <c r="Y52" s="7"/>
      <c r="Z52" s="7"/>
      <c r="AA52" s="7"/>
      <c r="AB52" s="7"/>
    </row>
    <row r="53" spans="1:28" ht="18" customHeight="1" thickBot="1">
      <c r="A53" s="42" t="s">
        <v>85</v>
      </c>
      <c r="B53" s="43">
        <f>'[1]H28.11～29.10まで集計（チェック用） '!C61</f>
        <v>29488</v>
      </c>
      <c r="C53" s="44">
        <f>'[1]H28.11～29.10まで集計（チェック用） '!G61</f>
        <v>393</v>
      </c>
      <c r="D53" s="44">
        <f>'[1]H28.11～29.10まで集計（チェック用） '!H61</f>
        <v>257</v>
      </c>
      <c r="E53" s="44">
        <f t="shared" si="26"/>
        <v>136</v>
      </c>
      <c r="F53" s="45">
        <f t="shared" si="0"/>
        <v>0.46120455778621811</v>
      </c>
      <c r="G53" s="44">
        <f>'[1]H28.11～29.10まで集計（チェック用） '!J61</f>
        <v>357</v>
      </c>
      <c r="H53" s="44">
        <f>'[1]H28.11～29.10まで集計（チェック用） '!K61</f>
        <v>1303</v>
      </c>
      <c r="I53" s="44">
        <f>'[1]H28.11～29.10まで集計（チェック用） '!L61</f>
        <v>32</v>
      </c>
      <c r="J53" s="46">
        <f t="shared" si="27"/>
        <v>1692</v>
      </c>
      <c r="K53" s="47">
        <f>'[1]H28.11～29.10まで集計（チェック用） '!N61</f>
        <v>387</v>
      </c>
      <c r="L53" s="47">
        <f>'[1]H28.11～29.10まで集計（チェック用） '!O61</f>
        <v>942</v>
      </c>
      <c r="M53" s="47">
        <f>'[1]H28.11～29.10まで集計（チェック用） '!P61</f>
        <v>21</v>
      </c>
      <c r="N53" s="47">
        <f t="shared" si="28"/>
        <v>1350</v>
      </c>
      <c r="O53" s="46">
        <f>J53-N53</f>
        <v>342</v>
      </c>
      <c r="P53" s="48">
        <f>O53/B53*100</f>
        <v>1.1597938144329898</v>
      </c>
      <c r="Q53" s="49">
        <f>E53+O53</f>
        <v>478</v>
      </c>
      <c r="R53" s="50">
        <f>Q53/B53*100</f>
        <v>1.6209983722192078</v>
      </c>
      <c r="S53" s="51">
        <f t="shared" si="31"/>
        <v>29966</v>
      </c>
      <c r="T53" s="52" t="s">
        <v>85</v>
      </c>
      <c r="U53" s="7"/>
      <c r="V53" s="7"/>
      <c r="W53" s="7"/>
      <c r="X53" s="7"/>
      <c r="Y53" s="7"/>
      <c r="Z53" s="7"/>
      <c r="AA53" s="7"/>
      <c r="AB53" s="7"/>
    </row>
    <row r="54" spans="1:28" ht="22.5" customHeight="1" thickBot="1">
      <c r="A54" s="30" t="s">
        <v>86</v>
      </c>
      <c r="B54" s="31">
        <f>B55</f>
        <v>1167</v>
      </c>
      <c r="C54" s="32">
        <f>C55</f>
        <v>8</v>
      </c>
      <c r="D54" s="32">
        <f>D55</f>
        <v>17</v>
      </c>
      <c r="E54" s="32">
        <f>E55</f>
        <v>-9</v>
      </c>
      <c r="F54" s="33">
        <f t="shared" si="0"/>
        <v>-0.77120822622107965</v>
      </c>
      <c r="G54" s="32">
        <f t="shared" ref="G54:O54" si="32">G55</f>
        <v>14</v>
      </c>
      <c r="H54" s="32">
        <f t="shared" si="32"/>
        <v>53</v>
      </c>
      <c r="I54" s="32">
        <f t="shared" si="32"/>
        <v>0</v>
      </c>
      <c r="J54" s="36">
        <f t="shared" si="32"/>
        <v>67</v>
      </c>
      <c r="K54" s="35">
        <f t="shared" si="32"/>
        <v>13</v>
      </c>
      <c r="L54" s="32">
        <f t="shared" si="32"/>
        <v>49</v>
      </c>
      <c r="M54" s="32">
        <f t="shared" si="32"/>
        <v>0</v>
      </c>
      <c r="N54" s="35">
        <f t="shared" si="32"/>
        <v>62</v>
      </c>
      <c r="O54" s="36">
        <f t="shared" si="32"/>
        <v>5</v>
      </c>
      <c r="P54" s="37">
        <f t="shared" si="2"/>
        <v>0.42844901456726653</v>
      </c>
      <c r="Q54" s="38">
        <f>Q55</f>
        <v>-4</v>
      </c>
      <c r="R54" s="39">
        <f t="shared" si="3"/>
        <v>-0.34275921165381323</v>
      </c>
      <c r="S54" s="40">
        <f>S55</f>
        <v>1163</v>
      </c>
      <c r="T54" s="41" t="s">
        <v>86</v>
      </c>
      <c r="U54" s="7"/>
      <c r="V54" s="7"/>
      <c r="W54" s="7"/>
      <c r="X54" s="7"/>
      <c r="Y54" s="7"/>
      <c r="Z54" s="7"/>
      <c r="AA54" s="7"/>
      <c r="AB54" s="7"/>
    </row>
    <row r="55" spans="1:28" ht="18.75" customHeight="1" thickBot="1">
      <c r="A55" s="42" t="s">
        <v>87</v>
      </c>
      <c r="B55" s="43">
        <f>'[1]H28.11～29.10まで集計（チェック用） '!C65</f>
        <v>1167</v>
      </c>
      <c r="C55" s="44">
        <f>'[1]H28.11～29.10まで集計（チェック用） '!G65</f>
        <v>8</v>
      </c>
      <c r="D55" s="44">
        <f>'[1]H28.11～29.10まで集計（チェック用） '!H65</f>
        <v>17</v>
      </c>
      <c r="E55" s="44">
        <f>C55-D55</f>
        <v>-9</v>
      </c>
      <c r="F55" s="45">
        <f t="shared" si="0"/>
        <v>-0.77120822622107965</v>
      </c>
      <c r="G55" s="44">
        <f>'[1]H28.11～29.10まで集計（チェック用） '!J65</f>
        <v>14</v>
      </c>
      <c r="H55" s="44">
        <f>'[1]H28.11～29.10まで集計（チェック用） '!K65</f>
        <v>53</v>
      </c>
      <c r="I55" s="44">
        <f>'[1]H28.11～29.10まで集計（チェック用） '!L65</f>
        <v>0</v>
      </c>
      <c r="J55" s="46">
        <f>SUM(G55:I55)</f>
        <v>67</v>
      </c>
      <c r="K55" s="47">
        <f>'[1]H28.11～29.10まで集計（チェック用） '!N63</f>
        <v>13</v>
      </c>
      <c r="L55" s="47">
        <f>'[1]H28.11～29.10まで集計（チェック用） '!O63</f>
        <v>49</v>
      </c>
      <c r="M55" s="47">
        <f>'[1]H28.11～29.10まで集計（チェック用） '!P63</f>
        <v>0</v>
      </c>
      <c r="N55" s="47">
        <f>SUM(K55:M55)</f>
        <v>62</v>
      </c>
      <c r="O55" s="46">
        <f>J55-N55</f>
        <v>5</v>
      </c>
      <c r="P55" s="48">
        <f t="shared" si="2"/>
        <v>0.42844901456726653</v>
      </c>
      <c r="Q55" s="49">
        <f>E55+O55</f>
        <v>-4</v>
      </c>
      <c r="R55" s="50">
        <f t="shared" si="3"/>
        <v>-0.34275921165381323</v>
      </c>
      <c r="S55" s="51">
        <f>Q55+B55</f>
        <v>1163</v>
      </c>
      <c r="T55" s="52" t="s">
        <v>87</v>
      </c>
      <c r="U55" s="7"/>
      <c r="V55" s="7"/>
      <c r="W55" s="7"/>
      <c r="X55" s="7"/>
      <c r="Y55" s="7"/>
      <c r="Z55" s="7"/>
      <c r="AA55" s="7"/>
      <c r="AB55" s="7"/>
    </row>
    <row r="56" spans="1:28" ht="22.5" customHeight="1" thickBot="1">
      <c r="A56" s="30" t="s">
        <v>88</v>
      </c>
      <c r="B56" s="31">
        <f>SUM(B57:B58)</f>
        <v>6098</v>
      </c>
      <c r="C56" s="32">
        <f>SUM(C57:C58)</f>
        <v>72</v>
      </c>
      <c r="D56" s="32">
        <f>SUM(D57:D58)</f>
        <v>60</v>
      </c>
      <c r="E56" s="32">
        <f>SUM(E57:E58)</f>
        <v>12</v>
      </c>
      <c r="F56" s="33">
        <f t="shared" si="0"/>
        <v>0.19678583142013775</v>
      </c>
      <c r="G56" s="32">
        <f t="shared" ref="G56:O56" si="33">SUM(G57:G58)</f>
        <v>532</v>
      </c>
      <c r="H56" s="32">
        <f t="shared" si="33"/>
        <v>316</v>
      </c>
      <c r="I56" s="32">
        <f t="shared" si="33"/>
        <v>5</v>
      </c>
      <c r="J56" s="36">
        <f t="shared" si="33"/>
        <v>853</v>
      </c>
      <c r="K56" s="35">
        <f t="shared" si="33"/>
        <v>466</v>
      </c>
      <c r="L56" s="32">
        <f t="shared" si="33"/>
        <v>370</v>
      </c>
      <c r="M56" s="32">
        <f t="shared" si="33"/>
        <v>10</v>
      </c>
      <c r="N56" s="35">
        <f t="shared" si="33"/>
        <v>846</v>
      </c>
      <c r="O56" s="36">
        <f t="shared" si="33"/>
        <v>7</v>
      </c>
      <c r="P56" s="37">
        <f t="shared" si="2"/>
        <v>0.11479173499508036</v>
      </c>
      <c r="Q56" s="38">
        <f>SUM(Q57:Q58)</f>
        <v>19</v>
      </c>
      <c r="R56" s="39">
        <f t="shared" si="3"/>
        <v>0.31157756641521811</v>
      </c>
      <c r="S56" s="40">
        <f>SUM(S57:S58)</f>
        <v>6117</v>
      </c>
      <c r="T56" s="41" t="s">
        <v>88</v>
      </c>
      <c r="U56" s="7"/>
      <c r="V56" s="7"/>
      <c r="W56" s="7"/>
      <c r="X56" s="7"/>
      <c r="Y56" s="7"/>
      <c r="Z56" s="7"/>
      <c r="AA56" s="7"/>
      <c r="AB56" s="7"/>
    </row>
    <row r="57" spans="1:28" ht="18.75" customHeight="1">
      <c r="A57" s="42" t="s">
        <v>89</v>
      </c>
      <c r="B57" s="43">
        <f>'[1]H28.11～29.10まで集計（チェック用） '!C69</f>
        <v>4050</v>
      </c>
      <c r="C57" s="44">
        <f>'[1]H28.11～29.10まで集計（チェック用） '!G69</f>
        <v>45</v>
      </c>
      <c r="D57" s="44">
        <f>'[1]H28.11～29.10まで集計（チェック用） '!H69</f>
        <v>46</v>
      </c>
      <c r="E57" s="44">
        <f>C57-D57</f>
        <v>-1</v>
      </c>
      <c r="F57" s="45">
        <f t="shared" si="0"/>
        <v>-2.469135802469136E-2</v>
      </c>
      <c r="G57" s="44">
        <f>'[1]H28.11～29.10まで集計（チェック用） '!J69</f>
        <v>438</v>
      </c>
      <c r="H57" s="44">
        <f>'[1]H28.11～29.10まで集計（チェック用） '!K69</f>
        <v>237</v>
      </c>
      <c r="I57" s="44">
        <f>'[1]H28.11～29.10まで集計（チェック用） '!L69</f>
        <v>2</v>
      </c>
      <c r="J57" s="46">
        <f>SUM(G57:I57)</f>
        <v>677</v>
      </c>
      <c r="K57" s="47">
        <f>'[1]H28.11～29.10まで集計（チェック用） '!N69</f>
        <v>395</v>
      </c>
      <c r="L57" s="47">
        <f>'[1]H28.11～29.10まで集計（チェック用） '!O69</f>
        <v>268</v>
      </c>
      <c r="M57" s="47">
        <f>'[1]H28.11～29.10まで集計（チェック用） '!P69</f>
        <v>10</v>
      </c>
      <c r="N57" s="54">
        <f>SUM(K57:M57)</f>
        <v>673</v>
      </c>
      <c r="O57" s="55">
        <f>J57-N57</f>
        <v>4</v>
      </c>
      <c r="P57" s="56">
        <f t="shared" si="2"/>
        <v>9.876543209876544E-2</v>
      </c>
      <c r="Q57" s="49">
        <f>E57+O57</f>
        <v>3</v>
      </c>
      <c r="R57" s="50">
        <f t="shared" si="3"/>
        <v>7.407407407407407E-2</v>
      </c>
      <c r="S57" s="51">
        <f>Q57+B57</f>
        <v>4053</v>
      </c>
      <c r="T57" s="52" t="s">
        <v>89</v>
      </c>
      <c r="U57" s="7"/>
      <c r="V57" s="7"/>
      <c r="W57" s="7"/>
      <c r="X57" s="7"/>
      <c r="Y57" s="7"/>
      <c r="Z57" s="7"/>
      <c r="AA57" s="7"/>
      <c r="AB57" s="7"/>
    </row>
    <row r="58" spans="1:28" ht="18.75" customHeight="1">
      <c r="A58" s="42" t="s">
        <v>90</v>
      </c>
      <c r="B58" s="43">
        <f>'[1]H28.11～29.10まで集計（チェック用） '!C70</f>
        <v>2048</v>
      </c>
      <c r="C58" s="44">
        <f>'[1]H28.11～29.10まで集計（チェック用） '!G70</f>
        <v>27</v>
      </c>
      <c r="D58" s="44">
        <f>'[1]H28.11～29.10まで集計（チェック用） '!H70</f>
        <v>14</v>
      </c>
      <c r="E58" s="44">
        <f>C58-D58</f>
        <v>13</v>
      </c>
      <c r="F58" s="45">
        <f t="shared" si="0"/>
        <v>0.634765625</v>
      </c>
      <c r="G58" s="44">
        <f>'[1]H28.11～29.10まで集計（チェック用） '!J70</f>
        <v>94</v>
      </c>
      <c r="H58" s="44">
        <f>'[1]H28.11～29.10まで集計（チェック用） '!K70</f>
        <v>79</v>
      </c>
      <c r="I58" s="44">
        <f>'[1]H28.11～29.10まで集計（チェック用） '!L70</f>
        <v>3</v>
      </c>
      <c r="J58" s="46">
        <f>SUM(G58:I58)</f>
        <v>176</v>
      </c>
      <c r="K58" s="47">
        <f>'[1]H28.11～29.10まで集計（チェック用） '!N70</f>
        <v>71</v>
      </c>
      <c r="L58" s="47">
        <f>'[1]H28.11～29.10まで集計（チェック用） '!O70</f>
        <v>102</v>
      </c>
      <c r="M58" s="47">
        <f>'[1]H28.11～29.10まで集計（チェック用） '!P70</f>
        <v>0</v>
      </c>
      <c r="N58" s="47">
        <f>SUM(K58:M58)</f>
        <v>173</v>
      </c>
      <c r="O58" s="46">
        <f>J58-N58</f>
        <v>3</v>
      </c>
      <c r="P58" s="56">
        <f t="shared" si="2"/>
        <v>0.146484375</v>
      </c>
      <c r="Q58" s="49">
        <f>E58+O58</f>
        <v>16</v>
      </c>
      <c r="R58" s="50">
        <f t="shared" si="3"/>
        <v>0.78125</v>
      </c>
      <c r="S58" s="51">
        <f>Q58+B58</f>
        <v>2064</v>
      </c>
      <c r="T58" s="52" t="s">
        <v>90</v>
      </c>
      <c r="U58" s="7"/>
      <c r="V58" s="7"/>
      <c r="W58" s="7"/>
      <c r="X58" s="7"/>
      <c r="Y58" s="7"/>
      <c r="Z58" s="7"/>
      <c r="AA58" s="7"/>
      <c r="AB58" s="7"/>
    </row>
    <row r="59" spans="1:28" ht="7.5" customHeight="1" thickBot="1">
      <c r="A59" s="57"/>
      <c r="B59" s="58"/>
      <c r="C59" s="59"/>
      <c r="D59" s="59"/>
      <c r="E59" s="59"/>
      <c r="F59" s="60"/>
      <c r="G59" s="59"/>
      <c r="H59" s="59"/>
      <c r="I59" s="59"/>
      <c r="J59" s="61"/>
      <c r="K59" s="62"/>
      <c r="L59" s="59"/>
      <c r="M59" s="59"/>
      <c r="N59" s="62"/>
      <c r="O59" s="61"/>
      <c r="P59" s="59"/>
      <c r="Q59" s="63"/>
      <c r="R59" s="64"/>
      <c r="S59" s="65"/>
      <c r="T59" s="66"/>
      <c r="U59" s="7"/>
      <c r="V59" s="7"/>
      <c r="W59" s="7"/>
      <c r="X59" s="7"/>
      <c r="Y59" s="7"/>
      <c r="Z59" s="7"/>
      <c r="AA59" s="7"/>
      <c r="AB59" s="7"/>
    </row>
    <row r="60" spans="1:28" ht="23.25" customHeight="1">
      <c r="C60" s="67"/>
      <c r="D60" s="67"/>
      <c r="G60" s="68"/>
      <c r="H60" s="69"/>
      <c r="I60" s="69"/>
      <c r="J60" s="69"/>
      <c r="K60" s="69"/>
      <c r="L60" s="70"/>
      <c r="M60" s="70"/>
      <c r="Q60" s="71"/>
      <c r="U60" s="7"/>
      <c r="V60" s="7"/>
      <c r="W60" s="7"/>
      <c r="X60" s="7"/>
      <c r="Y60" s="7"/>
      <c r="Z60" s="7"/>
      <c r="AA60" s="7"/>
      <c r="AB60" s="7"/>
    </row>
    <row r="61" spans="1:28" ht="23.25" customHeight="1">
      <c r="C61" s="7"/>
      <c r="E61" s="80"/>
      <c r="F61" s="80"/>
      <c r="I61" s="7"/>
      <c r="J61" s="7"/>
      <c r="K61" s="7"/>
      <c r="L61" s="7"/>
      <c r="P61" s="73"/>
      <c r="U61" s="7"/>
      <c r="V61" s="7"/>
      <c r="W61" s="7"/>
      <c r="X61" s="7"/>
      <c r="Y61" s="7"/>
      <c r="Z61" s="7"/>
      <c r="AA61" s="7"/>
      <c r="AB61" s="7"/>
    </row>
    <row r="62" spans="1:28" ht="29.25" customHeight="1">
      <c r="A62" s="74"/>
      <c r="C62" s="75"/>
      <c r="D62" s="76"/>
      <c r="E62" s="81" t="s">
        <v>91</v>
      </c>
      <c r="F62" s="82"/>
      <c r="L62" s="76"/>
      <c r="N62" s="83" t="s">
        <v>92</v>
      </c>
      <c r="O62" s="84"/>
      <c r="P62" s="84"/>
      <c r="Q62" s="84"/>
      <c r="U62" s="7"/>
      <c r="V62" s="7"/>
      <c r="W62" s="7"/>
      <c r="X62" s="7"/>
      <c r="Y62" s="7"/>
      <c r="Z62" s="7"/>
      <c r="AA62" s="7"/>
      <c r="AB62" s="7"/>
    </row>
    <row r="63" spans="1:28" ht="29.25" customHeight="1">
      <c r="C63" s="77"/>
      <c r="I63" s="7"/>
      <c r="J63" s="7"/>
      <c r="K63" s="7"/>
      <c r="L63" s="7"/>
      <c r="U63" s="7"/>
      <c r="V63" s="7"/>
      <c r="W63" s="7"/>
      <c r="X63" s="7"/>
      <c r="Y63" s="7"/>
      <c r="Z63" s="7"/>
      <c r="AA63" s="7"/>
      <c r="AB63" s="7"/>
    </row>
    <row r="64" spans="1:28" ht="29.25" customHeight="1">
      <c r="C64" s="77"/>
      <c r="I64" s="7"/>
      <c r="J64" s="7"/>
      <c r="K64" s="7"/>
      <c r="L64" s="7"/>
      <c r="U64" s="7"/>
      <c r="V64" s="7"/>
      <c r="W64" s="7"/>
      <c r="X64" s="7"/>
      <c r="Y64" s="7"/>
      <c r="Z64" s="7"/>
      <c r="AA64" s="7"/>
      <c r="AB64" s="7"/>
    </row>
  </sheetData>
  <mergeCells count="30">
    <mergeCell ref="A4:A9"/>
    <mergeCell ref="B4:B8"/>
    <mergeCell ref="C4:R4"/>
    <mergeCell ref="S4:S8"/>
    <mergeCell ref="T4:T9"/>
    <mergeCell ref="A1:J1"/>
    <mergeCell ref="K1:T1"/>
    <mergeCell ref="A2:J2"/>
    <mergeCell ref="K2:T2"/>
    <mergeCell ref="S3:T3"/>
    <mergeCell ref="C5:F5"/>
    <mergeCell ref="G5:P5"/>
    <mergeCell ref="Q5:R5"/>
    <mergeCell ref="E6:E8"/>
    <mergeCell ref="F6:F8"/>
    <mergeCell ref="O6:O8"/>
    <mergeCell ref="P6:P8"/>
    <mergeCell ref="Q6:Q8"/>
    <mergeCell ref="R6:R8"/>
    <mergeCell ref="G7:G8"/>
    <mergeCell ref="N7:N8"/>
    <mergeCell ref="E61:F61"/>
    <mergeCell ref="E62:F62"/>
    <mergeCell ref="N62:Q62"/>
    <mergeCell ref="H7:H8"/>
    <mergeCell ref="I7:I8"/>
    <mergeCell ref="J7:J8"/>
    <mergeCell ref="K7:K8"/>
    <mergeCell ref="L7:L8"/>
    <mergeCell ref="M7:M8"/>
  </mergeCells>
  <phoneticPr fontId="3"/>
  <conditionalFormatting sqref="Q3">
    <cfRule type="cellIs" dxfId="0" priority="1" stopIfTrue="1" operator="equal">
      <formula>0</formula>
    </cfRule>
  </conditionalFormatting>
  <printOptions gridLinesSet="0"/>
  <pageMargins left="0.94488188976377963" right="1.0629921259842521" top="0.59055118110236227" bottom="0" header="0" footer="0"/>
  <pageSetup paperSize="9" scale="61" orientation="portrait" r:id="rId1"/>
  <headerFooter alignWithMargins="0"/>
  <colBreaks count="1" manualBreakCount="1">
    <brk id="10" max="6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-p16～17</vt:lpstr>
      <vt:lpstr>'-p16～17'!Print_Area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2018-05-05T05:48:09Z</dcterms:created>
  <dcterms:modified xsi:type="dcterms:W3CDTF">2018-05-15T07:33:05Z</dcterms:modified>
</cp:coreProperties>
</file>