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商工労働部\労働政策課\3.能力開発班\03 離職者等再就職訓練事業\R8\@非正規労働者が働きながら学びやすい職業訓練実施要領\01.公募要領\@案完成\"/>
    </mc:Choice>
  </mc:AlternateContent>
  <xr:revisionPtr revIDLastSave="0" documentId="13_ncr:1_{03E8B7F7-43BE-4185-930E-2750962FD5CB}" xr6:coauthVersionLast="47" xr6:coauthVersionMax="47" xr10:uidLastSave="{00000000-0000-0000-0000-000000000000}"/>
  <bookViews>
    <workbookView xWindow="-120" yWindow="-120" windowWidth="29040" windowHeight="15720" tabRatio="691" xr2:uid="{00000000-000D-0000-FFFF-FFFF00000000}"/>
  </bookViews>
  <sheets>
    <sheet name="参考見積" sheetId="52" r:id="rId1"/>
    <sheet name="記入例" sheetId="53" r:id="rId2"/>
  </sheets>
  <definedNames>
    <definedName name="_xlnm.Print_Area" localSheetId="1">記入例!$A$1:$Q$49</definedName>
    <definedName name="_xlnm.Print_Area" localSheetId="0">参考見積!$A$1:$Q$49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52" l="1"/>
  <c r="P41" i="53"/>
  <c r="P42" i="53" s="1"/>
  <c r="P40" i="53"/>
  <c r="J38" i="53"/>
  <c r="F36" i="53"/>
  <c r="P28" i="53"/>
  <c r="P27" i="53"/>
  <c r="P29" i="53" s="1"/>
  <c r="P26" i="53"/>
  <c r="P25" i="53"/>
  <c r="P24" i="53"/>
  <c r="P23" i="53"/>
  <c r="P22" i="53"/>
  <c r="P21" i="53"/>
  <c r="P20" i="53"/>
  <c r="J38" i="52"/>
  <c r="P28" i="52"/>
  <c r="P26" i="52"/>
  <c r="P25" i="52"/>
  <c r="P24" i="52"/>
  <c r="P23" i="52"/>
  <c r="P22" i="52"/>
  <c r="P21" i="52"/>
  <c r="P20" i="52"/>
  <c r="P30" i="53" l="1"/>
  <c r="R29" i="53" s="1"/>
  <c r="P40" i="52"/>
  <c r="F36" i="52" s="1"/>
  <c r="P29" i="52"/>
  <c r="P31" i="53" l="1"/>
  <c r="P30" i="52"/>
  <c r="R29" i="52" s="1"/>
  <c r="P41" i="52"/>
  <c r="P42" i="52" s="1"/>
  <c r="F15" i="53" l="1"/>
  <c r="P32" i="53"/>
  <c r="P33" i="53" s="1"/>
  <c r="P43" i="53" s="1"/>
  <c r="R31" i="53"/>
  <c r="P31" i="52"/>
  <c r="R31" i="52" s="1"/>
  <c r="F15" i="52" l="1"/>
  <c r="P32" i="52"/>
  <c r="P33" i="52" s="1"/>
  <c r="P43" i="5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沖縄県</author>
  </authors>
  <commentList>
    <comment ref="M8" authorId="0" shapeId="0" xr:uid="{86390A5D-C8F3-47A3-8845-3B7B1CBC17B0}">
      <text>
        <r>
          <rPr>
            <b/>
            <sz val="12"/>
            <color indexed="10"/>
            <rFont val="ＭＳ Ｐゴシック"/>
            <family val="3"/>
            <charset val="128"/>
          </rPr>
          <t>代表者印を省略する場合は、担当者名、電話番号、mailアドレスを記載して、メール等で送付してください。</t>
        </r>
      </text>
    </comment>
    <comment ref="P30" authorId="1" shapeId="0" xr:uid="{E72EF141-AC39-4B91-9B6B-9D2EF343B4B3}">
      <text>
        <r>
          <rPr>
            <b/>
            <sz val="9"/>
            <color indexed="10"/>
            <rFont val="MS P ゴシック"/>
            <family val="3"/>
            <charset val="128"/>
          </rPr>
          <t>端数調整が必要なときは事務経費（Ｂ）を10％以内に減じて調整することは可能です。</t>
        </r>
      </text>
    </comment>
    <comment ref="P31" authorId="1" shapeId="0" xr:uid="{B57B51BC-30EB-4B70-9B74-BE8C314980AC}">
      <text>
        <r>
          <rPr>
            <b/>
            <sz val="9"/>
            <color indexed="10"/>
            <rFont val="MS P ゴシック"/>
            <family val="3"/>
            <charset val="128"/>
          </rPr>
          <t>小計(Ｃ)/定員×訓練月数＝単価
※単価に端数がないように調整してください。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沖縄県</author>
  </authors>
  <commentList>
    <comment ref="M8" authorId="0" shapeId="0" xr:uid="{516F3F21-4DFE-4FE2-B3D9-D118D695E132}">
      <text>
        <r>
          <rPr>
            <b/>
            <sz val="9"/>
            <color indexed="10"/>
            <rFont val="ＭＳ Ｐゴシック"/>
            <family val="3"/>
            <charset val="128"/>
          </rPr>
          <t>代表者印を省略する場合は、担当者名、電話番号、mailアドレスを記載して、メール等で送付してください。</t>
        </r>
      </text>
    </comment>
    <comment ref="P30" authorId="1" shapeId="0" xr:uid="{19822BCC-0A15-4CD9-8945-E8CFCAE5D0E8}">
      <text>
        <r>
          <rPr>
            <b/>
            <sz val="9"/>
            <color indexed="10"/>
            <rFont val="MS P ゴシック"/>
            <family val="3"/>
            <charset val="128"/>
          </rPr>
          <t>端数調整が必要なときは事務経費（Ｂ）を10％以内に減じて調整することは可能です。</t>
        </r>
      </text>
    </comment>
    <comment ref="P31" authorId="1" shapeId="0" xr:uid="{3797E08A-5768-4941-9C6D-CC41C89B635E}">
      <text>
        <r>
          <rPr>
            <b/>
            <sz val="9"/>
            <color indexed="10"/>
            <rFont val="MS P ゴシック"/>
            <family val="3"/>
            <charset val="128"/>
          </rPr>
          <t>小計(Ｃ)/定員×訓練月数＝単価
※単価に端数がないように調整してください。</t>
        </r>
      </text>
    </comment>
  </commentList>
</comments>
</file>

<file path=xl/sharedStrings.xml><?xml version="1.0" encoding="utf-8"?>
<sst xmlns="http://schemas.openxmlformats.org/spreadsheetml/2006/main" count="212" uniqueCount="86">
  <si>
    <t>下記の通りお見積り致します。</t>
    <rPh sb="0" eb="2">
      <t>カキ</t>
    </rPh>
    <rPh sb="3" eb="4">
      <t>トオ</t>
    </rPh>
    <rPh sb="6" eb="8">
      <t>ミツモ</t>
    </rPh>
    <rPh sb="9" eb="10">
      <t>イタ</t>
    </rPh>
    <phoneticPr fontId="3"/>
  </si>
  <si>
    <t>科　　目</t>
    <rPh sb="0" eb="1">
      <t>カ</t>
    </rPh>
    <rPh sb="3" eb="4">
      <t>メ</t>
    </rPh>
    <phoneticPr fontId="3"/>
  </si>
  <si>
    <t>金　額（円）</t>
    <rPh sb="0" eb="1">
      <t>キン</t>
    </rPh>
    <rPh sb="2" eb="3">
      <t>ガク</t>
    </rPh>
    <rPh sb="4" eb="5">
      <t>エン</t>
    </rPh>
    <phoneticPr fontId="3"/>
  </si>
  <si>
    <t>人件費</t>
    <rPh sb="0" eb="3">
      <t>ジンケンヒ</t>
    </rPh>
    <phoneticPr fontId="3"/>
  </si>
  <si>
    <t>事務員</t>
    <rPh sb="0" eb="3">
      <t>ジムイン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</si>
  <si>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</si>
  <si>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（水道光熱費を含む）</t>
    <rPh sb="1" eb="3">
      <t>スイドウ</t>
    </rPh>
    <rPh sb="3" eb="6">
      <t>コウネツヒ</t>
    </rPh>
    <rPh sb="7" eb="8">
      <t>フク</t>
    </rPh>
    <phoneticPr fontId="3"/>
  </si>
  <si>
    <t>事務経費（Ｂ）</t>
    <rPh sb="0" eb="2">
      <t>ジム</t>
    </rPh>
    <rPh sb="2" eb="4">
      <t>ケイヒ</t>
    </rPh>
    <phoneticPr fontId="3"/>
  </si>
  <si>
    <t>（Ａ）×10％</t>
    <phoneticPr fontId="3"/>
  </si>
  <si>
    <t>円（税抜き）</t>
    <rPh sb="0" eb="1">
      <t>エン</t>
    </rPh>
    <rPh sb="2" eb="3">
      <t>ゼイ</t>
    </rPh>
    <rPh sb="3" eb="4">
      <t>ヌ</t>
    </rPh>
    <phoneticPr fontId="3"/>
  </si>
  <si>
    <t>〔合計（税抜き）÷定員÷訓練月数＝単価（税抜き）〕</t>
    <rPh sb="1" eb="3">
      <t>ゴウケイ</t>
    </rPh>
    <rPh sb="4" eb="5">
      <t>ゼイ</t>
    </rPh>
    <rPh sb="5" eb="6">
      <t>ヌ</t>
    </rPh>
    <rPh sb="9" eb="11">
      <t>テイイン</t>
    </rPh>
    <rPh sb="12" eb="14">
      <t>クンレン</t>
    </rPh>
    <rPh sb="14" eb="15">
      <t>ツキ</t>
    </rPh>
    <rPh sb="15" eb="16">
      <t>スウ</t>
    </rPh>
    <rPh sb="17" eb="19">
      <t>タンカ</t>
    </rPh>
    <rPh sb="20" eb="21">
      <t>ゼイ</t>
    </rPh>
    <rPh sb="21" eb="22">
      <t>ヌ</t>
    </rPh>
    <phoneticPr fontId="3"/>
  </si>
  <si>
    <t>内　　　容</t>
    <rPh sb="0" eb="1">
      <t>ウチ</t>
    </rPh>
    <rPh sb="4" eb="5">
      <t>カタチ</t>
    </rPh>
    <phoneticPr fontId="3"/>
  </si>
  <si>
    <t>専任講師</t>
    <rPh sb="0" eb="2">
      <t>センニン</t>
    </rPh>
    <rPh sb="2" eb="4">
      <t>コウシ</t>
    </rPh>
    <phoneticPr fontId="3"/>
  </si>
  <si>
    <t>時給</t>
    <rPh sb="0" eb="2">
      <t>ジキュウ</t>
    </rPh>
    <phoneticPr fontId="3"/>
  </si>
  <si>
    <t>×</t>
    <phoneticPr fontId="3"/>
  </si>
  <si>
    <t>時間</t>
    <rPh sb="0" eb="2">
      <t>ジカン</t>
    </rPh>
    <phoneticPr fontId="3"/>
  </si>
  <si>
    <t>補助講師</t>
    <rPh sb="0" eb="2">
      <t>ホジョ</t>
    </rPh>
    <rPh sb="2" eb="4">
      <t>コウシ</t>
    </rPh>
    <phoneticPr fontId="3"/>
  </si>
  <si>
    <t>機材等借料</t>
    <rPh sb="0" eb="2">
      <t>キザイ</t>
    </rPh>
    <rPh sb="2" eb="3">
      <t>トウ</t>
    </rPh>
    <rPh sb="3" eb="5">
      <t>シャクリョウ</t>
    </rPh>
    <phoneticPr fontId="3"/>
  </si>
  <si>
    <t>機器使用料（PC）</t>
    <rPh sb="0" eb="2">
      <t>キキ</t>
    </rPh>
    <rPh sb="2" eb="4">
      <t>シヨウ</t>
    </rPh>
    <rPh sb="4" eb="5">
      <t>リョウ</t>
    </rPh>
    <phoneticPr fontId="3"/>
  </si>
  <si>
    <t>1台</t>
    <rPh sb="1" eb="2">
      <t>ダイ</t>
    </rPh>
    <phoneticPr fontId="3"/>
  </si>
  <si>
    <t>日</t>
    <rPh sb="0" eb="1">
      <t>ニチ</t>
    </rPh>
    <phoneticPr fontId="3"/>
  </si>
  <si>
    <t>台</t>
    <rPh sb="0" eb="1">
      <t>ダイ</t>
    </rPh>
    <phoneticPr fontId="3"/>
  </si>
  <si>
    <t>ｿﾌﾄ使用料</t>
    <rPh sb="3" eb="5">
      <t>シヨウ</t>
    </rPh>
    <rPh sb="5" eb="6">
      <t>リョウ</t>
    </rPh>
    <phoneticPr fontId="3"/>
  </si>
  <si>
    <t>交通費</t>
    <rPh sb="0" eb="3">
      <t>コウツウヒ</t>
    </rPh>
    <phoneticPr fontId="3"/>
  </si>
  <si>
    <t>1日</t>
    <rPh sb="1" eb="2">
      <t>ニチ</t>
    </rPh>
    <phoneticPr fontId="3"/>
  </si>
  <si>
    <t>名</t>
    <rPh sb="0" eb="1">
      <t>メイ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</si>
  <si>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</si>
  <si>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諸経費計（Ａ）</t>
    <rPh sb="0" eb="3">
      <t>ショケイヒ</t>
    </rPh>
    <rPh sb="3" eb="4">
      <t>ケイ</t>
    </rPh>
    <phoneticPr fontId="3"/>
  </si>
  <si>
    <t>小　　計　（Ｃ）</t>
    <rPh sb="0" eb="1">
      <t>ショウ</t>
    </rPh>
    <rPh sb="3" eb="4">
      <t>ケイ</t>
    </rPh>
    <phoneticPr fontId="3"/>
  </si>
  <si>
    <t>（Ａ）＋（Ｂ）</t>
    <phoneticPr fontId="3"/>
  </si>
  <si>
    <t>消費税　 （Ｄ）</t>
    <rPh sb="0" eb="3">
      <t>ショウヒゼイ</t>
    </rPh>
    <phoneticPr fontId="3"/>
  </si>
  <si>
    <t>（Ｃ）＋（Ｄ）</t>
    <phoneticPr fontId="3"/>
  </si>
  <si>
    <t>(定員</t>
    <rPh sb="1" eb="3">
      <t>テイイン</t>
    </rPh>
    <phoneticPr fontId="3"/>
  </si>
  <si>
    <t>訓練実施委託費単価（人/月）</t>
    <rPh sb="0" eb="2">
      <t>クンレン</t>
    </rPh>
    <rPh sb="2" eb="4">
      <t>ジッシ</t>
    </rPh>
    <rPh sb="4" eb="7">
      <t>イタクヒ</t>
    </rPh>
    <rPh sb="7" eb="9">
      <t>タンカ</t>
    </rPh>
    <rPh sb="10" eb="11">
      <t>ニン</t>
    </rPh>
    <rPh sb="12" eb="13">
      <t>ツキ</t>
    </rPh>
    <phoneticPr fontId="3"/>
  </si>
  <si>
    <t>諸経費</t>
    <rPh sb="0" eb="3">
      <t>ショケイヒ</t>
    </rPh>
    <phoneticPr fontId="3"/>
  </si>
  <si>
    <t>名、</t>
    <rPh sb="0" eb="1">
      <t>メイ</t>
    </rPh>
    <phoneticPr fontId="3"/>
  </si>
  <si>
    <t>〒</t>
    <phoneticPr fontId="3"/>
  </si>
  <si>
    <t>①</t>
    <phoneticPr fontId="3"/>
  </si>
  <si>
    <t>②</t>
    <phoneticPr fontId="3"/>
  </si>
  <si>
    <t>訓練実施経費</t>
    <rPh sb="0" eb="2">
      <t>クンレン</t>
    </rPh>
    <rPh sb="2" eb="4">
      <t>ジッシ</t>
    </rPh>
    <rPh sb="4" eb="6">
      <t>ケイヒ</t>
    </rPh>
    <phoneticPr fontId="3"/>
  </si>
  <si>
    <t>科名：</t>
    <rPh sb="0" eb="2">
      <t>カメイ</t>
    </rPh>
    <phoneticPr fontId="3"/>
  </si>
  <si>
    <t>消費税（Ｂ）</t>
    <rPh sb="0" eb="3">
      <t>ショウヒゼイ</t>
    </rPh>
    <phoneticPr fontId="3"/>
  </si>
  <si>
    <t>（Ａ）＋（Ｂ）</t>
  </si>
  <si>
    <t>人×</t>
    <rPh sb="0" eb="1">
      <t>ニン</t>
    </rPh>
    <phoneticPr fontId="3"/>
  </si>
  <si>
    <t>月開講）</t>
  </si>
  <si>
    <t>見積年月日　：</t>
  </si>
  <si>
    <t>①合計　＋　②合計</t>
    <rPh sb="1" eb="3">
      <t>ゴウケイ</t>
    </rPh>
    <rPh sb="7" eb="9">
      <t>ゴウケイ</t>
    </rPh>
    <phoneticPr fontId="3"/>
  </si>
  <si>
    <t>①合　　　計</t>
    <rPh sb="1" eb="2">
      <t>ゴウ</t>
    </rPh>
    <rPh sb="5" eb="6">
      <t>ケイ</t>
    </rPh>
    <phoneticPr fontId="3"/>
  </si>
  <si>
    <t>②合　　　　計</t>
    <rPh sb="1" eb="2">
      <t>ア</t>
    </rPh>
    <rPh sb="6" eb="7">
      <t>ケイ</t>
    </rPh>
    <phoneticPr fontId="3"/>
  </si>
  <si>
    <t>か月</t>
    <rPh sb="1" eb="2">
      <t>ゲツ</t>
    </rPh>
    <phoneticPr fontId="3"/>
  </si>
  <si>
    <t>内訳</t>
    <rPh sb="0" eb="2">
      <t>ウチワケ</t>
    </rPh>
    <phoneticPr fontId="3"/>
  </si>
  <si>
    <t>名　　称</t>
    <rPh sb="0" eb="1">
      <t>メイ</t>
    </rPh>
    <rPh sb="3" eb="4">
      <t>ショウ</t>
    </rPh>
    <phoneticPr fontId="3"/>
  </si>
  <si>
    <t>内　　　容</t>
    <rPh sb="0" eb="1">
      <t>ウチ</t>
    </rPh>
    <rPh sb="4" eb="5">
      <t>ヨウ</t>
    </rPh>
    <phoneticPr fontId="3"/>
  </si>
  <si>
    <t>科</t>
    <phoneticPr fontId="3"/>
  </si>
  <si>
    <t>（Ｃ）×10％</t>
    <phoneticPr fontId="3"/>
  </si>
  <si>
    <t>－</t>
    <phoneticPr fontId="3"/>
  </si>
  <si>
    <t>住所</t>
    <rPh sb="0" eb="2">
      <t>ジュウショ</t>
    </rPh>
    <phoneticPr fontId="3"/>
  </si>
  <si>
    <t>学校名</t>
    <rPh sb="0" eb="3">
      <t>ガッコウメイ</t>
    </rPh>
    <phoneticPr fontId="3"/>
  </si>
  <si>
    <t>代表者名</t>
    <rPh sb="0" eb="3">
      <t>ダイヒョウシャ</t>
    </rPh>
    <rPh sb="3" eb="4">
      <t>メイ</t>
    </rPh>
    <phoneticPr fontId="3"/>
  </si>
  <si>
    <t>名）</t>
    <rPh sb="0" eb="1">
      <t>メイ</t>
    </rPh>
    <phoneticPr fontId="3"/>
  </si>
  <si>
    <t>対象月数</t>
    <rPh sb="0" eb="2">
      <t>タイショウ</t>
    </rPh>
    <rPh sb="2" eb="4">
      <t>ツキスウ</t>
    </rPh>
    <phoneticPr fontId="3"/>
  </si>
  <si>
    <t>通信機器貸与費（Ａ）</t>
    <rPh sb="0" eb="6">
      <t>ツウシンキキタイヨ</t>
    </rPh>
    <rPh sb="6" eb="7">
      <t>ヒ</t>
    </rPh>
    <phoneticPr fontId="3"/>
  </si>
  <si>
    <t>か月</t>
  </si>
  <si>
    <r>
      <t>（Ａ）×10％</t>
    </r>
    <r>
      <rPr>
        <sz val="11"/>
        <color rgb="FFFF0000"/>
        <rFont val="ＭＳ Ｐ明朝"/>
        <family val="1"/>
        <charset val="128"/>
      </rPr>
      <t>以内</t>
    </r>
    <rPh sb="7" eb="9">
      <t>イナイ</t>
    </rPh>
    <phoneticPr fontId="3"/>
  </si>
  <si>
    <t>単価上限⇒</t>
    <rPh sb="0" eb="2">
      <t>タンカ</t>
    </rPh>
    <rPh sb="2" eb="4">
      <t>ジョウゲン</t>
    </rPh>
    <phoneticPr fontId="3"/>
  </si>
  <si>
    <t>通信機器貸与費単価（人/月）</t>
    <rPh sb="0" eb="6">
      <t>ツウシンキキタイヨ</t>
    </rPh>
    <rPh sb="6" eb="7">
      <t>ヒ</t>
    </rPh>
    <rPh sb="7" eb="9">
      <t>タンカ</t>
    </rPh>
    <rPh sb="10" eb="11">
      <t>ニン</t>
    </rPh>
    <rPh sb="12" eb="13">
      <t>ツキ</t>
    </rPh>
    <phoneticPr fontId="3"/>
  </si>
  <si>
    <t>〔合計（税抜き）÷貸与者数÷対象月数＝単価（税抜き）〕</t>
    <rPh sb="1" eb="3">
      <t>ゴウケイ</t>
    </rPh>
    <rPh sb="4" eb="5">
      <t>ゼイ</t>
    </rPh>
    <rPh sb="5" eb="6">
      <t>ヌ</t>
    </rPh>
    <rPh sb="9" eb="12">
      <t>タイヨシャ</t>
    </rPh>
    <rPh sb="12" eb="13">
      <t>スウ</t>
    </rPh>
    <rPh sb="14" eb="16">
      <t>タイショウ</t>
    </rPh>
    <rPh sb="16" eb="17">
      <t>ツキ</t>
    </rPh>
    <rPh sb="17" eb="18">
      <t>スウ</t>
    </rPh>
    <rPh sb="19" eb="21">
      <t>タンカ</t>
    </rPh>
    <rPh sb="22" eb="23">
      <t>ゼイ</t>
    </rPh>
    <rPh sb="23" eb="24">
      <t>ヌ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</si>
  <si>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3"/>
  </si>
  <si>
    <t>担当者：</t>
    <rPh sb="0" eb="3">
      <t>タントウシャ</t>
    </rPh>
    <phoneticPr fontId="12"/>
  </si>
  <si>
    <t>円×</t>
    <phoneticPr fontId="3"/>
  </si>
  <si>
    <t>ＴＥＬ：</t>
    <phoneticPr fontId="3"/>
  </si>
  <si>
    <t>E-Mail：</t>
    <phoneticPr fontId="3"/>
  </si>
  <si>
    <t>ｅラーニングコース訓練実施経費</t>
    <rPh sb="9" eb="11">
      <t>クンレン</t>
    </rPh>
    <rPh sb="11" eb="13">
      <t>ジッシ</t>
    </rPh>
    <rPh sb="13" eb="15">
      <t>ケイヒ</t>
    </rPh>
    <phoneticPr fontId="3"/>
  </si>
  <si>
    <t>　沖縄県商工労働部労働政策課長　殿</t>
    <rPh sb="1" eb="4">
      <t>オキナワケン</t>
    </rPh>
    <rPh sb="4" eb="6">
      <t>ショウコウ</t>
    </rPh>
    <rPh sb="6" eb="8">
      <t>ロウドウ</t>
    </rPh>
    <rPh sb="8" eb="9">
      <t>ブ</t>
    </rPh>
    <rPh sb="9" eb="11">
      <t>ロウドウ</t>
    </rPh>
    <rPh sb="11" eb="13">
      <t>セイサク</t>
    </rPh>
    <rPh sb="13" eb="15">
      <t>カチョウ</t>
    </rPh>
    <rPh sb="16" eb="17">
      <t>ドノ</t>
    </rPh>
    <phoneticPr fontId="3"/>
  </si>
  <si>
    <t>参　考　見　積　書</t>
    <rPh sb="0" eb="1">
      <t>サン</t>
    </rPh>
    <rPh sb="2" eb="3">
      <t>コウ</t>
    </rPh>
    <rPh sb="4" eb="5">
      <t>ミ</t>
    </rPh>
    <rPh sb="6" eb="7">
      <t>セキ</t>
    </rPh>
    <rPh sb="8" eb="9">
      <t>ショ</t>
    </rPh>
    <phoneticPr fontId="3"/>
  </si>
  <si>
    <t>〇</t>
    <phoneticPr fontId="3"/>
  </si>
  <si>
    <t>通信機器貸与費　</t>
    <rPh sb="0" eb="2">
      <t>ツウシン</t>
    </rPh>
    <rPh sb="2" eb="4">
      <t>キキ</t>
    </rPh>
    <rPh sb="4" eb="6">
      <t>タイヨ</t>
    </rPh>
    <rPh sb="6" eb="7">
      <t>ヒ</t>
    </rPh>
    <phoneticPr fontId="3"/>
  </si>
  <si>
    <t>※通信機器貸与費はデジタル資格コースの要件を満たす場合に支給対象となります。
※通信機器貸与費は、パソコン等通信機器のリースまたはレンタルに要した経費の実費とします（貸与した訓練生1人1月当たり15,000円（外税）を上限）。貸与予定機器が経費対象とできるかは、事前に労働政策課に確認してください。</t>
    <rPh sb="1" eb="8">
      <t>ツウシンキキタイヨヒ</t>
    </rPh>
    <rPh sb="13" eb="15">
      <t>シカク</t>
    </rPh>
    <rPh sb="19" eb="21">
      <t>ヨウケン</t>
    </rPh>
    <rPh sb="22" eb="23">
      <t>ミ</t>
    </rPh>
    <rPh sb="25" eb="27">
      <t>バアイ</t>
    </rPh>
    <rPh sb="28" eb="30">
      <t>シキュウ</t>
    </rPh>
    <rPh sb="30" eb="32">
      <t>タイショウ</t>
    </rPh>
    <rPh sb="41" eb="48">
      <t>ツウシンキキタイヨヒ</t>
    </rPh>
    <rPh sb="54" eb="59">
      <t>トウツウシンキキ</t>
    </rPh>
    <rPh sb="71" eb="72">
      <t>ヨウ</t>
    </rPh>
    <rPh sb="74" eb="76">
      <t>ケイヒ</t>
    </rPh>
    <rPh sb="77" eb="79">
      <t>ジッピ</t>
    </rPh>
    <rPh sb="84" eb="86">
      <t>タイヨ</t>
    </rPh>
    <rPh sb="88" eb="91">
      <t>クンレンセイ</t>
    </rPh>
    <rPh sb="92" eb="93">
      <t>ニン</t>
    </rPh>
    <rPh sb="94" eb="95">
      <t>ツキ</t>
    </rPh>
    <rPh sb="95" eb="96">
      <t>ア</t>
    </rPh>
    <rPh sb="104" eb="105">
      <t>エン</t>
    </rPh>
    <rPh sb="106" eb="108">
      <t>ガイゼイ</t>
    </rPh>
    <rPh sb="110" eb="112">
      <t>ジョウゲン</t>
    </rPh>
    <rPh sb="114" eb="116">
      <t>タイヨ</t>
    </rPh>
    <rPh sb="116" eb="118">
      <t>ヨテイ</t>
    </rPh>
    <rPh sb="118" eb="120">
      <t>キキ</t>
    </rPh>
    <rPh sb="121" eb="123">
      <t>ケイヒ</t>
    </rPh>
    <rPh sb="123" eb="125">
      <t>タイショウ</t>
    </rPh>
    <rPh sb="132" eb="134">
      <t>ジゼン</t>
    </rPh>
    <rPh sb="135" eb="140">
      <t>ロウドウセイサクカ</t>
    </rPh>
    <phoneticPr fontId="3"/>
  </si>
  <si>
    <t>訓練時間</t>
    <rPh sb="0" eb="2">
      <t>クンレン</t>
    </rPh>
    <rPh sb="2" eb="4">
      <t>ジカン</t>
    </rPh>
    <phoneticPr fontId="3"/>
  </si>
  <si>
    <t>時間）</t>
    <rPh sb="0" eb="2">
      <t>ジカン</t>
    </rPh>
    <phoneticPr fontId="3"/>
  </si>
  <si>
    <t>通信機器使用料</t>
    <rPh sb="0" eb="2">
      <t>ツウシン</t>
    </rPh>
    <rPh sb="2" eb="4">
      <t>キキ</t>
    </rPh>
    <rPh sb="4" eb="6">
      <t>シヨウ</t>
    </rPh>
    <rPh sb="6" eb="7">
      <t>リョウ</t>
    </rPh>
    <phoneticPr fontId="3"/>
  </si>
  <si>
    <t>訓練期間</t>
    <rPh sb="0" eb="2">
      <t>クンレン</t>
    </rPh>
    <rPh sb="2" eb="4">
      <t>キカン</t>
    </rPh>
    <phoneticPr fontId="3"/>
  </si>
  <si>
    <t>ヶ月</t>
    <rPh sb="1" eb="2">
      <t>ゲツ</t>
    </rPh>
    <phoneticPr fontId="3"/>
  </si>
  <si>
    <t>【備考】</t>
    <rPh sb="1" eb="3">
      <t>ビコウ</t>
    </rPh>
    <phoneticPr fontId="3"/>
  </si>
  <si>
    <t>人権費については、伴走支援　4時間×20日×3か月を想定。
通信機器はPCと通信機器又はSIM搭載のPCをリースする費用を想定</t>
    <rPh sb="0" eb="2">
      <t>ジンケン</t>
    </rPh>
    <rPh sb="2" eb="3">
      <t>ヒ</t>
    </rPh>
    <rPh sb="9" eb="11">
      <t>バンソウ</t>
    </rPh>
    <rPh sb="11" eb="13">
      <t>シエン</t>
    </rPh>
    <rPh sb="15" eb="17">
      <t>ジカン</t>
    </rPh>
    <rPh sb="20" eb="21">
      <t>ニチ</t>
    </rPh>
    <rPh sb="24" eb="25">
      <t>ゲツ</t>
    </rPh>
    <rPh sb="26" eb="28">
      <t>ソウテイ</t>
    </rPh>
    <rPh sb="30" eb="34">
      <t>ツウシンキキ</t>
    </rPh>
    <rPh sb="38" eb="42">
      <t>ツウシンキキ</t>
    </rPh>
    <rPh sb="42" eb="43">
      <t>マタ</t>
    </rPh>
    <rPh sb="47" eb="49">
      <t>トウサイ</t>
    </rPh>
    <rPh sb="58" eb="60">
      <t>ヒヨウ</t>
    </rPh>
    <rPh sb="61" eb="63">
      <t>ソウテイ</t>
    </rPh>
    <phoneticPr fontId="3"/>
  </si>
  <si>
    <t>（非正規）（</t>
    <rPh sb="1" eb="4">
      <t>ヒセイキ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</si>
</sst>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_);[Red]\(#,##0\)"/>
    <numFmt numFmtId="178" formatCode="General&quot;名、&quot;"/>
    <numFmt numFmtId="179" formatCode="General&quot;ヵ月)&quot;"/>
    <numFmt numFmtId="180" formatCode="000,000&quot;円&quot;&quot;＝&quot;"/>
    <numFmt numFmtId="181" formatCode="000,000&quot;円&quot;&quot;÷&quot;"/>
    <numFmt numFmtId="182" formatCode="0&quot;日&quot;"/>
    <numFmt numFmtId="183" formatCode="#,##0_ &quot;円&quot;"/>
    <numFmt numFmtId="184" formatCode="[$-411]ggge&quot;年&quot;m&quot;月&quot;d&quot;日&quot;;@"/>
    <numFmt numFmtId="185" formatCode="#,##0.00_ "/>
  </numFmts>
  <fonts count="1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indexed="10"/>
      <name val="MS P 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37">
    <xf numFmtId="0" fontId="0" fillId="0" borderId="0" xfId="0">
      <alignment vertical="center"/>
    </xf>
    <xf numFmtId="0" fontId="9" fillId="0" borderId="0" xfId="7" applyFont="1">
      <alignment vertical="center"/>
    </xf>
    <xf numFmtId="0" fontId="9" fillId="0" borderId="9" xfId="7" applyFont="1" applyBorder="1">
      <alignment vertical="center"/>
    </xf>
    <xf numFmtId="178" fontId="9" fillId="0" borderId="0" xfId="7" applyNumberFormat="1" applyFont="1">
      <alignment vertical="center"/>
    </xf>
    <xf numFmtId="0" fontId="9" fillId="0" borderId="0" xfId="7" applyFont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8" fillId="0" borderId="0" xfId="7" applyFont="1" applyAlignment="1">
      <alignment horizontal="center" vertical="center"/>
    </xf>
    <xf numFmtId="0" fontId="4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10" fillId="0" borderId="0" xfId="7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3" fontId="4" fillId="0" borderId="9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0" fillId="2" borderId="0" xfId="7" applyFont="1" applyFill="1" applyAlignment="1">
      <alignment horizontal="center" vertical="center"/>
    </xf>
    <xf numFmtId="0" fontId="4" fillId="0" borderId="0" xfId="7" applyFont="1" applyAlignment="1">
      <alignment horizontal="center" vertical="center"/>
    </xf>
    <xf numFmtId="182" fontId="4" fillId="0" borderId="0" xfId="7" applyNumberFormat="1" applyFont="1" applyAlignment="1">
      <alignment horizontal="right" vertical="center"/>
    </xf>
    <xf numFmtId="0" fontId="10" fillId="2" borderId="0" xfId="7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>
      <alignment vertical="center"/>
    </xf>
    <xf numFmtId="0" fontId="10" fillId="2" borderId="9" xfId="0" applyFont="1" applyFill="1" applyBorder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177" fontId="13" fillId="0" borderId="0" xfId="0" applyNumberFormat="1" applyFont="1">
      <alignment vertical="center"/>
    </xf>
    <xf numFmtId="0" fontId="10" fillId="0" borderId="0" xfId="0" applyFont="1">
      <alignment vertical="center"/>
    </xf>
    <xf numFmtId="0" fontId="4" fillId="2" borderId="9" xfId="7" applyFont="1" applyFill="1" applyBorder="1" applyAlignment="1">
      <alignment horizontal="left" vertical="center"/>
    </xf>
    <xf numFmtId="0" fontId="4" fillId="2" borderId="10" xfId="7" applyFont="1" applyFill="1" applyBorder="1" applyAlignment="1">
      <alignment horizontal="left" vertical="center"/>
    </xf>
    <xf numFmtId="0" fontId="4" fillId="2" borderId="5" xfId="7" applyFont="1" applyFill="1" applyBorder="1" applyAlignment="1">
      <alignment horizontal="left" vertical="center"/>
    </xf>
    <xf numFmtId="0" fontId="4" fillId="2" borderId="6" xfId="7" applyFont="1" applyFill="1" applyBorder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4" fillId="2" borderId="11" xfId="7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3" fontId="4" fillId="2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7" applyFont="1" applyAlignment="1">
      <alignment horizontal="left" vertical="center"/>
    </xf>
    <xf numFmtId="38" fontId="12" fillId="0" borderId="0" xfId="1" applyFont="1" applyFill="1" applyBorder="1" applyAlignment="1">
      <alignment horizontal="center" vertical="center"/>
    </xf>
    <xf numFmtId="0" fontId="10" fillId="2" borderId="0" xfId="7" applyFont="1" applyFill="1" applyAlignment="1">
      <alignment horizontal="right" vertical="center"/>
    </xf>
    <xf numFmtId="0" fontId="4" fillId="2" borderId="9" xfId="0" applyFont="1" applyFill="1" applyBorder="1">
      <alignment vertical="center"/>
    </xf>
    <xf numFmtId="0" fontId="9" fillId="0" borderId="0" xfId="7" applyFont="1" applyAlignment="1">
      <alignment horizontal="right" vertical="center"/>
    </xf>
    <xf numFmtId="184" fontId="9" fillId="2" borderId="0" xfId="7" applyNumberFormat="1" applyFont="1" applyFill="1" applyAlignment="1">
      <alignment horizontal="left" vertical="center"/>
    </xf>
    <xf numFmtId="0" fontId="8" fillId="0" borderId="0" xfId="7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7" applyFont="1" applyAlignment="1">
      <alignment horizontal="left" vertical="center"/>
    </xf>
    <xf numFmtId="0" fontId="4" fillId="2" borderId="0" xfId="7" applyFont="1" applyFill="1" applyAlignment="1">
      <alignment horizontal="center" vertical="center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 wrapText="1"/>
    </xf>
    <xf numFmtId="0" fontId="4" fillId="2" borderId="2" xfId="7" applyFont="1" applyFill="1" applyBorder="1" applyAlignment="1">
      <alignment horizontal="distributed" vertical="center"/>
    </xf>
    <xf numFmtId="0" fontId="4" fillId="2" borderId="9" xfId="7" applyFont="1" applyFill="1" applyBorder="1" applyAlignment="1">
      <alignment horizontal="distributed" vertical="center"/>
    </xf>
    <xf numFmtId="0" fontId="4" fillId="2" borderId="3" xfId="7" applyFont="1" applyFill="1" applyBorder="1" applyAlignment="1">
      <alignment horizontal="distributed" vertical="center"/>
    </xf>
    <xf numFmtId="0" fontId="4" fillId="2" borderId="0" xfId="7" applyFont="1" applyFill="1" applyAlignment="1">
      <alignment horizontal="distributed" vertical="center"/>
    </xf>
    <xf numFmtId="0" fontId="4" fillId="2" borderId="4" xfId="7" applyFont="1" applyFill="1" applyBorder="1" applyAlignment="1">
      <alignment horizontal="distributed" vertical="center"/>
    </xf>
    <xf numFmtId="0" fontId="4" fillId="2" borderId="5" xfId="7" applyFont="1" applyFill="1" applyBorder="1" applyAlignment="1">
      <alignment horizontal="distributed" vertical="center"/>
    </xf>
    <xf numFmtId="0" fontId="9" fillId="0" borderId="0" xfId="7" applyFont="1" applyAlignment="1">
      <alignment horizontal="left" vertical="center"/>
    </xf>
    <xf numFmtId="0" fontId="4" fillId="2" borderId="0" xfId="7" applyFont="1" applyFill="1" applyAlignment="1">
      <alignment horizontal="right" vertical="center" shrinkToFit="1"/>
    </xf>
    <xf numFmtId="0" fontId="4" fillId="0" borderId="0" xfId="7" applyFont="1" applyAlignment="1">
      <alignment horizontal="right" vertical="center"/>
    </xf>
    <xf numFmtId="0" fontId="4" fillId="0" borderId="5" xfId="7" applyFont="1" applyBorder="1" applyAlignment="1">
      <alignment horizontal="left" vertical="center"/>
    </xf>
    <xf numFmtId="185" fontId="4" fillId="3" borderId="5" xfId="7" applyNumberFormat="1" applyFont="1" applyFill="1" applyBorder="1" applyAlignment="1">
      <alignment horizontal="center" vertical="center"/>
    </xf>
    <xf numFmtId="185" fontId="4" fillId="3" borderId="5" xfId="9" applyNumberFormat="1" applyFont="1" applyFill="1" applyBorder="1" applyAlignment="1">
      <alignment horizontal="center" vertical="center"/>
    </xf>
    <xf numFmtId="0" fontId="4" fillId="0" borderId="5" xfId="7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0" xfId="7" applyFont="1" applyAlignment="1">
      <alignment horizontal="center" vertical="center"/>
    </xf>
    <xf numFmtId="0" fontId="4" fillId="0" borderId="9" xfId="7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38" fontId="12" fillId="0" borderId="1" xfId="1" applyFont="1" applyFill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179" fontId="9" fillId="0" borderId="0" xfId="7" applyNumberFormat="1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83" fontId="10" fillId="2" borderId="9" xfId="0" applyNumberFormat="1" applyFont="1" applyFill="1" applyBorder="1" applyAlignment="1">
      <alignment horizontal="right" vertical="center" shrinkToFit="1"/>
    </xf>
    <xf numFmtId="38" fontId="4" fillId="0" borderId="2" xfId="1" applyFont="1" applyFill="1" applyBorder="1" applyAlignment="1">
      <alignment horizontal="right" vertical="center"/>
    </xf>
    <xf numFmtId="38" fontId="4" fillId="0" borderId="10" xfId="1" applyFont="1" applyFill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83" fontId="10" fillId="2" borderId="0" xfId="0" applyNumberFormat="1" applyFont="1" applyFill="1" applyAlignment="1">
      <alignment horizontal="right" vertical="center" shrinkToFit="1"/>
    </xf>
    <xf numFmtId="38" fontId="4" fillId="0" borderId="3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7" applyFont="1" applyBorder="1" applyAlignment="1">
      <alignment horizontal="left" vertical="center"/>
    </xf>
    <xf numFmtId="38" fontId="4" fillId="0" borderId="4" xfId="1" applyFont="1" applyFill="1" applyBorder="1" applyAlignment="1">
      <alignment horizontal="right" vertical="center"/>
    </xf>
    <xf numFmtId="38" fontId="4" fillId="0" borderId="6" xfId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3" xfId="7" applyFont="1" applyBorder="1" applyAlignment="1">
      <alignment horizontal="left" vertical="center"/>
    </xf>
    <xf numFmtId="38" fontId="4" fillId="0" borderId="12" xfId="1" applyFont="1" applyFill="1" applyBorder="1" applyAlignment="1">
      <alignment horizontal="right" vertical="center"/>
    </xf>
    <xf numFmtId="38" fontId="4" fillId="0" borderId="14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176" fontId="4" fillId="3" borderId="5" xfId="7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81" fontId="4" fillId="0" borderId="7" xfId="0" applyNumberFormat="1" applyFont="1" applyBorder="1" applyAlignment="1">
      <alignment horizontal="center" vertical="center" textRotation="255"/>
    </xf>
    <xf numFmtId="181" fontId="4" fillId="0" borderId="8" xfId="0" applyNumberFormat="1" applyFont="1" applyBorder="1" applyAlignment="1">
      <alignment horizontal="center" vertical="center" textRotation="255"/>
    </xf>
    <xf numFmtId="181" fontId="4" fillId="0" borderId="9" xfId="0" applyNumberFormat="1" applyFont="1" applyBorder="1" applyAlignment="1">
      <alignment horizontal="center"/>
    </xf>
    <xf numFmtId="181" fontId="4" fillId="0" borderId="10" xfId="0" applyNumberFormat="1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3" fontId="4" fillId="0" borderId="3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80" fontId="4" fillId="0" borderId="9" xfId="0" applyNumberFormat="1" applyFont="1" applyBorder="1" applyAlignment="1">
      <alignment horizontal="center" vertical="center"/>
    </xf>
    <xf numFmtId="180" fontId="4" fillId="0" borderId="10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</cellXfs>
  <cellStyles count="1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10" xfId="4" xr:uid="{00000000-0005-0000-0000-000004000000}"/>
    <cellStyle name="標準 11" xfId="5" xr:uid="{00000000-0005-0000-0000-000005000000}"/>
    <cellStyle name="標準 12" xfId="6" xr:uid="{00000000-0005-0000-0000-000006000000}"/>
    <cellStyle name="標準 12_見積書(H24様式）" xfId="7" xr:uid="{00000000-0005-0000-0000-000007000000}"/>
    <cellStyle name="標準 13" xfId="8" xr:uid="{00000000-0005-0000-0000-000008000000}"/>
    <cellStyle name="標準 2" xfId="9" xr:uid="{00000000-0005-0000-0000-000009000000}"/>
    <cellStyle name="標準 3" xfId="10" xr:uid="{00000000-0005-0000-0000-00000A000000}"/>
    <cellStyle name="標準 4" xfId="11" xr:uid="{00000000-0005-0000-0000-00000B000000}"/>
    <cellStyle name="標準 5" xfId="12" xr:uid="{00000000-0005-0000-0000-00000C000000}"/>
    <cellStyle name="標準 6" xfId="13" xr:uid="{00000000-0005-0000-0000-00000D000000}"/>
    <cellStyle name="標準 7" xfId="14" xr:uid="{00000000-0005-0000-0000-00000E000000}"/>
    <cellStyle name="標準 8" xfId="15" xr:uid="{00000000-0005-0000-0000-00000F000000}"/>
    <cellStyle name="標準 9" xfId="16" xr:uid="{00000000-0005-0000-0000-000010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3" formatCode="#,##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3" formatCode="#,##0"/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266701</xdr:colOff>
      <xdr:row>0</xdr:row>
      <xdr:rowOff>95249</xdr:rowOff>
    </xdr:from>
    <xdr:to>
      <xdr:col>16</xdr:col>
      <xdr:colOff>517072</xdr:colOff>
      <xdr:row>1</xdr:row>
      <xdr:rowOff>394607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A63F8ED-F78B-435F-A802-B684D770D2A1}"/>
            </a:ext>
          </a:extLst>
        </xdr:cNvPr>
        <xdr:cNvSpPr/>
      </xdr:nvSpPr>
      <xdr:spPr>
        <a:xfrm>
          <a:off x="5451022" y="95249"/>
          <a:ext cx="2060121" cy="721179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非正規雇用労働者が働きながら学びやすい職業訓練</a:t>
          </a:r>
          <a:endParaRPr kumimoji="1" lang="en-US" altLang="ja-JP" sz="1100"/>
        </a:p>
      </xdr:txBody>
    </xdr:sp>
    <xdr:clientData/>
  </xdr:twoCellAnchor>
  <xdr:twoCellAnchor>
    <xdr:from>
      <xdr:col>24</xdr:col>
      <xdr:colOff>156482</xdr:colOff>
      <xdr:row>0</xdr:row>
      <xdr:rowOff>171450</xdr:rowOff>
    </xdr:from>
    <xdr:to>
      <xdr:col>41</xdr:col>
      <xdr:colOff>19052</xdr:colOff>
      <xdr:row>11</xdr:row>
      <xdr:rowOff>40824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3EAB845-CCC4-463A-9A52-E1F385E09E59}"/>
            </a:ext>
          </a:extLst>
        </xdr:cNvPr>
        <xdr:cNvSpPr txBox="1"/>
      </xdr:nvSpPr>
      <xdr:spPr>
        <a:xfrm>
          <a:off x="9858375" y="171450"/>
          <a:ext cx="4488998" cy="2441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【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留意事項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】</a:t>
          </a: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Ｒ８年度様式です。毎年最新の様式を使用してください。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黄色のセルのみ入力してください。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訓練実施経費の科目及び単位は編集して構いません。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人件費等の訓練時間数、月数、回数は訓練計画を上回らないようにしてください。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上限額オーバーし、エラーメッセージが出た場合は金額を調</a:t>
          </a:r>
          <a:r>
            <a:rPr kumimoji="1" lang="ja-JP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整してください。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266701</xdr:colOff>
      <xdr:row>0</xdr:row>
      <xdr:rowOff>40821</xdr:rowOff>
    </xdr:from>
    <xdr:to>
      <xdr:col>16</xdr:col>
      <xdr:colOff>489858</xdr:colOff>
      <xdr:row>2</xdr:row>
      <xdr:rowOff>217714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AB0A5D01-2705-41E6-8A67-4B24E311E792}"/>
            </a:ext>
          </a:extLst>
        </xdr:cNvPr>
        <xdr:cNvSpPr/>
      </xdr:nvSpPr>
      <xdr:spPr>
        <a:xfrm>
          <a:off x="5451022" y="40821"/>
          <a:ext cx="2032907" cy="1020536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</a:rPr>
            <a:t>記入例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/>
            <a:t>非正規雇用労働者が働きながら学びやすい職業訓練</a:t>
          </a:r>
          <a:endParaRPr kumimoji="1" lang="en-US" altLang="ja-JP" sz="1100"/>
        </a:p>
      </xdr:txBody>
    </xdr:sp>
    <xdr:clientData/>
  </xdr:twoCellAnchor>
  <xdr:twoCellAnchor>
    <xdr:from>
      <xdr:col>17</xdr:col>
      <xdr:colOff>142875</xdr:colOff>
      <xdr:row>0</xdr:row>
      <xdr:rowOff>76200</xdr:rowOff>
    </xdr:from>
    <xdr:to>
      <xdr:col>33</xdr:col>
      <xdr:colOff>19051</xdr:colOff>
      <xdr:row>10</xdr:row>
      <xdr:rowOff>190503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B2649F4-95E9-4979-94DD-B3BE5F8117E8}"/>
            </a:ext>
          </a:extLst>
        </xdr:cNvPr>
        <xdr:cNvSpPr txBox="1"/>
      </xdr:nvSpPr>
      <xdr:spPr>
        <a:xfrm>
          <a:off x="7658100" y="76200"/>
          <a:ext cx="4543426" cy="2400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【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留意事項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】</a:t>
          </a: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Ｒ８年度様式です。毎年最新の様式を使用してください。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黄色のセルのみ入力してください。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訓練実施経費の科目及び単位は編集して構いません。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人件費等の訓練時間数、月数、回数は訓練計画を上回らないようにしてください。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※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上限額オーバーし、エラーメッセージが出た場合は金額を調</a:t>
          </a:r>
          <a:r>
            <a:rPr kumimoji="1" lang="ja-JP" altLang="ja-JP" sz="1200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整してください。</a:t>
          </a:r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D5B5-2F15-40F0-8D32-A279C566E479}">
  <sheetPr>
    <tabColor theme="9" tint="0.39997558519241921"/>
    <pageSetUpPr fitToPage="1"/>
  </sheetPr>
  <dimension ref="A1:AG48"/>
  <sheetViews>
    <sheetView tabSelected="1" view="pageBreakPreview" zoomScale="70" zoomScaleNormal="100" zoomScaleSheetLayoutView="70" workbookViewId="0">
      <selection activeCell="B14" sqref="B14:D14"/>
    </sheetView>
  </sheetViews>
  <sheetFormatPr defaultColWidth="9" defaultRowHeight="20.100000000000001" customHeight="1"/>
  <cols>
    <col min="1" max="1" width="6.25" style="6" bestFit="1" customWidth="1"/>
    <col min="2" max="2" width="13.875" style="6" bestFit="1" customWidth="1"/>
    <col min="3" max="6" width="6.375" style="6" customWidth="1"/>
    <col min="7" max="8" width="5.25" style="6" bestFit="1" customWidth="1"/>
    <col min="9" max="9" width="2.5" style="6" bestFit="1" customWidth="1"/>
    <col min="10" max="10" width="3.5" style="6" bestFit="1" customWidth="1"/>
    <col min="11" max="11" width="5.75" style="6" customWidth="1"/>
    <col min="12" max="13" width="4.25" style="6" customWidth="1"/>
    <col min="14" max="14" width="4.5" style="6" bestFit="1" customWidth="1"/>
    <col min="15" max="15" width="3.5" style="6" bestFit="1" customWidth="1"/>
    <col min="16" max="17" width="7.125" style="6" customWidth="1"/>
    <col min="18" max="18" width="6.875" style="6" customWidth="1"/>
    <col min="19" max="41" width="3.625" style="6" customWidth="1"/>
    <col min="42" max="16384" width="9" style="6"/>
  </cols>
  <sheetData>
    <row r="1" spans="1:31" s="1" customFormat="1" ht="33" customHeight="1">
      <c r="A1" s="57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6"/>
    </row>
    <row r="2" spans="1:31" s="1" customFormat="1" ht="33" customHeigh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1" s="1" customFormat="1" ht="20.100000000000001" customHeight="1">
      <c r="A3" s="59" t="s">
        <v>73</v>
      </c>
      <c r="B3" s="59"/>
      <c r="C3" s="59"/>
      <c r="D3" s="59"/>
      <c r="E3" s="59"/>
      <c r="F3" s="59"/>
      <c r="G3" s="59"/>
      <c r="H3" s="59"/>
    </row>
    <row r="4" spans="1:31" s="1" customFormat="1" ht="13.5">
      <c r="J4" s="8" t="s">
        <v>36</v>
      </c>
      <c r="K4" s="60"/>
      <c r="L4" s="60"/>
      <c r="M4" s="29" t="s">
        <v>55</v>
      </c>
      <c r="N4" s="61"/>
      <c r="O4" s="61"/>
      <c r="P4" s="61"/>
      <c r="Q4" s="8"/>
    </row>
    <row r="5" spans="1:31" s="1" customFormat="1" ht="13.5">
      <c r="J5" s="62" t="s">
        <v>56</v>
      </c>
      <c r="K5" s="62"/>
      <c r="L5" s="62"/>
      <c r="M5" s="62"/>
      <c r="N5" s="62"/>
      <c r="O5" s="62"/>
      <c r="P5" s="62"/>
      <c r="Q5" s="62"/>
    </row>
    <row r="6" spans="1:31" s="1" customFormat="1" ht="13.5">
      <c r="J6" s="61" t="s">
        <v>57</v>
      </c>
      <c r="K6" s="61"/>
      <c r="L6" s="61"/>
      <c r="M6" s="61"/>
      <c r="N6" s="61"/>
      <c r="O6" s="61"/>
      <c r="P6" s="61"/>
      <c r="Q6" s="61"/>
    </row>
    <row r="7" spans="1:31" s="1" customFormat="1" ht="13.5">
      <c r="J7" s="61" t="s">
        <v>58</v>
      </c>
      <c r="K7" s="61"/>
      <c r="L7" s="61"/>
      <c r="M7" s="61"/>
      <c r="N7" s="61"/>
      <c r="O7" s="61"/>
      <c r="P7" s="61"/>
      <c r="Q7" s="61"/>
    </row>
    <row r="8" spans="1:31" s="1" customFormat="1" ht="13.5">
      <c r="J8" s="63" t="s">
        <v>68</v>
      </c>
      <c r="K8" s="64"/>
      <c r="L8" s="41"/>
      <c r="M8" s="41"/>
      <c r="N8" s="41"/>
      <c r="O8" s="41"/>
      <c r="P8" s="41"/>
      <c r="Q8" s="42"/>
    </row>
    <row r="9" spans="1:31" s="1" customFormat="1" ht="13.5">
      <c r="J9" s="65" t="s">
        <v>70</v>
      </c>
      <c r="K9" s="66"/>
      <c r="L9" s="45"/>
      <c r="M9" s="45"/>
      <c r="N9" s="45"/>
      <c r="O9" s="45"/>
      <c r="P9" s="45"/>
      <c r="Q9" s="46"/>
    </row>
    <row r="10" spans="1:31" s="1" customFormat="1" ht="13.5">
      <c r="J10" s="67" t="s">
        <v>71</v>
      </c>
      <c r="K10" s="68"/>
      <c r="L10" s="43"/>
      <c r="M10" s="43"/>
      <c r="N10" s="43"/>
      <c r="O10" s="43"/>
      <c r="P10" s="43"/>
      <c r="Q10" s="44"/>
    </row>
    <row r="11" spans="1:31" s="1" customFormat="1" ht="20.100000000000001" customHeight="1">
      <c r="B11" s="69" t="s">
        <v>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31" s="1" customFormat="1" ht="20.100000000000001" customHeight="1">
      <c r="A12" s="55" t="s">
        <v>45</v>
      </c>
      <c r="B12" s="55"/>
      <c r="C12" s="56" t="s">
        <v>67</v>
      </c>
      <c r="D12" s="56"/>
      <c r="E12" s="56"/>
      <c r="F12" s="56"/>
      <c r="G12" s="30"/>
    </row>
    <row r="13" spans="1:31" s="1" customFormat="1" ht="20.100000000000001" customHeight="1">
      <c r="A13" s="9" t="s">
        <v>40</v>
      </c>
      <c r="B13" s="70" t="s">
        <v>53</v>
      </c>
      <c r="C13" s="70"/>
      <c r="D13" s="71" t="s">
        <v>85</v>
      </c>
      <c r="E13" s="71"/>
      <c r="F13" s="28"/>
      <c r="G13" s="8" t="s">
        <v>44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31" s="1" customFormat="1" ht="20.100000000000001" customHeight="1">
      <c r="A14" s="4" t="s">
        <v>37</v>
      </c>
      <c r="B14" s="69" t="s">
        <v>39</v>
      </c>
      <c r="C14" s="69"/>
      <c r="D14" s="69"/>
      <c r="E14" s="4"/>
      <c r="R14" s="6"/>
      <c r="S14" s="69"/>
      <c r="T14" s="69"/>
      <c r="U14" s="69"/>
    </row>
    <row r="15" spans="1:31" s="1" customFormat="1" ht="20.100000000000001" customHeight="1">
      <c r="B15" s="72" t="s">
        <v>33</v>
      </c>
      <c r="C15" s="72"/>
      <c r="D15" s="72"/>
      <c r="E15" s="72"/>
      <c r="F15" s="73" t="e">
        <f>P31/J18/N18</f>
        <v>#VALUE!</v>
      </c>
      <c r="G15" s="74"/>
      <c r="H15" s="75" t="s">
        <v>9</v>
      </c>
      <c r="I15" s="75"/>
      <c r="J15" s="75"/>
      <c r="K15" s="8"/>
      <c r="R15" s="76" t="s">
        <v>72</v>
      </c>
      <c r="S15" s="76"/>
      <c r="T15" s="76"/>
      <c r="U15" s="76"/>
      <c r="V15" s="76"/>
      <c r="W15" s="76"/>
      <c r="X15" s="76"/>
      <c r="Y15" s="76"/>
      <c r="Z15" s="76"/>
      <c r="AA15" s="8"/>
      <c r="AB15" s="8"/>
      <c r="AC15" s="77"/>
      <c r="AD15" s="77"/>
      <c r="AE15" s="77"/>
    </row>
    <row r="16" spans="1:31" s="1" customFormat="1" ht="20.100000000000001" customHeight="1">
      <c r="B16" s="78" t="s">
        <v>10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2"/>
      <c r="O16" s="2"/>
      <c r="R16" s="76" t="s">
        <v>64</v>
      </c>
      <c r="S16" s="76"/>
      <c r="T16" s="79"/>
      <c r="U16" s="80">
        <v>2000</v>
      </c>
      <c r="V16" s="80"/>
      <c r="W16" s="80"/>
      <c r="X16" s="80"/>
      <c r="Y16" s="8"/>
      <c r="Z16" s="8"/>
      <c r="AA16" s="8"/>
      <c r="AB16" s="8"/>
      <c r="AC16" s="8"/>
      <c r="AD16" s="8"/>
    </row>
    <row r="17" spans="1:33" s="1" customFormat="1" ht="20.100000000000001" customHeight="1">
      <c r="B17" s="51"/>
      <c r="C17" s="51"/>
      <c r="D17" s="51"/>
      <c r="E17" s="51"/>
      <c r="F17" s="51"/>
      <c r="G17" s="51"/>
      <c r="H17" s="8"/>
      <c r="I17" s="8"/>
      <c r="J17" s="8"/>
      <c r="K17" s="8"/>
      <c r="L17" s="8" t="s">
        <v>81</v>
      </c>
      <c r="M17" s="8"/>
      <c r="N17" s="53" t="s">
        <v>75</v>
      </c>
      <c r="O17" s="8" t="s">
        <v>82</v>
      </c>
      <c r="P17" s="8"/>
      <c r="R17" s="50"/>
      <c r="S17" s="50"/>
      <c r="T17" s="50"/>
      <c r="U17" s="52"/>
      <c r="V17" s="52"/>
      <c r="W17" s="52"/>
      <c r="X17" s="52"/>
      <c r="Y17" s="8"/>
      <c r="Z17" s="8"/>
      <c r="AA17" s="8"/>
      <c r="AB17" s="8"/>
      <c r="AC17" s="8"/>
      <c r="AD17" s="8"/>
    </row>
    <row r="18" spans="1:33" s="1" customFormat="1" ht="20.100000000000001" customHeight="1">
      <c r="H18" s="55" t="s">
        <v>32</v>
      </c>
      <c r="I18" s="55"/>
      <c r="J18" s="53" t="s">
        <v>75</v>
      </c>
      <c r="K18" s="3" t="s">
        <v>35</v>
      </c>
      <c r="L18" s="81" t="s">
        <v>78</v>
      </c>
      <c r="M18" s="81"/>
      <c r="N18" s="53" t="s">
        <v>75</v>
      </c>
      <c r="O18" s="82" t="s">
        <v>79</v>
      </c>
      <c r="P18" s="82"/>
      <c r="R18" s="6"/>
      <c r="Y18" s="55"/>
      <c r="Z18" s="55"/>
      <c r="AB18" s="3"/>
      <c r="AC18" s="81"/>
      <c r="AD18" s="81"/>
      <c r="AF18" s="82"/>
      <c r="AG18" s="82"/>
    </row>
    <row r="19" spans="1:33" ht="20.100000000000001" customHeight="1">
      <c r="A19" s="11"/>
      <c r="B19" s="12" t="s">
        <v>1</v>
      </c>
      <c r="C19" s="83" t="s">
        <v>11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3" t="s">
        <v>2</v>
      </c>
      <c r="Q19" s="85"/>
    </row>
    <row r="20" spans="1:33" ht="20.100000000000001" customHeight="1">
      <c r="A20" s="86" t="s">
        <v>34</v>
      </c>
      <c r="B20" s="13" t="s">
        <v>3</v>
      </c>
      <c r="C20" s="88" t="s">
        <v>12</v>
      </c>
      <c r="D20" s="89"/>
      <c r="E20" s="89"/>
      <c r="F20" s="89"/>
      <c r="G20" s="14" t="s">
        <v>13</v>
      </c>
      <c r="H20" s="90"/>
      <c r="I20" s="90"/>
      <c r="J20" s="14" t="s">
        <v>14</v>
      </c>
      <c r="K20" s="34"/>
      <c r="L20" s="35" t="s">
        <v>15</v>
      </c>
      <c r="M20" s="14"/>
      <c r="N20" s="32"/>
      <c r="O20" s="14"/>
      <c r="P20" s="91">
        <f t="shared" ref="P20:P28" si="0">PRODUCT(H20,K20,N20)</f>
        <v>0</v>
      </c>
      <c r="Q20" s="92"/>
    </row>
    <row r="21" spans="1:33" ht="20.100000000000001" customHeight="1">
      <c r="A21" s="87"/>
      <c r="B21" s="15"/>
      <c r="C21" s="93" t="s">
        <v>16</v>
      </c>
      <c r="D21" s="94"/>
      <c r="E21" s="94"/>
      <c r="F21" s="94"/>
      <c r="G21" s="16" t="s">
        <v>13</v>
      </c>
      <c r="H21" s="95"/>
      <c r="I21" s="95"/>
      <c r="J21" s="16" t="s">
        <v>14</v>
      </c>
      <c r="K21" s="33"/>
      <c r="L21" s="36" t="s">
        <v>15</v>
      </c>
      <c r="M21" s="16"/>
      <c r="N21" s="32"/>
      <c r="O21" s="16"/>
      <c r="P21" s="96">
        <f t="shared" si="0"/>
        <v>0</v>
      </c>
      <c r="Q21" s="97"/>
    </row>
    <row r="22" spans="1:33" ht="20.100000000000001" customHeight="1">
      <c r="A22" s="87"/>
      <c r="B22" s="15"/>
      <c r="C22" s="93" t="s">
        <v>4</v>
      </c>
      <c r="D22" s="94"/>
      <c r="E22" s="94"/>
      <c r="F22" s="94"/>
      <c r="G22" s="16" t="s">
        <v>13</v>
      </c>
      <c r="H22" s="95"/>
      <c r="I22" s="95"/>
      <c r="J22" s="16" t="s">
        <v>14</v>
      </c>
      <c r="K22" s="33"/>
      <c r="L22" s="36" t="s">
        <v>15</v>
      </c>
      <c r="M22" s="16"/>
      <c r="N22" s="32"/>
      <c r="O22" s="16"/>
      <c r="P22" s="96">
        <f t="shared" si="0"/>
        <v>0</v>
      </c>
      <c r="Q22" s="97"/>
    </row>
    <row r="23" spans="1:33" ht="20.100000000000001" customHeight="1">
      <c r="A23" s="87"/>
      <c r="B23" s="15" t="s">
        <v>17</v>
      </c>
      <c r="C23" s="93" t="s">
        <v>18</v>
      </c>
      <c r="D23" s="94"/>
      <c r="E23" s="94"/>
      <c r="F23" s="94"/>
      <c r="G23" s="16" t="s">
        <v>19</v>
      </c>
      <c r="H23" s="95"/>
      <c r="I23" s="95"/>
      <c r="J23" s="16" t="s">
        <v>14</v>
      </c>
      <c r="K23" s="32"/>
      <c r="L23" s="37" t="s">
        <v>20</v>
      </c>
      <c r="M23" s="16" t="s">
        <v>14</v>
      </c>
      <c r="N23" s="32"/>
      <c r="O23" s="16" t="s">
        <v>21</v>
      </c>
      <c r="P23" s="96">
        <f t="shared" si="0"/>
        <v>0</v>
      </c>
      <c r="Q23" s="97"/>
    </row>
    <row r="24" spans="1:33" ht="20.100000000000001" customHeight="1">
      <c r="A24" s="87"/>
      <c r="B24" s="15"/>
      <c r="C24" s="93" t="s">
        <v>80</v>
      </c>
      <c r="D24" s="94"/>
      <c r="E24" s="94"/>
      <c r="F24" s="94"/>
      <c r="G24" s="16" t="s">
        <v>19</v>
      </c>
      <c r="H24" s="95"/>
      <c r="I24" s="95"/>
      <c r="J24" s="16" t="s">
        <v>14</v>
      </c>
      <c r="K24" s="32"/>
      <c r="L24" s="37" t="s">
        <v>20</v>
      </c>
      <c r="M24" s="16"/>
      <c r="N24" s="32"/>
      <c r="O24" s="16"/>
      <c r="P24" s="96">
        <f t="shared" si="0"/>
        <v>0</v>
      </c>
      <c r="Q24" s="97"/>
    </row>
    <row r="25" spans="1:33" ht="20.100000000000001" customHeight="1">
      <c r="A25" s="87"/>
      <c r="B25" s="15"/>
      <c r="C25" s="93" t="s">
        <v>22</v>
      </c>
      <c r="D25" s="94"/>
      <c r="E25" s="94"/>
      <c r="F25" s="94"/>
      <c r="G25" s="16"/>
      <c r="H25" s="95"/>
      <c r="I25" s="95"/>
      <c r="J25" s="16" t="s">
        <v>14</v>
      </c>
      <c r="K25" s="32"/>
      <c r="L25" s="36" t="s">
        <v>49</v>
      </c>
      <c r="M25" s="16"/>
      <c r="N25" s="32"/>
      <c r="O25" s="16"/>
      <c r="P25" s="96">
        <f t="shared" si="0"/>
        <v>0</v>
      </c>
      <c r="Q25" s="97"/>
    </row>
    <row r="26" spans="1:33" ht="20.100000000000001" customHeight="1">
      <c r="A26" s="87"/>
      <c r="B26" s="15" t="s">
        <v>23</v>
      </c>
      <c r="C26" s="103"/>
      <c r="D26" s="104"/>
      <c r="E26" s="104"/>
      <c r="F26" s="104"/>
      <c r="G26" s="16" t="s">
        <v>24</v>
      </c>
      <c r="H26" s="95"/>
      <c r="I26" s="95"/>
      <c r="J26" s="16" t="s">
        <v>14</v>
      </c>
      <c r="K26" s="32"/>
      <c r="L26" s="37" t="s">
        <v>20</v>
      </c>
      <c r="M26" s="16" t="s">
        <v>14</v>
      </c>
      <c r="N26" s="32"/>
      <c r="O26" s="16" t="s">
        <v>25</v>
      </c>
      <c r="P26" s="96">
        <f t="shared" si="0"/>
        <v>0</v>
      </c>
      <c r="Q26" s="97"/>
    </row>
    <row r="27" spans="1:33" ht="20.100000000000001" customHeight="1">
      <c r="A27" s="87"/>
      <c r="B27" s="15" t="s">
        <v>26</v>
      </c>
      <c r="C27" s="103"/>
      <c r="D27" s="104"/>
      <c r="E27" s="104"/>
      <c r="F27" s="104"/>
      <c r="H27" s="95"/>
      <c r="I27" s="95"/>
      <c r="J27" s="16" t="s">
        <v>14</v>
      </c>
      <c r="K27" s="32"/>
      <c r="L27" s="36" t="s">
        <v>49</v>
      </c>
      <c r="M27" s="16"/>
      <c r="N27" s="32"/>
      <c r="O27" s="16"/>
      <c r="P27" s="96">
        <f>PRODUCT(H27,K27,N27)</f>
        <v>0</v>
      </c>
      <c r="Q27" s="97"/>
    </row>
    <row r="28" spans="1:33" ht="20.100000000000001" customHeight="1">
      <c r="A28" s="87"/>
      <c r="B28" s="15" t="s">
        <v>5</v>
      </c>
      <c r="C28" s="105" t="s">
        <v>6</v>
      </c>
      <c r="D28" s="59"/>
      <c r="E28" s="59"/>
      <c r="F28" s="59"/>
      <c r="H28" s="95"/>
      <c r="I28" s="95"/>
      <c r="J28" s="16"/>
      <c r="K28" s="32"/>
      <c r="L28" s="37"/>
      <c r="M28" s="16"/>
      <c r="N28" s="32"/>
      <c r="O28" s="16"/>
      <c r="P28" s="96">
        <f t="shared" si="0"/>
        <v>0</v>
      </c>
      <c r="Q28" s="97"/>
    </row>
    <row r="29" spans="1:33" ht="20.100000000000001" customHeight="1">
      <c r="A29" s="83" t="s">
        <v>27</v>
      </c>
      <c r="B29" s="85"/>
      <c r="C29" s="47"/>
      <c r="D29" s="26"/>
      <c r="E29" s="26"/>
      <c r="F29" s="26"/>
      <c r="G29" s="25"/>
      <c r="H29" s="25"/>
      <c r="I29" s="25"/>
      <c r="J29" s="25"/>
      <c r="K29" s="25"/>
      <c r="L29" s="25"/>
      <c r="M29" s="25"/>
      <c r="N29" s="25"/>
      <c r="O29" s="25"/>
      <c r="P29" s="106">
        <f>SUM(P20:Q28)</f>
        <v>0</v>
      </c>
      <c r="Q29" s="107"/>
      <c r="R29" s="39" t="str">
        <f>IF(P30&lt;=(P29*0.1),"←ＯＫ（上限"&amp;INT(P29*0.1)&amp;"円以内）","←×事務経費（Ｂ）は１０％以内に調整してください。")</f>
        <v>←ＯＫ（上限0円以内）</v>
      </c>
    </row>
    <row r="30" spans="1:33" ht="20.100000000000001" customHeight="1">
      <c r="A30" s="98" t="s">
        <v>7</v>
      </c>
      <c r="B30" s="99"/>
      <c r="C30" s="100" t="s">
        <v>63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18"/>
      <c r="P30" s="101">
        <f>ROUNDDOWN(P29*0.1,-3)</f>
        <v>0</v>
      </c>
      <c r="Q30" s="102"/>
      <c r="S30" s="40"/>
      <c r="T30" s="40"/>
      <c r="U30" s="40"/>
    </row>
    <row r="31" spans="1:33" ht="20.100000000000001" customHeight="1">
      <c r="A31" s="108" t="s">
        <v>28</v>
      </c>
      <c r="B31" s="108"/>
      <c r="C31" s="109" t="s">
        <v>29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25"/>
      <c r="P31" s="106">
        <f>+P29+P30</f>
        <v>0</v>
      </c>
      <c r="Q31" s="107"/>
      <c r="R31" s="39" t="e">
        <f>IF(P31&lt;=(U16*J18*N18),"←ＯＫ（上限"&amp;(J18*N18*U16)&amp;"円以内）","←小計が上限額（"&amp;(J18*N18*U16)&amp;"円）を超えています。科目単価、調整額または事務経費で減額して調整してください。")</f>
        <v>#VALUE!</v>
      </c>
      <c r="S31" s="40"/>
      <c r="T31" s="40"/>
      <c r="U31" s="40"/>
    </row>
    <row r="32" spans="1:33" ht="20.100000000000001" customHeight="1">
      <c r="A32" s="108" t="s">
        <v>30</v>
      </c>
      <c r="B32" s="108"/>
      <c r="C32" s="111" t="s">
        <v>54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8"/>
      <c r="P32" s="101">
        <f>INT(P31*0.1)</f>
        <v>0</v>
      </c>
      <c r="Q32" s="102"/>
      <c r="R32" s="40"/>
      <c r="S32" s="40"/>
      <c r="T32" s="40"/>
      <c r="U32" s="40"/>
    </row>
    <row r="33" spans="1:32" ht="20.100000000000001" customHeight="1">
      <c r="A33" s="98" t="s">
        <v>47</v>
      </c>
      <c r="B33" s="99"/>
      <c r="C33" s="109" t="s">
        <v>31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9"/>
      <c r="N33" s="19"/>
      <c r="O33" s="19"/>
      <c r="P33" s="106">
        <f>SUM(P31:Q32)</f>
        <v>0</v>
      </c>
      <c r="Q33" s="107"/>
      <c r="R33" s="40"/>
      <c r="S33" s="40"/>
      <c r="T33" s="40"/>
      <c r="U33" s="40"/>
    </row>
    <row r="34" spans="1:32" ht="20.100000000000001" customHeight="1">
      <c r="R34" s="40"/>
      <c r="S34" s="40"/>
      <c r="T34" s="40"/>
      <c r="U34" s="40"/>
    </row>
    <row r="35" spans="1:32" ht="13.5" customHeight="1">
      <c r="A35" s="4" t="s">
        <v>38</v>
      </c>
      <c r="B35" s="69" t="s">
        <v>76</v>
      </c>
      <c r="C35" s="69"/>
      <c r="D35" s="6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13" t="s">
        <v>77</v>
      </c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</row>
    <row r="36" spans="1:32" ht="13.5">
      <c r="B36" s="72" t="s">
        <v>65</v>
      </c>
      <c r="C36" s="72"/>
      <c r="D36" s="72"/>
      <c r="E36" s="72"/>
      <c r="F36" s="114" t="e">
        <f>INT(P40/G40/L40)</f>
        <v>#DIV/0!</v>
      </c>
      <c r="G36" s="115"/>
      <c r="H36" s="75" t="s">
        <v>9</v>
      </c>
      <c r="I36" s="75"/>
      <c r="J36" s="75"/>
      <c r="K36" s="8"/>
      <c r="L36" s="1"/>
      <c r="M36" s="1"/>
      <c r="N36" s="1"/>
      <c r="O36" s="1"/>
      <c r="P36" s="1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</row>
    <row r="37" spans="1:32" ht="13.5">
      <c r="B37" s="78" t="s">
        <v>66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2"/>
      <c r="O37" s="2"/>
      <c r="P37" s="1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</row>
    <row r="38" spans="1:32" ht="13.5">
      <c r="B38" s="1"/>
      <c r="C38" s="1"/>
      <c r="D38" s="1"/>
      <c r="E38" s="1"/>
      <c r="F38" s="1"/>
      <c r="G38" s="1"/>
      <c r="H38" s="55" t="s">
        <v>32</v>
      </c>
      <c r="I38" s="55"/>
      <c r="J38" s="8" t="str">
        <f>J18</f>
        <v>〇</v>
      </c>
      <c r="K38" s="3" t="s">
        <v>59</v>
      </c>
      <c r="L38" s="59"/>
      <c r="M38" s="59"/>
      <c r="N38" s="59"/>
      <c r="O38" s="59"/>
      <c r="P38" s="59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</row>
    <row r="39" spans="1:32" ht="20.100000000000001" customHeight="1">
      <c r="A39" s="116" t="s">
        <v>50</v>
      </c>
      <c r="B39" s="83" t="s">
        <v>51</v>
      </c>
      <c r="C39" s="85"/>
      <c r="D39" s="83" t="s">
        <v>52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5"/>
      <c r="P39" s="84" t="s">
        <v>2</v>
      </c>
      <c r="Q39" s="85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</row>
    <row r="40" spans="1:32" ht="20.100000000000001" customHeight="1">
      <c r="A40" s="117"/>
      <c r="B40" s="118" t="s">
        <v>61</v>
      </c>
      <c r="C40" s="119"/>
      <c r="D40" s="120"/>
      <c r="E40" s="121"/>
      <c r="F40" s="20" t="s">
        <v>69</v>
      </c>
      <c r="G40" s="49"/>
      <c r="H40" s="5" t="s">
        <v>43</v>
      </c>
      <c r="I40" s="122" t="s">
        <v>60</v>
      </c>
      <c r="J40" s="122"/>
      <c r="K40" s="122"/>
      <c r="L40" s="54"/>
      <c r="M40" s="5" t="s">
        <v>62</v>
      </c>
      <c r="N40" s="21"/>
      <c r="O40" s="5"/>
      <c r="P40" s="123">
        <f>D40*G40*L40</f>
        <v>0</v>
      </c>
      <c r="Q40" s="124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</row>
    <row r="41" spans="1:32" ht="20.100000000000001" customHeight="1">
      <c r="A41" s="117"/>
      <c r="B41" s="125" t="s">
        <v>41</v>
      </c>
      <c r="C41" s="126"/>
      <c r="D41" s="22" t="s">
        <v>8</v>
      </c>
      <c r="E41" s="18"/>
      <c r="F41" s="18"/>
      <c r="G41" s="23"/>
      <c r="H41" s="23"/>
      <c r="I41" s="23"/>
      <c r="J41" s="23"/>
      <c r="K41" s="23"/>
      <c r="L41" s="24"/>
      <c r="M41" s="24"/>
      <c r="N41" s="24"/>
      <c r="O41" s="16"/>
      <c r="P41" s="129">
        <f>+P40*10%</f>
        <v>0</v>
      </c>
      <c r="Q41" s="130"/>
      <c r="R41" s="40"/>
      <c r="S41" s="40"/>
      <c r="T41" s="40"/>
      <c r="U41" s="40"/>
    </row>
    <row r="42" spans="1:32" ht="20.100000000000001" customHeight="1">
      <c r="A42" s="117"/>
      <c r="B42" s="131" t="s">
        <v>48</v>
      </c>
      <c r="C42" s="132"/>
      <c r="D42" s="48" t="s">
        <v>42</v>
      </c>
      <c r="E42" s="5"/>
      <c r="F42" s="5"/>
      <c r="G42" s="17"/>
      <c r="H42" s="17"/>
      <c r="I42" s="17"/>
      <c r="J42" s="17"/>
      <c r="K42" s="17"/>
      <c r="L42" s="14"/>
      <c r="M42" s="14"/>
      <c r="N42" s="14"/>
      <c r="O42" s="14"/>
      <c r="P42" s="133">
        <f>+P40+P41</f>
        <v>0</v>
      </c>
      <c r="Q42" s="134"/>
      <c r="R42" s="40"/>
      <c r="S42" s="40"/>
      <c r="T42" s="40"/>
      <c r="U42" s="40"/>
    </row>
    <row r="43" spans="1:32" ht="20.100000000000001" customHeight="1">
      <c r="A43" s="108" t="s">
        <v>46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35">
        <f>+P33+P42</f>
        <v>0</v>
      </c>
      <c r="Q43" s="135"/>
      <c r="R43" s="40"/>
      <c r="S43" s="40"/>
      <c r="T43" s="40"/>
      <c r="U43" s="40"/>
    </row>
    <row r="44" spans="1:32" ht="13.5" customHeight="1">
      <c r="A44" s="27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40"/>
      <c r="S44" s="40"/>
      <c r="T44" s="40"/>
      <c r="U44" s="40"/>
    </row>
    <row r="45" spans="1:32" ht="13.5" customHeight="1">
      <c r="A45" s="27" t="s">
        <v>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40"/>
      <c r="S45" s="40"/>
      <c r="T45" s="40"/>
      <c r="U45" s="40"/>
    </row>
    <row r="46" spans="1:32" ht="20.100000000000001" customHeight="1">
      <c r="A46" s="127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</row>
    <row r="47" spans="1:32" ht="20.100000000000001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</row>
    <row r="48" spans="1:32" ht="20.100000000000001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</row>
  </sheetData>
  <mergeCells count="99">
    <mergeCell ref="D40:E40"/>
    <mergeCell ref="I40:K40"/>
    <mergeCell ref="P40:Q40"/>
    <mergeCell ref="B41:C41"/>
    <mergeCell ref="A46:Q48"/>
    <mergeCell ref="P41:Q41"/>
    <mergeCell ref="B42:C42"/>
    <mergeCell ref="P42:Q42"/>
    <mergeCell ref="A43:O43"/>
    <mergeCell ref="P43:Q43"/>
    <mergeCell ref="B44:Q44"/>
    <mergeCell ref="A33:B33"/>
    <mergeCell ref="C33:L33"/>
    <mergeCell ref="P33:Q33"/>
    <mergeCell ref="B35:D35"/>
    <mergeCell ref="R35:AF40"/>
    <mergeCell ref="B36:E36"/>
    <mergeCell ref="F36:G36"/>
    <mergeCell ref="H36:J36"/>
    <mergeCell ref="B37:M37"/>
    <mergeCell ref="H38:I38"/>
    <mergeCell ref="L38:P38"/>
    <mergeCell ref="A39:A42"/>
    <mergeCell ref="B39:C39"/>
    <mergeCell ref="D39:O39"/>
    <mergeCell ref="P39:Q39"/>
    <mergeCell ref="B40:C40"/>
    <mergeCell ref="A31:B31"/>
    <mergeCell ref="C31:N31"/>
    <mergeCell ref="P31:Q31"/>
    <mergeCell ref="A32:B32"/>
    <mergeCell ref="C32:N32"/>
    <mergeCell ref="P32:Q32"/>
    <mergeCell ref="A30:B30"/>
    <mergeCell ref="C30:N30"/>
    <mergeCell ref="P30:Q30"/>
    <mergeCell ref="C26:F26"/>
    <mergeCell ref="H26:I26"/>
    <mergeCell ref="P26:Q26"/>
    <mergeCell ref="C27:F27"/>
    <mergeCell ref="H27:I27"/>
    <mergeCell ref="P27:Q27"/>
    <mergeCell ref="C28:F28"/>
    <mergeCell ref="H28:I28"/>
    <mergeCell ref="P28:Q28"/>
    <mergeCell ref="A29:B29"/>
    <mergeCell ref="P29:Q29"/>
    <mergeCell ref="C24:F24"/>
    <mergeCell ref="H24:I24"/>
    <mergeCell ref="P24:Q24"/>
    <mergeCell ref="C25:F25"/>
    <mergeCell ref="H25:I25"/>
    <mergeCell ref="P25:Q25"/>
    <mergeCell ref="AF18:AG18"/>
    <mergeCell ref="C19:O19"/>
    <mergeCell ref="P19:Q19"/>
    <mergeCell ref="A20:A28"/>
    <mergeCell ref="C20:F20"/>
    <mergeCell ref="H20:I20"/>
    <mergeCell ref="P20:Q20"/>
    <mergeCell ref="C21:F21"/>
    <mergeCell ref="H21:I21"/>
    <mergeCell ref="P21:Q21"/>
    <mergeCell ref="C22:F22"/>
    <mergeCell ref="H22:I22"/>
    <mergeCell ref="P22:Q22"/>
    <mergeCell ref="C23:F23"/>
    <mergeCell ref="H23:I23"/>
    <mergeCell ref="P23:Q23"/>
    <mergeCell ref="AC15:AE15"/>
    <mergeCell ref="B16:M16"/>
    <mergeCell ref="R16:T16"/>
    <mergeCell ref="U16:X16"/>
    <mergeCell ref="H18:I18"/>
    <mergeCell ref="L18:M18"/>
    <mergeCell ref="O18:P18"/>
    <mergeCell ref="Y18:Z18"/>
    <mergeCell ref="AC18:AD18"/>
    <mergeCell ref="B13:C13"/>
    <mergeCell ref="D13:E13"/>
    <mergeCell ref="B14:D14"/>
    <mergeCell ref="S14:U14"/>
    <mergeCell ref="B15:E15"/>
    <mergeCell ref="F15:G15"/>
    <mergeCell ref="H15:J15"/>
    <mergeCell ref="R15:Z15"/>
    <mergeCell ref="A12:B12"/>
    <mergeCell ref="C12:F12"/>
    <mergeCell ref="A1:Q1"/>
    <mergeCell ref="A3:H3"/>
    <mergeCell ref="K4:L4"/>
    <mergeCell ref="N4:P4"/>
    <mergeCell ref="J5:Q5"/>
    <mergeCell ref="J6:Q6"/>
    <mergeCell ref="J7:Q7"/>
    <mergeCell ref="J8:K8"/>
    <mergeCell ref="J9:K9"/>
    <mergeCell ref="J10:K10"/>
    <mergeCell ref="B11:Q11"/>
  </mergeCells>
  <phoneticPr fontId="3"/>
  <conditionalFormatting sqref="F15:G15">
    <cfRule type="expression" dxfId="5" priority="3">
      <formula>MOD($F$15,1)=0</formula>
    </cfRule>
  </conditionalFormatting>
  <conditionalFormatting sqref="P30:Q30">
    <cfRule type="expression" dxfId="4" priority="2">
      <formula>P30&gt;(P29*0.1)</formula>
    </cfRule>
  </conditionalFormatting>
  <conditionalFormatting sqref="P31:Q31">
    <cfRule type="expression" dxfId="3" priority="1">
      <formula>(P31&gt;(U16*J18*N18))</formula>
    </cfRule>
  </conditionalFormatting>
  <printOptions horizontalCentered="1"/>
  <pageMargins left="0.70866141732283472" right="0.70866141732283472" top="0.86614173228346458" bottom="0.55118110236220474" header="0.31496062992125984" footer="0.31496062992125984"/>
  <pageSetup paperSize="9" scale="88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503E4-1924-4DDB-AB97-9544A6B80BB9}">
  <sheetPr>
    <tabColor theme="9" tint="0.39997558519241921"/>
    <pageSetUpPr fitToPage="1"/>
  </sheetPr>
  <dimension ref="A1:AG48"/>
  <sheetViews>
    <sheetView tabSelected="1" view="pageBreakPreview" zoomScale="70" zoomScaleNormal="100" zoomScaleSheetLayoutView="70" workbookViewId="0">
      <selection activeCell="B14" sqref="B14:D14"/>
    </sheetView>
  </sheetViews>
  <sheetFormatPr defaultColWidth="9" defaultRowHeight="20.100000000000001" customHeight="1"/>
  <cols>
    <col min="1" max="1" width="6.25" style="6" bestFit="1" customWidth="1"/>
    <col min="2" max="2" width="13.875" style="6" bestFit="1" customWidth="1"/>
    <col min="3" max="6" width="6.375" style="6" customWidth="1"/>
    <col min="7" max="8" width="5.25" style="6" bestFit="1" customWidth="1"/>
    <col min="9" max="9" width="2.5" style="6" bestFit="1" customWidth="1"/>
    <col min="10" max="10" width="3.5" style="6" bestFit="1" customWidth="1"/>
    <col min="11" max="11" width="5.75" style="6" customWidth="1"/>
    <col min="12" max="13" width="4.25" style="6" customWidth="1"/>
    <col min="14" max="14" width="4.5" style="6" bestFit="1" customWidth="1"/>
    <col min="15" max="15" width="3.5" style="6" bestFit="1" customWidth="1"/>
    <col min="16" max="17" width="7.125" style="6" customWidth="1"/>
    <col min="18" max="18" width="6.875" style="6" customWidth="1"/>
    <col min="19" max="41" width="3.625" style="6" customWidth="1"/>
    <col min="42" max="16384" width="9" style="6"/>
  </cols>
  <sheetData>
    <row r="1" spans="1:31" s="1" customFormat="1" ht="33" customHeight="1">
      <c r="A1" s="57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6"/>
    </row>
    <row r="2" spans="1:31" s="1" customFormat="1" ht="33" customHeigh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1" s="1" customFormat="1" ht="20.100000000000001" customHeight="1">
      <c r="A3" s="59" t="s">
        <v>73</v>
      </c>
      <c r="B3" s="59"/>
      <c r="C3" s="59"/>
      <c r="D3" s="59"/>
      <c r="E3" s="59"/>
      <c r="F3" s="59"/>
      <c r="G3" s="59"/>
      <c r="H3" s="59"/>
    </row>
    <row r="4" spans="1:31" s="1" customFormat="1" ht="13.5">
      <c r="J4" s="8" t="s">
        <v>36</v>
      </c>
      <c r="K4" s="60"/>
      <c r="L4" s="60"/>
      <c r="M4" s="29" t="s">
        <v>55</v>
      </c>
      <c r="N4" s="61"/>
      <c r="O4" s="61"/>
      <c r="P4" s="61"/>
      <c r="Q4" s="8"/>
    </row>
    <row r="5" spans="1:31" s="1" customFormat="1" ht="13.5">
      <c r="J5" s="62" t="s">
        <v>56</v>
      </c>
      <c r="K5" s="62"/>
      <c r="L5" s="62"/>
      <c r="M5" s="62"/>
      <c r="N5" s="62"/>
      <c r="O5" s="62"/>
      <c r="P5" s="62"/>
      <c r="Q5" s="62"/>
    </row>
    <row r="6" spans="1:31" s="1" customFormat="1" ht="13.5">
      <c r="J6" s="61" t="s">
        <v>57</v>
      </c>
      <c r="K6" s="61"/>
      <c r="L6" s="61"/>
      <c r="M6" s="61"/>
      <c r="N6" s="61"/>
      <c r="O6" s="61"/>
      <c r="P6" s="61"/>
      <c r="Q6" s="61"/>
    </row>
    <row r="7" spans="1:31" s="1" customFormat="1" ht="13.5">
      <c r="J7" s="61" t="s">
        <v>58</v>
      </c>
      <c r="K7" s="61"/>
      <c r="L7" s="61"/>
      <c r="M7" s="61"/>
      <c r="N7" s="61"/>
      <c r="O7" s="61"/>
      <c r="P7" s="61"/>
      <c r="Q7" s="61"/>
    </row>
    <row r="8" spans="1:31" s="1" customFormat="1" ht="13.5">
      <c r="J8" s="63" t="s">
        <v>68</v>
      </c>
      <c r="K8" s="64"/>
      <c r="L8" s="41"/>
      <c r="M8" s="41"/>
      <c r="N8" s="41"/>
      <c r="O8" s="41"/>
      <c r="P8" s="41"/>
      <c r="Q8" s="42"/>
    </row>
    <row r="9" spans="1:31" s="1" customFormat="1" ht="13.5">
      <c r="J9" s="65" t="s">
        <v>70</v>
      </c>
      <c r="K9" s="66"/>
      <c r="L9" s="45"/>
      <c r="M9" s="45"/>
      <c r="N9" s="45"/>
      <c r="O9" s="45"/>
      <c r="P9" s="45"/>
      <c r="Q9" s="46"/>
    </row>
    <row r="10" spans="1:31" s="1" customFormat="1" ht="13.5">
      <c r="J10" s="67" t="s">
        <v>71</v>
      </c>
      <c r="K10" s="68"/>
      <c r="L10" s="43"/>
      <c r="M10" s="43"/>
      <c r="N10" s="43"/>
      <c r="O10" s="43"/>
      <c r="P10" s="43"/>
      <c r="Q10" s="44"/>
    </row>
    <row r="11" spans="1:31" s="1" customFormat="1" ht="20.100000000000001" customHeight="1">
      <c r="B11" s="69" t="s">
        <v>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31" s="1" customFormat="1" ht="20.100000000000001" customHeight="1">
      <c r="A12" s="55" t="s">
        <v>45</v>
      </c>
      <c r="B12" s="55"/>
      <c r="C12" s="56" t="s">
        <v>67</v>
      </c>
      <c r="D12" s="56"/>
      <c r="E12" s="56"/>
      <c r="F12" s="56"/>
      <c r="G12" s="30"/>
    </row>
    <row r="13" spans="1:31" s="1" customFormat="1" ht="20.100000000000001" customHeight="1">
      <c r="A13" s="9" t="s">
        <v>40</v>
      </c>
      <c r="B13" s="70" t="s">
        <v>53</v>
      </c>
      <c r="C13" s="70"/>
      <c r="D13" s="71" t="s">
        <v>85</v>
      </c>
      <c r="E13" s="71"/>
      <c r="F13" s="28"/>
      <c r="G13" s="8" t="s">
        <v>44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31" s="1" customFormat="1" ht="20.100000000000001" customHeight="1">
      <c r="A14" s="4" t="s">
        <v>37</v>
      </c>
      <c r="B14" s="69" t="s">
        <v>39</v>
      </c>
      <c r="C14" s="69"/>
      <c r="D14" s="69"/>
      <c r="E14" s="4"/>
      <c r="R14" s="6"/>
      <c r="S14" s="69"/>
      <c r="T14" s="69"/>
      <c r="U14" s="69"/>
    </row>
    <row r="15" spans="1:31" s="1" customFormat="1" ht="20.100000000000001" customHeight="1">
      <c r="B15" s="72" t="s">
        <v>33</v>
      </c>
      <c r="C15" s="72"/>
      <c r="D15" s="72"/>
      <c r="E15" s="72"/>
      <c r="F15" s="73">
        <f>P31/J18/N18</f>
        <v>1978.8888888888889</v>
      </c>
      <c r="G15" s="74"/>
      <c r="H15" s="75" t="s">
        <v>9</v>
      </c>
      <c r="I15" s="75"/>
      <c r="J15" s="75"/>
      <c r="K15" s="8"/>
      <c r="R15" s="76" t="s">
        <v>72</v>
      </c>
      <c r="S15" s="76"/>
      <c r="T15" s="76"/>
      <c r="U15" s="76"/>
      <c r="V15" s="76"/>
      <c r="W15" s="76"/>
      <c r="X15" s="76"/>
      <c r="Y15" s="76"/>
      <c r="Z15" s="76"/>
      <c r="AA15" s="8"/>
      <c r="AB15" s="8"/>
      <c r="AC15" s="77"/>
      <c r="AD15" s="77"/>
      <c r="AE15" s="77"/>
    </row>
    <row r="16" spans="1:31" s="1" customFormat="1" ht="20.100000000000001" customHeight="1">
      <c r="B16" s="78" t="s">
        <v>10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2"/>
      <c r="O16" s="2"/>
      <c r="R16" s="76" t="s">
        <v>64</v>
      </c>
      <c r="S16" s="76"/>
      <c r="T16" s="79"/>
      <c r="U16" s="80">
        <v>2000</v>
      </c>
      <c r="V16" s="80"/>
      <c r="W16" s="80"/>
      <c r="X16" s="80"/>
      <c r="Y16" s="8"/>
      <c r="Z16" s="8"/>
      <c r="AA16" s="8"/>
      <c r="AB16" s="8"/>
      <c r="AC16" s="8"/>
      <c r="AD16" s="8"/>
    </row>
    <row r="17" spans="1:33" s="1" customFormat="1" ht="20.100000000000001" customHeight="1">
      <c r="B17" s="51"/>
      <c r="C17" s="51"/>
      <c r="D17" s="51"/>
      <c r="E17" s="51"/>
      <c r="F17" s="51"/>
      <c r="G17" s="51"/>
      <c r="H17" s="8"/>
      <c r="I17" s="8"/>
      <c r="J17" s="8"/>
      <c r="K17" s="8"/>
      <c r="L17" s="8" t="s">
        <v>81</v>
      </c>
      <c r="M17" s="8"/>
      <c r="N17" s="53">
        <v>3</v>
      </c>
      <c r="O17" s="8" t="s">
        <v>82</v>
      </c>
      <c r="P17" s="8"/>
      <c r="R17" s="50"/>
      <c r="S17" s="50"/>
      <c r="T17" s="50"/>
      <c r="U17" s="52"/>
      <c r="V17" s="52"/>
      <c r="W17" s="52"/>
      <c r="X17" s="52"/>
      <c r="Y17" s="8"/>
      <c r="Z17" s="8"/>
      <c r="AA17" s="8"/>
      <c r="AB17" s="8"/>
      <c r="AC17" s="8"/>
      <c r="AD17" s="8"/>
    </row>
    <row r="18" spans="1:33" s="1" customFormat="1" ht="20.100000000000001" customHeight="1">
      <c r="H18" s="55" t="s">
        <v>32</v>
      </c>
      <c r="I18" s="55"/>
      <c r="J18" s="31">
        <v>10</v>
      </c>
      <c r="K18" s="3" t="s">
        <v>35</v>
      </c>
      <c r="L18" s="81" t="s">
        <v>78</v>
      </c>
      <c r="M18" s="81"/>
      <c r="N18" s="31">
        <v>162</v>
      </c>
      <c r="O18" s="82" t="s">
        <v>79</v>
      </c>
      <c r="P18" s="82"/>
      <c r="R18" s="6"/>
      <c r="Y18" s="55"/>
      <c r="Z18" s="55"/>
      <c r="AB18" s="3"/>
      <c r="AC18" s="81"/>
      <c r="AD18" s="81"/>
      <c r="AF18" s="82"/>
      <c r="AG18" s="82"/>
    </row>
    <row r="19" spans="1:33" ht="20.100000000000001" customHeight="1">
      <c r="A19" s="11"/>
      <c r="B19" s="12" t="s">
        <v>1</v>
      </c>
      <c r="C19" s="83" t="s">
        <v>11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3" t="s">
        <v>2</v>
      </c>
      <c r="Q19" s="85"/>
    </row>
    <row r="20" spans="1:33" ht="20.100000000000001" customHeight="1">
      <c r="A20" s="86" t="s">
        <v>34</v>
      </c>
      <c r="B20" s="13" t="s">
        <v>3</v>
      </c>
      <c r="C20" s="88" t="s">
        <v>12</v>
      </c>
      <c r="D20" s="89"/>
      <c r="E20" s="89"/>
      <c r="F20" s="89"/>
      <c r="G20" s="14" t="s">
        <v>13</v>
      </c>
      <c r="H20" s="90">
        <v>3000</v>
      </c>
      <c r="I20" s="90"/>
      <c r="J20" s="14" t="s">
        <v>14</v>
      </c>
      <c r="K20" s="34">
        <v>240</v>
      </c>
      <c r="L20" s="35" t="s">
        <v>15</v>
      </c>
      <c r="M20" s="14"/>
      <c r="N20" s="32"/>
      <c r="O20" s="14"/>
      <c r="P20" s="91">
        <f t="shared" ref="P20:P28" si="0">PRODUCT(H20,K20,N20)</f>
        <v>720000</v>
      </c>
      <c r="Q20" s="92"/>
    </row>
    <row r="21" spans="1:33" ht="20.100000000000001" customHeight="1">
      <c r="A21" s="87"/>
      <c r="B21" s="15"/>
      <c r="C21" s="93" t="s">
        <v>16</v>
      </c>
      <c r="D21" s="94"/>
      <c r="E21" s="94"/>
      <c r="F21" s="94"/>
      <c r="G21" s="16" t="s">
        <v>13</v>
      </c>
      <c r="H21" s="95">
        <v>2500</v>
      </c>
      <c r="I21" s="95"/>
      <c r="J21" s="16" t="s">
        <v>14</v>
      </c>
      <c r="K21" s="33">
        <v>240</v>
      </c>
      <c r="L21" s="36" t="s">
        <v>15</v>
      </c>
      <c r="M21" s="16"/>
      <c r="N21" s="32"/>
      <c r="O21" s="16"/>
      <c r="P21" s="96">
        <f t="shared" si="0"/>
        <v>600000</v>
      </c>
      <c r="Q21" s="97"/>
    </row>
    <row r="22" spans="1:33" ht="20.100000000000001" customHeight="1">
      <c r="A22" s="87"/>
      <c r="B22" s="15"/>
      <c r="C22" s="93" t="s">
        <v>4</v>
      </c>
      <c r="D22" s="94"/>
      <c r="E22" s="94"/>
      <c r="F22" s="94"/>
      <c r="G22" s="16" t="s">
        <v>13</v>
      </c>
      <c r="H22" s="95">
        <v>2000</v>
      </c>
      <c r="I22" s="95"/>
      <c r="J22" s="16" t="s">
        <v>14</v>
      </c>
      <c r="K22" s="33">
        <v>240</v>
      </c>
      <c r="L22" s="36" t="s">
        <v>15</v>
      </c>
      <c r="M22" s="16"/>
      <c r="N22" s="32"/>
      <c r="O22" s="16"/>
      <c r="P22" s="96">
        <f t="shared" si="0"/>
        <v>480000</v>
      </c>
      <c r="Q22" s="97"/>
    </row>
    <row r="23" spans="1:33" ht="20.100000000000001" customHeight="1">
      <c r="A23" s="87"/>
      <c r="B23" s="15" t="s">
        <v>17</v>
      </c>
      <c r="C23" s="93" t="s">
        <v>18</v>
      </c>
      <c r="D23" s="94"/>
      <c r="E23" s="94"/>
      <c r="F23" s="94"/>
      <c r="G23" s="16" t="s">
        <v>19</v>
      </c>
      <c r="H23" s="95">
        <v>4500</v>
      </c>
      <c r="I23" s="95"/>
      <c r="J23" s="16" t="s">
        <v>14</v>
      </c>
      <c r="K23" s="32">
        <v>60</v>
      </c>
      <c r="L23" s="37" t="s">
        <v>20</v>
      </c>
      <c r="M23" s="16" t="s">
        <v>14</v>
      </c>
      <c r="N23" s="32">
        <v>3</v>
      </c>
      <c r="O23" s="16" t="s">
        <v>21</v>
      </c>
      <c r="P23" s="96">
        <f t="shared" si="0"/>
        <v>810000</v>
      </c>
      <c r="Q23" s="97"/>
    </row>
    <row r="24" spans="1:33" ht="20.100000000000001" customHeight="1">
      <c r="A24" s="87"/>
      <c r="B24" s="15"/>
      <c r="C24" s="93" t="s">
        <v>80</v>
      </c>
      <c r="D24" s="94"/>
      <c r="E24" s="94"/>
      <c r="F24" s="94"/>
      <c r="G24" s="16" t="s">
        <v>19</v>
      </c>
      <c r="H24" s="95">
        <v>2000</v>
      </c>
      <c r="I24" s="95"/>
      <c r="J24" s="16" t="s">
        <v>14</v>
      </c>
      <c r="K24" s="32">
        <v>60</v>
      </c>
      <c r="L24" s="37" t="s">
        <v>20</v>
      </c>
      <c r="M24" s="16"/>
      <c r="N24" s="32"/>
      <c r="O24" s="16"/>
      <c r="P24" s="96">
        <f t="shared" si="0"/>
        <v>120000</v>
      </c>
      <c r="Q24" s="97"/>
    </row>
    <row r="25" spans="1:33" ht="20.100000000000001" customHeight="1">
      <c r="A25" s="87"/>
      <c r="B25" s="15"/>
      <c r="C25" s="93" t="s">
        <v>22</v>
      </c>
      <c r="D25" s="94"/>
      <c r="E25" s="94"/>
      <c r="F25" s="94"/>
      <c r="G25" s="16"/>
      <c r="H25" s="95">
        <v>5000</v>
      </c>
      <c r="I25" s="95"/>
      <c r="J25" s="16" t="s">
        <v>14</v>
      </c>
      <c r="K25" s="32">
        <v>3</v>
      </c>
      <c r="L25" s="36" t="s">
        <v>49</v>
      </c>
      <c r="M25" s="16"/>
      <c r="N25" s="32"/>
      <c r="O25" s="16"/>
      <c r="P25" s="96">
        <f t="shared" si="0"/>
        <v>15000</v>
      </c>
      <c r="Q25" s="97"/>
    </row>
    <row r="26" spans="1:33" ht="20.100000000000001" customHeight="1">
      <c r="A26" s="87"/>
      <c r="B26" s="15" t="s">
        <v>23</v>
      </c>
      <c r="C26" s="103"/>
      <c r="D26" s="104"/>
      <c r="E26" s="104"/>
      <c r="F26" s="104"/>
      <c r="G26" s="16" t="s">
        <v>24</v>
      </c>
      <c r="H26" s="95">
        <v>860</v>
      </c>
      <c r="I26" s="95"/>
      <c r="J26" s="16" t="s">
        <v>14</v>
      </c>
      <c r="K26" s="32">
        <v>60</v>
      </c>
      <c r="L26" s="37" t="s">
        <v>20</v>
      </c>
      <c r="M26" s="16" t="s">
        <v>14</v>
      </c>
      <c r="N26" s="32">
        <v>3</v>
      </c>
      <c r="O26" s="16" t="s">
        <v>25</v>
      </c>
      <c r="P26" s="96">
        <f t="shared" si="0"/>
        <v>154800</v>
      </c>
      <c r="Q26" s="97"/>
    </row>
    <row r="27" spans="1:33" ht="20.100000000000001" customHeight="1">
      <c r="A27" s="87"/>
      <c r="B27" s="15" t="s">
        <v>26</v>
      </c>
      <c r="C27" s="103"/>
      <c r="D27" s="104"/>
      <c r="E27" s="104"/>
      <c r="F27" s="104"/>
      <c r="H27" s="95">
        <v>5000</v>
      </c>
      <c r="I27" s="95"/>
      <c r="J27" s="16" t="s">
        <v>14</v>
      </c>
      <c r="K27" s="32">
        <v>3</v>
      </c>
      <c r="L27" s="36" t="s">
        <v>49</v>
      </c>
      <c r="M27" s="16"/>
      <c r="N27" s="32"/>
      <c r="O27" s="16"/>
      <c r="P27" s="96">
        <f t="shared" si="0"/>
        <v>15000</v>
      </c>
      <c r="Q27" s="97"/>
    </row>
    <row r="28" spans="1:33" ht="20.100000000000001" customHeight="1">
      <c r="A28" s="87"/>
      <c r="B28" s="15" t="s">
        <v>5</v>
      </c>
      <c r="C28" s="105" t="s">
        <v>6</v>
      </c>
      <c r="D28" s="59"/>
      <c r="E28" s="59"/>
      <c r="F28" s="59"/>
      <c r="H28" s="95"/>
      <c r="I28" s="95"/>
      <c r="J28" s="16"/>
      <c r="K28" s="32"/>
      <c r="L28" s="37"/>
      <c r="M28" s="16"/>
      <c r="N28" s="32"/>
      <c r="O28" s="16"/>
      <c r="P28" s="96">
        <f t="shared" si="0"/>
        <v>0</v>
      </c>
      <c r="Q28" s="97"/>
    </row>
    <row r="29" spans="1:33" ht="20.100000000000001" customHeight="1">
      <c r="A29" s="83" t="s">
        <v>27</v>
      </c>
      <c r="B29" s="85"/>
      <c r="C29" s="47"/>
      <c r="D29" s="26"/>
      <c r="E29" s="26"/>
      <c r="F29" s="26"/>
      <c r="G29" s="25"/>
      <c r="H29" s="25"/>
      <c r="I29" s="25"/>
      <c r="J29" s="25"/>
      <c r="K29" s="25"/>
      <c r="L29" s="25"/>
      <c r="M29" s="25"/>
      <c r="N29" s="25"/>
      <c r="O29" s="25"/>
      <c r="P29" s="106">
        <f>SUM(P20:Q28)</f>
        <v>2914800</v>
      </c>
      <c r="Q29" s="107"/>
      <c r="R29" s="39" t="str">
        <f>IF(P30&lt;=(P29*0.1),"←ＯＫ（上限"&amp;INT(P29*0.1)&amp;"円以内）","←×事務経費（Ｂ）は１０％以内に調整してください。")</f>
        <v>←ＯＫ（上限291480円以内）</v>
      </c>
    </row>
    <row r="30" spans="1:33" ht="20.100000000000001" customHeight="1">
      <c r="A30" s="98" t="s">
        <v>7</v>
      </c>
      <c r="B30" s="99"/>
      <c r="C30" s="100" t="s">
        <v>63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18"/>
      <c r="P30" s="101">
        <f>ROUNDDOWN(P29*0.1,-3)</f>
        <v>291000</v>
      </c>
      <c r="Q30" s="102"/>
      <c r="S30" s="40"/>
      <c r="T30" s="40"/>
      <c r="U30" s="40"/>
    </row>
    <row r="31" spans="1:33" ht="20.100000000000001" customHeight="1">
      <c r="A31" s="108" t="s">
        <v>28</v>
      </c>
      <c r="B31" s="108"/>
      <c r="C31" s="109" t="s">
        <v>29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25"/>
      <c r="P31" s="106">
        <f>+P29+P30</f>
        <v>3205800</v>
      </c>
      <c r="Q31" s="107"/>
      <c r="R31" s="39" t="str">
        <f>IF(P31&lt;=(U16*J18*N18),"←ＯＫ（上限"&amp;(J18*N18*U16)&amp;"円以内）","←小計が上限額（"&amp;(J18*N18*U16)&amp;"円）を超えています。科目単価、調整額または事務経費で減額して調整してください。")</f>
        <v>←ＯＫ（上限3240000円以内）</v>
      </c>
      <c r="S31" s="40"/>
      <c r="T31" s="40"/>
      <c r="U31" s="40"/>
    </row>
    <row r="32" spans="1:33" ht="20.100000000000001" customHeight="1">
      <c r="A32" s="108" t="s">
        <v>30</v>
      </c>
      <c r="B32" s="108"/>
      <c r="C32" s="111" t="s">
        <v>54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8"/>
      <c r="P32" s="101">
        <f>INT(P31*0.1)</f>
        <v>320580</v>
      </c>
      <c r="Q32" s="102"/>
      <c r="R32" s="40"/>
      <c r="S32" s="40"/>
      <c r="T32" s="40"/>
      <c r="U32" s="40"/>
    </row>
    <row r="33" spans="1:32" ht="20.100000000000001" customHeight="1">
      <c r="A33" s="98" t="s">
        <v>47</v>
      </c>
      <c r="B33" s="99"/>
      <c r="C33" s="109" t="s">
        <v>31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9"/>
      <c r="N33" s="19"/>
      <c r="O33" s="19"/>
      <c r="P33" s="106">
        <f>SUM(P31:Q32)</f>
        <v>3526380</v>
      </c>
      <c r="Q33" s="107"/>
      <c r="R33" s="40"/>
      <c r="S33" s="40"/>
      <c r="T33" s="40"/>
      <c r="U33" s="40"/>
    </row>
    <row r="34" spans="1:32" ht="20.100000000000001" customHeight="1">
      <c r="R34" s="40"/>
      <c r="S34" s="40"/>
      <c r="T34" s="40"/>
      <c r="U34" s="40"/>
    </row>
    <row r="35" spans="1:32" ht="13.5" customHeight="1">
      <c r="A35" s="4" t="s">
        <v>38</v>
      </c>
      <c r="B35" s="69" t="s">
        <v>76</v>
      </c>
      <c r="C35" s="69"/>
      <c r="D35" s="6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13" t="s">
        <v>77</v>
      </c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</row>
    <row r="36" spans="1:32" ht="13.5">
      <c r="B36" s="72" t="s">
        <v>65</v>
      </c>
      <c r="C36" s="72"/>
      <c r="D36" s="72"/>
      <c r="E36" s="72"/>
      <c r="F36" s="114">
        <f>INT(P40/G40/L40)</f>
        <v>14500</v>
      </c>
      <c r="G36" s="115"/>
      <c r="H36" s="75" t="s">
        <v>9</v>
      </c>
      <c r="I36" s="75"/>
      <c r="J36" s="75"/>
      <c r="K36" s="8"/>
      <c r="L36" s="1"/>
      <c r="M36" s="1"/>
      <c r="N36" s="1"/>
      <c r="O36" s="1"/>
      <c r="P36" s="1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</row>
    <row r="37" spans="1:32" ht="13.5">
      <c r="B37" s="78" t="s">
        <v>66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2"/>
      <c r="O37" s="2"/>
      <c r="P37" s="1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</row>
    <row r="38" spans="1:32" ht="13.5">
      <c r="B38" s="1"/>
      <c r="C38" s="1"/>
      <c r="D38" s="1"/>
      <c r="E38" s="1"/>
      <c r="F38" s="1"/>
      <c r="G38" s="1"/>
      <c r="H38" s="55" t="s">
        <v>32</v>
      </c>
      <c r="I38" s="55"/>
      <c r="J38" s="8">
        <f>J18</f>
        <v>10</v>
      </c>
      <c r="K38" s="3" t="s">
        <v>59</v>
      </c>
      <c r="L38" s="59"/>
      <c r="M38" s="59"/>
      <c r="N38" s="59"/>
      <c r="O38" s="59"/>
      <c r="P38" s="59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</row>
    <row r="39" spans="1:32" ht="20.100000000000001" customHeight="1">
      <c r="A39" s="116" t="s">
        <v>50</v>
      </c>
      <c r="B39" s="83" t="s">
        <v>51</v>
      </c>
      <c r="C39" s="85"/>
      <c r="D39" s="83" t="s">
        <v>52</v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5"/>
      <c r="P39" s="84" t="s">
        <v>2</v>
      </c>
      <c r="Q39" s="85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</row>
    <row r="40" spans="1:32" ht="20.100000000000001" customHeight="1">
      <c r="A40" s="117"/>
      <c r="B40" s="118" t="s">
        <v>61</v>
      </c>
      <c r="C40" s="119"/>
      <c r="D40" s="120">
        <v>14500</v>
      </c>
      <c r="E40" s="121"/>
      <c r="F40" s="20" t="s">
        <v>69</v>
      </c>
      <c r="G40" s="49">
        <v>10</v>
      </c>
      <c r="H40" s="5" t="s">
        <v>43</v>
      </c>
      <c r="I40" s="122" t="s">
        <v>60</v>
      </c>
      <c r="J40" s="122"/>
      <c r="K40" s="122"/>
      <c r="L40" s="54">
        <v>3</v>
      </c>
      <c r="M40" s="5" t="s">
        <v>62</v>
      </c>
      <c r="N40" s="21"/>
      <c r="O40" s="5"/>
      <c r="P40" s="123">
        <f>D40*G40*L40</f>
        <v>435000</v>
      </c>
      <c r="Q40" s="124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</row>
    <row r="41" spans="1:32" ht="20.100000000000001" customHeight="1">
      <c r="A41" s="117"/>
      <c r="B41" s="125" t="s">
        <v>41</v>
      </c>
      <c r="C41" s="126"/>
      <c r="D41" s="22" t="s">
        <v>8</v>
      </c>
      <c r="E41" s="18"/>
      <c r="F41" s="18"/>
      <c r="G41" s="23"/>
      <c r="H41" s="23"/>
      <c r="I41" s="23"/>
      <c r="J41" s="23"/>
      <c r="K41" s="23"/>
      <c r="L41" s="24"/>
      <c r="M41" s="24"/>
      <c r="N41" s="24"/>
      <c r="O41" s="16"/>
      <c r="P41" s="129">
        <f>+P40*10%</f>
        <v>43500</v>
      </c>
      <c r="Q41" s="130"/>
      <c r="R41" s="40"/>
      <c r="S41" s="40"/>
      <c r="T41" s="40"/>
      <c r="U41" s="40"/>
    </row>
    <row r="42" spans="1:32" ht="20.100000000000001" customHeight="1">
      <c r="A42" s="117"/>
      <c r="B42" s="131" t="s">
        <v>48</v>
      </c>
      <c r="C42" s="132"/>
      <c r="D42" s="48" t="s">
        <v>42</v>
      </c>
      <c r="E42" s="5"/>
      <c r="F42" s="5"/>
      <c r="G42" s="17"/>
      <c r="H42" s="17"/>
      <c r="I42" s="17"/>
      <c r="J42" s="17"/>
      <c r="K42" s="17"/>
      <c r="L42" s="14"/>
      <c r="M42" s="14"/>
      <c r="N42" s="14"/>
      <c r="O42" s="14"/>
      <c r="P42" s="133">
        <f>+P40+P41</f>
        <v>478500</v>
      </c>
      <c r="Q42" s="134"/>
      <c r="R42" s="40"/>
      <c r="S42" s="40"/>
      <c r="T42" s="40"/>
      <c r="U42" s="40"/>
    </row>
    <row r="43" spans="1:32" ht="20.100000000000001" customHeight="1">
      <c r="A43" s="108" t="s">
        <v>46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35">
        <f>+P33+P42</f>
        <v>4004880</v>
      </c>
      <c r="Q43" s="135"/>
      <c r="R43" s="40"/>
      <c r="S43" s="40"/>
      <c r="T43" s="40"/>
      <c r="U43" s="40"/>
    </row>
    <row r="44" spans="1:32" ht="13.5" customHeight="1">
      <c r="A44" s="27"/>
      <c r="B44" s="136"/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40"/>
      <c r="S44" s="40"/>
      <c r="T44" s="40"/>
      <c r="U44" s="40"/>
    </row>
    <row r="45" spans="1:32" ht="13.5" customHeight="1">
      <c r="A45" s="27" t="s">
        <v>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40"/>
      <c r="S45" s="40"/>
      <c r="T45" s="40"/>
      <c r="U45" s="40"/>
    </row>
    <row r="46" spans="1:32" ht="20.100000000000001" customHeight="1">
      <c r="A46" s="127" t="s">
        <v>84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</row>
    <row r="47" spans="1:32" ht="20.100000000000001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</row>
    <row r="48" spans="1:32" ht="20.100000000000001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</row>
  </sheetData>
  <mergeCells count="99">
    <mergeCell ref="D40:E40"/>
    <mergeCell ref="I40:K40"/>
    <mergeCell ref="P40:Q40"/>
    <mergeCell ref="B41:C41"/>
    <mergeCell ref="A46:Q48"/>
    <mergeCell ref="P41:Q41"/>
    <mergeCell ref="B42:C42"/>
    <mergeCell ref="P42:Q42"/>
    <mergeCell ref="A43:O43"/>
    <mergeCell ref="P43:Q43"/>
    <mergeCell ref="B44:Q44"/>
    <mergeCell ref="A33:B33"/>
    <mergeCell ref="C33:L33"/>
    <mergeCell ref="P33:Q33"/>
    <mergeCell ref="B35:D35"/>
    <mergeCell ref="R35:AF40"/>
    <mergeCell ref="B36:E36"/>
    <mergeCell ref="F36:G36"/>
    <mergeCell ref="H36:J36"/>
    <mergeCell ref="B37:M37"/>
    <mergeCell ref="H38:I38"/>
    <mergeCell ref="L38:P38"/>
    <mergeCell ref="A39:A42"/>
    <mergeCell ref="B39:C39"/>
    <mergeCell ref="D39:O39"/>
    <mergeCell ref="P39:Q39"/>
    <mergeCell ref="B40:C40"/>
    <mergeCell ref="A31:B31"/>
    <mergeCell ref="C31:N31"/>
    <mergeCell ref="P31:Q31"/>
    <mergeCell ref="A32:B32"/>
    <mergeCell ref="C32:N32"/>
    <mergeCell ref="P32:Q32"/>
    <mergeCell ref="A30:B30"/>
    <mergeCell ref="C30:N30"/>
    <mergeCell ref="P30:Q30"/>
    <mergeCell ref="C26:F26"/>
    <mergeCell ref="H26:I26"/>
    <mergeCell ref="P26:Q26"/>
    <mergeCell ref="C27:F27"/>
    <mergeCell ref="H27:I27"/>
    <mergeCell ref="P27:Q27"/>
    <mergeCell ref="C28:F28"/>
    <mergeCell ref="H28:I28"/>
    <mergeCell ref="P28:Q28"/>
    <mergeCell ref="A29:B29"/>
    <mergeCell ref="P29:Q29"/>
    <mergeCell ref="C24:F24"/>
    <mergeCell ref="H24:I24"/>
    <mergeCell ref="P24:Q24"/>
    <mergeCell ref="C25:F25"/>
    <mergeCell ref="H25:I25"/>
    <mergeCell ref="P25:Q25"/>
    <mergeCell ref="AF18:AG18"/>
    <mergeCell ref="C19:O19"/>
    <mergeCell ref="P19:Q19"/>
    <mergeCell ref="A20:A28"/>
    <mergeCell ref="C20:F20"/>
    <mergeCell ref="H20:I20"/>
    <mergeCell ref="P20:Q20"/>
    <mergeCell ref="C21:F21"/>
    <mergeCell ref="H21:I21"/>
    <mergeCell ref="P21:Q21"/>
    <mergeCell ref="C22:F22"/>
    <mergeCell ref="H22:I22"/>
    <mergeCell ref="P22:Q22"/>
    <mergeCell ref="C23:F23"/>
    <mergeCell ref="H23:I23"/>
    <mergeCell ref="P23:Q23"/>
    <mergeCell ref="AC15:AE15"/>
    <mergeCell ref="B16:M16"/>
    <mergeCell ref="R16:T16"/>
    <mergeCell ref="U16:X16"/>
    <mergeCell ref="H18:I18"/>
    <mergeCell ref="L18:M18"/>
    <mergeCell ref="O18:P18"/>
    <mergeCell ref="Y18:Z18"/>
    <mergeCell ref="AC18:AD18"/>
    <mergeCell ref="B13:C13"/>
    <mergeCell ref="D13:E13"/>
    <mergeCell ref="B14:D14"/>
    <mergeCell ref="S14:U14"/>
    <mergeCell ref="B15:E15"/>
    <mergeCell ref="F15:G15"/>
    <mergeCell ref="H15:J15"/>
    <mergeCell ref="R15:Z15"/>
    <mergeCell ref="A12:B12"/>
    <mergeCell ref="C12:F12"/>
    <mergeCell ref="A1:Q1"/>
    <mergeCell ref="A3:H3"/>
    <mergeCell ref="K4:L4"/>
    <mergeCell ref="N4:P4"/>
    <mergeCell ref="J5:Q5"/>
    <mergeCell ref="J6:Q6"/>
    <mergeCell ref="J7:Q7"/>
    <mergeCell ref="J8:K8"/>
    <mergeCell ref="J9:K9"/>
    <mergeCell ref="J10:K10"/>
    <mergeCell ref="B11:Q11"/>
  </mergeCells>
  <phoneticPr fontId="3"/>
  <conditionalFormatting sqref="F15:G15">
    <cfRule type="expression" dxfId="2" priority="3">
      <formula>MOD($F$15,1)=0</formula>
    </cfRule>
  </conditionalFormatting>
  <conditionalFormatting sqref="P30:Q30">
    <cfRule type="expression" dxfId="1" priority="2">
      <formula>P30&gt;(P29*0.1)</formula>
    </cfRule>
  </conditionalFormatting>
  <conditionalFormatting sqref="P31:Q31">
    <cfRule type="expression" dxfId="0" priority="1">
      <formula>(P31&gt;(U16*J18*N18))</formula>
    </cfRule>
  </conditionalFormatting>
  <printOptions horizontalCentered="1"/>
  <pageMargins left="0.70866141732283472" right="0.70866141732283472" top="0.86614173228346458" bottom="0.55118110236220474" header="0.31496062992125984" footer="0.31496062992125984"/>
  <pageSetup paperSize="9" scale="88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参考見積</vt:lpstr>
      <vt:lpstr>記入例</vt:lpstr>
      <vt:lpstr>記入例!Print_Area</vt:lpstr>
      <vt:lpstr>参考見積!Print_Area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0006641</cp:lastModifiedBy>
  <cp:lastPrinted>2026-09-04T10:51:41Z</cp:lastPrinted>
  <dcterms:created xsi:type="dcterms:W3CDTF">2011-07-29T08:38:29Z</dcterms:created>
  <dcterms:modified xsi:type="dcterms:W3CDTF">2026-09-04T10:51:57Z</dcterms:modified>
</cp:coreProperties>
</file>