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nfsvnas01\share\商工労働部\労働政策課\3.能力開発班\04 障害者能力開発事業\R7\06.公募（障害）\01 公募要領作成\"/>
    </mc:Choice>
  </mc:AlternateContent>
  <xr:revisionPtr revIDLastSave="0" documentId="13_ncr:1_{C587F464-B80A-4673-98CF-267BAA5D1CDF}" xr6:coauthVersionLast="47" xr6:coauthVersionMax="47" xr10:uidLastSave="{00000000-0000-0000-0000-000000000000}"/>
  <bookViews>
    <workbookView xWindow="28680" yWindow="-120" windowWidth="29040" windowHeight="16440" tabRatio="691" xr2:uid="{00000000-000D-0000-FFFF-FFFF00000000}"/>
  </bookViews>
  <sheets>
    <sheet name="記入例" sheetId="49" r:id="rId1"/>
    <sheet name="知識コース（集合訓練）" sheetId="47" r:id="rId2"/>
    <sheet name="知識コース（デュアル）コース" sheetId="43" r:id="rId3"/>
    <sheet name="実践コース（中小企業)" sheetId="50" r:id="rId4"/>
    <sheet name="実践コース（中小企業以外)" sheetId="51" r:id="rId5"/>
  </sheets>
  <definedNames>
    <definedName name="_xlnm.Print_Area" localSheetId="0">記入例!$A$1:$AH$62</definedName>
    <definedName name="_xlnm.Print_Area" localSheetId="3">'実践コース（中小企業)'!$A$1:$Q$42</definedName>
    <definedName name="_xlnm.Print_Area" localSheetId="4">'実践コース（中小企業以外)'!$A$1:$Q$42</definedName>
    <definedName name="_xlnm.Print_Area" localSheetId="2">'知識コース（デュアル）コース'!$A$1:$Q$72</definedName>
    <definedName name="_xlnm.Print_Area" localSheetId="1">'知識コース（集合訓練）'!$A$1:$Q$62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51" l="1"/>
  <c r="F34" i="51" s="1"/>
  <c r="P27" i="51"/>
  <c r="P26" i="51"/>
  <c r="P25" i="51"/>
  <c r="P24" i="51"/>
  <c r="P23" i="51"/>
  <c r="P22" i="51"/>
  <c r="P21" i="51"/>
  <c r="P20" i="51"/>
  <c r="P19" i="51"/>
  <c r="P28" i="51" s="1"/>
  <c r="P41" i="50"/>
  <c r="P38" i="50"/>
  <c r="P39" i="50" s="1"/>
  <c r="P40" i="50" s="1"/>
  <c r="P69" i="43"/>
  <c r="F55" i="47"/>
  <c r="P59" i="49"/>
  <c r="P60" i="49" s="1"/>
  <c r="P59" i="47"/>
  <c r="P27" i="50"/>
  <c r="P26" i="50"/>
  <c r="P25" i="50"/>
  <c r="P24" i="50"/>
  <c r="P23" i="50"/>
  <c r="P22" i="50"/>
  <c r="P21" i="50"/>
  <c r="P20" i="50"/>
  <c r="P19" i="50"/>
  <c r="P28" i="50" s="1"/>
  <c r="R50" i="43"/>
  <c r="P63" i="43"/>
  <c r="P53" i="43"/>
  <c r="P30" i="51" l="1"/>
  <c r="R29" i="51"/>
  <c r="P40" i="51"/>
  <c r="P39" i="51"/>
  <c r="F34" i="50"/>
  <c r="P70" i="43"/>
  <c r="P71" i="43" s="1"/>
  <c r="P72" i="43" s="1"/>
  <c r="F65" i="43"/>
  <c r="F55" i="49"/>
  <c r="P61" i="49"/>
  <c r="P60" i="47"/>
  <c r="P61" i="47" s="1"/>
  <c r="P30" i="50"/>
  <c r="R29" i="50"/>
  <c r="J48" i="49"/>
  <c r="G50" i="49" s="1"/>
  <c r="P50" i="49" s="1"/>
  <c r="G39" i="49"/>
  <c r="P39" i="49" s="1"/>
  <c r="J37" i="49"/>
  <c r="P27" i="49"/>
  <c r="P26" i="49"/>
  <c r="P25" i="49"/>
  <c r="P24" i="49"/>
  <c r="P23" i="49"/>
  <c r="P22" i="49"/>
  <c r="P21" i="49"/>
  <c r="P20" i="49"/>
  <c r="P19" i="49"/>
  <c r="P32" i="51" l="1"/>
  <c r="P41" i="51" s="1"/>
  <c r="P31" i="51"/>
  <c r="R30" i="51"/>
  <c r="F15" i="51"/>
  <c r="P31" i="50"/>
  <c r="R30" i="50"/>
  <c r="F15" i="50"/>
  <c r="P28" i="49"/>
  <c r="P30" i="49" s="1"/>
  <c r="F15" i="49" s="1"/>
  <c r="F35" i="49"/>
  <c r="P40" i="49"/>
  <c r="P41" i="49" s="1"/>
  <c r="P51" i="49"/>
  <c r="P52" i="49" s="1"/>
  <c r="F46" i="49"/>
  <c r="J58" i="43"/>
  <c r="G60" i="43" s="1"/>
  <c r="P60" i="43" s="1"/>
  <c r="P47" i="43"/>
  <c r="P46" i="43"/>
  <c r="P45" i="43"/>
  <c r="P44" i="43"/>
  <c r="P43" i="43"/>
  <c r="P42" i="43"/>
  <c r="P41" i="43"/>
  <c r="P40" i="43"/>
  <c r="P39" i="43"/>
  <c r="P32" i="50" l="1"/>
  <c r="P48" i="43"/>
  <c r="P50" i="43" s="1"/>
  <c r="P51" i="43" s="1"/>
  <c r="R29" i="49"/>
  <c r="P31" i="49"/>
  <c r="P32" i="49" s="1"/>
  <c r="R30" i="49"/>
  <c r="F56" i="43"/>
  <c r="P61" i="43"/>
  <c r="P62" i="43" s="1"/>
  <c r="J48" i="47"/>
  <c r="G50" i="47" s="1"/>
  <c r="P50" i="47" s="1"/>
  <c r="J37" i="47"/>
  <c r="G39" i="47" s="1"/>
  <c r="P39" i="47" s="1"/>
  <c r="F35" i="47" s="1"/>
  <c r="P27" i="47"/>
  <c r="P26" i="47"/>
  <c r="P25" i="47"/>
  <c r="P24" i="47"/>
  <c r="P23" i="47"/>
  <c r="P22" i="47"/>
  <c r="P21" i="47"/>
  <c r="P20" i="47"/>
  <c r="P19" i="47"/>
  <c r="P27" i="43"/>
  <c r="P26" i="43"/>
  <c r="P25" i="43"/>
  <c r="P24" i="43"/>
  <c r="P23" i="43"/>
  <c r="P22" i="43"/>
  <c r="P21" i="43"/>
  <c r="P20" i="43"/>
  <c r="P19" i="43"/>
  <c r="F35" i="43" l="1"/>
  <c r="R49" i="43"/>
  <c r="P42" i="49"/>
  <c r="P53" i="49" s="1"/>
  <c r="P52" i="43"/>
  <c r="P28" i="43"/>
  <c r="R29" i="43" s="1"/>
  <c r="P28" i="47"/>
  <c r="P30" i="47" s="1"/>
  <c r="P40" i="47"/>
  <c r="P41" i="47" s="1"/>
  <c r="F46" i="47"/>
  <c r="P51" i="47"/>
  <c r="P52" i="47" s="1"/>
  <c r="P62" i="49" l="1"/>
  <c r="P30" i="43"/>
  <c r="R29" i="47"/>
  <c r="R30" i="47"/>
  <c r="F15" i="47"/>
  <c r="P31" i="47"/>
  <c r="P32" i="47" s="1"/>
  <c r="P31" i="43" l="1"/>
  <c r="P32" i="43" s="1"/>
  <c r="F15" i="43"/>
  <c r="R30" i="43"/>
  <c r="P42" i="47"/>
  <c r="P62" i="47" s="1"/>
  <c r="P53"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314D4259-B357-4CF2-A556-EA1F506755F1}">
      <text>
        <r>
          <rPr>
            <b/>
            <sz val="9"/>
            <color indexed="10"/>
            <rFont val="ＭＳ Ｐゴシック"/>
            <family val="3"/>
            <charset val="128"/>
          </rPr>
          <t>代表者印を省略する場合は、担当者名、電話番号、mailアドレスを記載してください。</t>
        </r>
      </text>
    </comment>
    <comment ref="C19" authorId="1" shapeId="0" xr:uid="{D2960EC7-322A-4181-ACC3-AB2B06A153BD}">
      <text>
        <r>
          <rPr>
            <b/>
            <sz val="9"/>
            <color indexed="10"/>
            <rFont val="MS P ゴシック"/>
            <family val="3"/>
            <charset val="128"/>
          </rPr>
          <t>科目及び内容は適宜修正してください。</t>
        </r>
      </text>
    </comment>
    <comment ref="K19" authorId="1" shapeId="0" xr:uid="{835E64F9-C792-48C9-BA1C-1BE0BF1AED33}">
      <text>
        <r>
          <rPr>
            <b/>
            <sz val="9"/>
            <color indexed="10"/>
            <rFont val="MS P ゴシック"/>
            <family val="3"/>
            <charset val="128"/>
          </rPr>
          <t>訓練時間、日数、期間を超えないこと。</t>
        </r>
      </text>
    </comment>
    <comment ref="P29" authorId="1" shapeId="0" xr:uid="{ACC32786-80FC-419E-B995-50A62167C4D9}">
      <text>
        <r>
          <rPr>
            <b/>
            <sz val="9"/>
            <color indexed="10"/>
            <rFont val="MS P ゴシック"/>
            <family val="3"/>
            <charset val="128"/>
          </rPr>
          <t>端数調整が必要なときは事務経費（Ｂ）を10％以内に減じて調整することは可能です。</t>
        </r>
      </text>
    </comment>
    <comment ref="P30" authorId="1" shapeId="0" xr:uid="{7D8F519C-F62F-4130-8729-74A85825F14E}">
      <text>
        <r>
          <rPr>
            <b/>
            <sz val="9"/>
            <color indexed="10"/>
            <rFont val="MS P ゴシック"/>
            <family val="3"/>
            <charset val="128"/>
          </rPr>
          <t>小計(Ｃ)/定員×訓練月数＝単価
※単価に端数がないように調整してください。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B1C4379E-CEA3-45C1-8DF2-4C85FA1DCC0E}">
      <text>
        <r>
          <rPr>
            <b/>
            <sz val="9"/>
            <color indexed="10"/>
            <rFont val="ＭＳ Ｐゴシック"/>
            <family val="3"/>
            <charset val="128"/>
          </rPr>
          <t>代表者印を省略する場合は、担当者名、電話番号、mailアドレスを記載してください。</t>
        </r>
      </text>
    </comment>
    <comment ref="P29" authorId="1" shapeId="0" xr:uid="{A5963940-E0EA-47A2-94C0-9C111FC881A7}">
      <text>
        <r>
          <rPr>
            <b/>
            <sz val="9"/>
            <color indexed="10"/>
            <rFont val="MS P ゴシック"/>
            <family val="3"/>
            <charset val="128"/>
          </rPr>
          <t>端数調整が必要なときは事務経費（Ｂ）を10％以内に減じて調整することは可能です。</t>
        </r>
      </text>
    </comment>
    <comment ref="P30" authorId="1" shapeId="0" xr:uid="{30850B6D-60CF-4506-A322-BE6ED595157F}">
      <text>
        <r>
          <rPr>
            <b/>
            <sz val="9"/>
            <color indexed="10"/>
            <rFont val="MS P ゴシック"/>
            <family val="3"/>
            <charset val="128"/>
          </rPr>
          <t>小計(Ｃ)/定員×訓練月数＝単価
※単価に端数がないように調整してください。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3BC2C75A-88E9-42D3-AA34-D73B82A50FAB}">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DF79D244-75D8-4614-80F1-624942A66513}">
      <text>
        <r>
          <rPr>
            <b/>
            <sz val="9"/>
            <color indexed="10"/>
            <rFont val="MS P ゴシック"/>
            <family val="3"/>
            <charset val="128"/>
          </rPr>
          <t>端数調整が必要なときは事務経費（Ｂ）を10％以内に減じて調整することは可能です。</t>
        </r>
      </text>
    </comment>
    <comment ref="P30" authorId="1" shapeId="0" xr:uid="{CA659ABB-DBA4-4699-9D35-6F09970771EE}">
      <text>
        <r>
          <rPr>
            <b/>
            <sz val="9"/>
            <color indexed="10"/>
            <rFont val="MS P ゴシック"/>
            <family val="3"/>
            <charset val="128"/>
          </rPr>
          <t>小計(Ｃ)/定員×訓練月数＝単価
※単価に端数がないように調整してください。</t>
        </r>
      </text>
    </comment>
    <comment ref="P49" authorId="1" shapeId="0" xr:uid="{B226E128-6FD3-4B7E-99DB-00EC17B3B3D1}">
      <text>
        <r>
          <rPr>
            <b/>
            <sz val="9"/>
            <color indexed="10"/>
            <rFont val="MS P ゴシック"/>
            <family val="3"/>
            <charset val="128"/>
          </rPr>
          <t>端数調整が必要なときは事務経費（Ｂ）を10％以内に減じて調整することは可能です。</t>
        </r>
      </text>
    </comment>
    <comment ref="P50" authorId="1" shapeId="0" xr:uid="{CB379420-008D-47E6-99B0-C7AD385010B8}">
      <text>
        <r>
          <rPr>
            <b/>
            <sz val="9"/>
            <color indexed="10"/>
            <rFont val="MS P ゴシック"/>
            <family val="3"/>
            <charset val="128"/>
          </rPr>
          <t>小計(Ｃ)/定員×訓練月数＝単価
※単価に端数がないように調整してください。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15A513A8-28EB-4748-A2B6-9074BE2D5574}">
      <text>
        <r>
          <rPr>
            <b/>
            <sz val="9"/>
            <color indexed="10"/>
            <rFont val="ＭＳ Ｐゴシック"/>
            <family val="3"/>
            <charset val="128"/>
          </rPr>
          <t>代表者印を省略する場合は、担当者名、電話番号、mailアドレスを記載してください。</t>
        </r>
      </text>
    </comment>
    <comment ref="P29" authorId="1" shapeId="0" xr:uid="{F5ACEDE3-6B4E-43C0-92DE-84D10559C701}">
      <text>
        <r>
          <rPr>
            <b/>
            <sz val="9"/>
            <color indexed="10"/>
            <rFont val="MS P ゴシック"/>
            <family val="3"/>
            <charset val="128"/>
          </rPr>
          <t>端数調整が必要なときは事務経費（Ｂ）を10％以内に減じて調整することは可能です。</t>
        </r>
      </text>
    </comment>
    <comment ref="P30" authorId="1" shapeId="0" xr:uid="{EEA72255-7019-437A-B4D5-42FD53A1A03B}">
      <text>
        <r>
          <rPr>
            <b/>
            <sz val="9"/>
            <color indexed="10"/>
            <rFont val="MS P ゴシック"/>
            <family val="3"/>
            <charset val="128"/>
          </rPr>
          <t>小計(Ｃ)/定員×訓練月数＝単価
※単価に端数がないように調整してください。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E84439A9-74B9-40A4-8C93-61FADB07DF18}">
      <text>
        <r>
          <rPr>
            <b/>
            <sz val="9"/>
            <color indexed="10"/>
            <rFont val="ＭＳ Ｐゴシック"/>
            <family val="3"/>
            <charset val="128"/>
          </rPr>
          <t>代表者印を省略する場合は、担当者名、電話番号、mailアドレスを記載してください。</t>
        </r>
      </text>
    </comment>
    <comment ref="P29" authorId="1" shapeId="0" xr:uid="{BDA515FC-1260-4DD7-81FE-A4E5D2AE02A5}">
      <text>
        <r>
          <rPr>
            <b/>
            <sz val="9"/>
            <color indexed="10"/>
            <rFont val="MS P ゴシック"/>
            <family val="3"/>
            <charset val="128"/>
          </rPr>
          <t>端数調整が必要なときは事務経費（Ｂ）を10％以内に減じて調整することは可能です。</t>
        </r>
      </text>
    </comment>
    <comment ref="P30" authorId="1" shapeId="0" xr:uid="{D3F21741-B342-4DE0-A08F-1E5CC3BEB6C8}">
      <text>
        <r>
          <rPr>
            <b/>
            <sz val="9"/>
            <color indexed="10"/>
            <rFont val="MS P ゴシック"/>
            <family val="3"/>
            <charset val="128"/>
          </rPr>
          <t>小計(Ｃ)/定員×訓練月数＝単価
※単価に端数がないように調整してください。</t>
        </r>
      </text>
    </comment>
  </commentList>
</comments>
</file>

<file path=xl/sharedStrings.xml><?xml version="1.0" encoding="utf-8"?>
<sst xmlns="http://schemas.openxmlformats.org/spreadsheetml/2006/main" count="643" uniqueCount="105">
  <si>
    <t>下記の通りお見積り致します。</t>
    <rPh sb="0" eb="2">
      <t>カキ</t>
    </rPh>
    <rPh sb="3" eb="4">
      <t>トオ</t>
    </rPh>
    <rPh sb="6" eb="8">
      <t>ミツモ</t>
    </rPh>
    <rPh sb="9" eb="10">
      <t>イタ</t>
    </rPh>
    <phoneticPr fontId="3"/>
  </si>
  <si>
    <t>科　　目</t>
    <rPh sb="0" eb="1">
      <t>カ</t>
    </rPh>
    <rPh sb="3" eb="4">
      <t>メ</t>
    </rPh>
    <phoneticPr fontId="3"/>
  </si>
  <si>
    <t>金　額（円）</t>
    <rPh sb="0" eb="1">
      <t>キン</t>
    </rPh>
    <rPh sb="2" eb="3">
      <t>ガク</t>
    </rPh>
    <rPh sb="4" eb="5">
      <t>エン</t>
    </rPh>
    <phoneticPr fontId="3"/>
  </si>
  <si>
    <t>人件費</t>
    <rPh sb="0" eb="3">
      <t>ジンケンヒ</t>
    </rPh>
    <phoneticPr fontId="3"/>
  </si>
  <si>
    <t>事務員</t>
    <rPh sb="0" eb="3">
      <t>ジムイン</t>
    </rPh>
    <phoneticPr fontId="3"/>
  </si>
  <si>
    <t>消耗品費</t>
    <rPh sb="0" eb="2">
      <t>ショウモウ</t>
    </rPh>
    <rPh sb="2" eb="3">
      <t>ヒン</t>
    </rPh>
    <rPh sb="3" eb="4">
      <t>ヒ</t>
    </rPh>
    <phoneticPr fontId="3"/>
  </si>
  <si>
    <t>（水道光熱費を含む）</t>
    <rPh sb="1" eb="3">
      <t>スイドウ</t>
    </rPh>
    <rPh sb="3" eb="6">
      <t>コウネツヒ</t>
    </rPh>
    <rPh sb="7" eb="8">
      <t>フク</t>
    </rPh>
    <phoneticPr fontId="3"/>
  </si>
  <si>
    <t>事務経費（Ｂ）</t>
    <rPh sb="0" eb="2">
      <t>ジム</t>
    </rPh>
    <rPh sb="2" eb="4">
      <t>ケイヒ</t>
    </rPh>
    <phoneticPr fontId="3"/>
  </si>
  <si>
    <t>（Ａ）×10％</t>
    <phoneticPr fontId="3"/>
  </si>
  <si>
    <t>円（税抜き）</t>
    <rPh sb="0" eb="1">
      <t>エン</t>
    </rPh>
    <rPh sb="2" eb="3">
      <t>ゼイ</t>
    </rPh>
    <rPh sb="3" eb="4">
      <t>ヌ</t>
    </rPh>
    <phoneticPr fontId="3"/>
  </si>
  <si>
    <t>〔合計（税抜き）÷定員÷訓練月数＝単価（税抜き）〕</t>
    <rPh sb="1" eb="3">
      <t>ゴウケイ</t>
    </rPh>
    <rPh sb="4" eb="5">
      <t>ゼイ</t>
    </rPh>
    <rPh sb="5" eb="6">
      <t>ヌ</t>
    </rPh>
    <rPh sb="9" eb="11">
      <t>テイイン</t>
    </rPh>
    <rPh sb="12" eb="14">
      <t>クンレン</t>
    </rPh>
    <rPh sb="14" eb="15">
      <t>ツキ</t>
    </rPh>
    <rPh sb="15" eb="16">
      <t>スウ</t>
    </rPh>
    <rPh sb="17" eb="19">
      <t>タンカ</t>
    </rPh>
    <rPh sb="20" eb="21">
      <t>ゼイ</t>
    </rPh>
    <rPh sb="21" eb="22">
      <t>ヌ</t>
    </rPh>
    <phoneticPr fontId="3"/>
  </si>
  <si>
    <t>内　　　容</t>
    <rPh sb="0" eb="1">
      <t>ウチ</t>
    </rPh>
    <rPh sb="4" eb="5">
      <t>カタチ</t>
    </rPh>
    <phoneticPr fontId="3"/>
  </si>
  <si>
    <t>専任講師</t>
    <rPh sb="0" eb="2">
      <t>センニン</t>
    </rPh>
    <rPh sb="2" eb="4">
      <t>コウシ</t>
    </rPh>
    <phoneticPr fontId="3"/>
  </si>
  <si>
    <t>時給</t>
    <rPh sb="0" eb="2">
      <t>ジキュウ</t>
    </rPh>
    <phoneticPr fontId="3"/>
  </si>
  <si>
    <t>×</t>
    <phoneticPr fontId="3"/>
  </si>
  <si>
    <t>時間</t>
    <rPh sb="0" eb="2">
      <t>ジカン</t>
    </rPh>
    <phoneticPr fontId="3"/>
  </si>
  <si>
    <t>補助講師</t>
    <rPh sb="0" eb="2">
      <t>ホジョ</t>
    </rPh>
    <rPh sb="2" eb="4">
      <t>コウシ</t>
    </rPh>
    <phoneticPr fontId="3"/>
  </si>
  <si>
    <t>機材等借料</t>
    <rPh sb="0" eb="2">
      <t>キザイ</t>
    </rPh>
    <rPh sb="2" eb="3">
      <t>トウ</t>
    </rPh>
    <rPh sb="3" eb="5">
      <t>シャクリョウ</t>
    </rPh>
    <phoneticPr fontId="3"/>
  </si>
  <si>
    <t>機器使用料（PC）</t>
    <rPh sb="0" eb="2">
      <t>キキ</t>
    </rPh>
    <rPh sb="2" eb="4">
      <t>シヨウ</t>
    </rPh>
    <rPh sb="4" eb="5">
      <t>リョウ</t>
    </rPh>
    <phoneticPr fontId="3"/>
  </si>
  <si>
    <t>1台</t>
    <rPh sb="1" eb="2">
      <t>ダイ</t>
    </rPh>
    <phoneticPr fontId="3"/>
  </si>
  <si>
    <t>日</t>
    <rPh sb="0" eb="1">
      <t>ニチ</t>
    </rPh>
    <phoneticPr fontId="3"/>
  </si>
  <si>
    <t>台</t>
    <rPh sb="0" eb="1">
      <t>ダイ</t>
    </rPh>
    <phoneticPr fontId="3"/>
  </si>
  <si>
    <t>機器使用料（ﾌﾟﾛｼﾞｪｸﾀｰ）</t>
    <rPh sb="0" eb="2">
      <t>キキ</t>
    </rPh>
    <rPh sb="2" eb="4">
      <t>シヨウ</t>
    </rPh>
    <rPh sb="4" eb="5">
      <t>リョウ</t>
    </rPh>
    <phoneticPr fontId="3"/>
  </si>
  <si>
    <t>ｿﾌﾄ使用料</t>
    <rPh sb="3" eb="5">
      <t>シヨウ</t>
    </rPh>
    <rPh sb="5" eb="6">
      <t>リョウ</t>
    </rPh>
    <phoneticPr fontId="3"/>
  </si>
  <si>
    <t>交通費</t>
    <rPh sb="0" eb="3">
      <t>コウツウヒ</t>
    </rPh>
    <phoneticPr fontId="3"/>
  </si>
  <si>
    <t>1日</t>
    <rPh sb="1" eb="2">
      <t>ニチ</t>
    </rPh>
    <phoneticPr fontId="3"/>
  </si>
  <si>
    <t>名</t>
    <rPh sb="0" eb="1">
      <t>メイ</t>
    </rPh>
    <phoneticPr fontId="3"/>
  </si>
  <si>
    <t>通信運搬費</t>
    <rPh sb="0" eb="2">
      <t>ツウシン</t>
    </rPh>
    <rPh sb="2" eb="4">
      <t>ウンパン</t>
    </rPh>
    <rPh sb="4" eb="5">
      <t>ヒ</t>
    </rPh>
    <phoneticPr fontId="3"/>
  </si>
  <si>
    <t>諸経費計（Ａ）</t>
    <rPh sb="0" eb="3">
      <t>ショケイヒ</t>
    </rPh>
    <rPh sb="3" eb="4">
      <t>ケイ</t>
    </rPh>
    <phoneticPr fontId="3"/>
  </si>
  <si>
    <t>小　　計　（Ｃ）</t>
    <rPh sb="0" eb="1">
      <t>ショウ</t>
    </rPh>
    <rPh sb="3" eb="4">
      <t>ケイ</t>
    </rPh>
    <phoneticPr fontId="3"/>
  </si>
  <si>
    <t>（Ａ）＋（Ｂ）</t>
    <phoneticPr fontId="3"/>
  </si>
  <si>
    <t>消費税　 （Ｄ）</t>
    <rPh sb="0" eb="3">
      <t>ショウヒゼイ</t>
    </rPh>
    <phoneticPr fontId="3"/>
  </si>
  <si>
    <t>（Ｃ）＋（Ｄ）</t>
    <phoneticPr fontId="3"/>
  </si>
  <si>
    <t>(定員</t>
    <rPh sb="1" eb="3">
      <t>テイイン</t>
    </rPh>
    <phoneticPr fontId="3"/>
  </si>
  <si>
    <t>訓練月数</t>
    <rPh sb="0" eb="2">
      <t>クンレン</t>
    </rPh>
    <rPh sb="2" eb="4">
      <t>ツキスウ</t>
    </rPh>
    <phoneticPr fontId="3"/>
  </si>
  <si>
    <t>訓練実施委託費単価（人/月）</t>
    <rPh sb="0" eb="2">
      <t>クンレン</t>
    </rPh>
    <rPh sb="2" eb="4">
      <t>ジッシ</t>
    </rPh>
    <rPh sb="4" eb="7">
      <t>イタクヒ</t>
    </rPh>
    <rPh sb="7" eb="9">
      <t>タンカ</t>
    </rPh>
    <rPh sb="10" eb="11">
      <t>ニン</t>
    </rPh>
    <rPh sb="12" eb="13">
      <t>ツキ</t>
    </rPh>
    <phoneticPr fontId="3"/>
  </si>
  <si>
    <t>諸経費</t>
    <rPh sb="0" eb="3">
      <t>ショケイヒ</t>
    </rPh>
    <phoneticPr fontId="3"/>
  </si>
  <si>
    <t>名、</t>
    <rPh sb="0" eb="1">
      <t>メイ</t>
    </rPh>
    <phoneticPr fontId="3"/>
  </si>
  <si>
    <t>〒</t>
    <phoneticPr fontId="3"/>
  </si>
  <si>
    <t>①</t>
    <phoneticPr fontId="3"/>
  </si>
  <si>
    <t>②</t>
    <phoneticPr fontId="3"/>
  </si>
  <si>
    <t>就職支援経費</t>
    <rPh sb="0" eb="2">
      <t>シュウショク</t>
    </rPh>
    <rPh sb="2" eb="4">
      <t>シエン</t>
    </rPh>
    <rPh sb="4" eb="6">
      <t>ケイヒ</t>
    </rPh>
    <phoneticPr fontId="3"/>
  </si>
  <si>
    <t>訓練実施経費</t>
    <rPh sb="0" eb="2">
      <t>クンレン</t>
    </rPh>
    <rPh sb="2" eb="4">
      <t>ジッシ</t>
    </rPh>
    <rPh sb="4" eb="6">
      <t>ケイヒ</t>
    </rPh>
    <phoneticPr fontId="3"/>
  </si>
  <si>
    <t>※</t>
    <phoneticPr fontId="3"/>
  </si>
  <si>
    <t>科名：</t>
    <rPh sb="0" eb="2">
      <t>カメイ</t>
    </rPh>
    <phoneticPr fontId="3"/>
  </si>
  <si>
    <t>消費税（Ｂ）</t>
    <rPh sb="0" eb="3">
      <t>ショウヒゼイ</t>
    </rPh>
    <phoneticPr fontId="3"/>
  </si>
  <si>
    <t>就職支援経費（Ａ）</t>
    <rPh sb="0" eb="2">
      <t>シュウショク</t>
    </rPh>
    <rPh sb="2" eb="4">
      <t>シエン</t>
    </rPh>
    <rPh sb="4" eb="6">
      <t>ケイヒ</t>
    </rPh>
    <phoneticPr fontId="3"/>
  </si>
  <si>
    <t>（Ａ）＋（Ｂ）</t>
  </si>
  <si>
    <t>月開講）</t>
  </si>
  <si>
    <t>見積年月日　：</t>
  </si>
  <si>
    <t>①合計　＋　②合計</t>
    <rPh sb="1" eb="3">
      <t>ゴウケイ</t>
    </rPh>
    <rPh sb="7" eb="9">
      <t>ゴウケイ</t>
    </rPh>
    <phoneticPr fontId="3"/>
  </si>
  <si>
    <t>①合　　　計</t>
    <rPh sb="1" eb="2">
      <t>ゴウ</t>
    </rPh>
    <rPh sb="5" eb="6">
      <t>ケイ</t>
    </rPh>
    <phoneticPr fontId="3"/>
  </si>
  <si>
    <t>②合　　　　計</t>
    <rPh sb="1" eb="2">
      <t>ア</t>
    </rPh>
    <rPh sb="6" eb="7">
      <t>ケイ</t>
    </rPh>
    <phoneticPr fontId="3"/>
  </si>
  <si>
    <t>か月</t>
    <rPh sb="1" eb="2">
      <t>ゲツ</t>
    </rPh>
    <phoneticPr fontId="3"/>
  </si>
  <si>
    <t>か月）</t>
    <rPh sb="1" eb="2">
      <t>ゲツ</t>
    </rPh>
    <phoneticPr fontId="3"/>
  </si>
  <si>
    <t>内訳</t>
    <rPh sb="0" eb="2">
      <t>ウチワケ</t>
    </rPh>
    <phoneticPr fontId="3"/>
  </si>
  <si>
    <t>名　　称</t>
    <rPh sb="0" eb="1">
      <t>メイ</t>
    </rPh>
    <rPh sb="3" eb="4">
      <t>ショウ</t>
    </rPh>
    <phoneticPr fontId="3"/>
  </si>
  <si>
    <t>内　　　容</t>
    <rPh sb="0" eb="1">
      <t>ウチ</t>
    </rPh>
    <rPh sb="4" eb="5">
      <t>ヨウ</t>
    </rPh>
    <phoneticPr fontId="3"/>
  </si>
  <si>
    <t>科</t>
    <phoneticPr fontId="3"/>
  </si>
  <si>
    <t>（Ｃ）×10％</t>
    <phoneticPr fontId="3"/>
  </si>
  <si>
    <t>③</t>
    <phoneticPr fontId="3"/>
  </si>
  <si>
    <t>③合　　　　計</t>
    <rPh sb="1" eb="2">
      <t>ア</t>
    </rPh>
    <rPh sb="6" eb="7">
      <t>ケイ</t>
    </rPh>
    <phoneticPr fontId="3"/>
  </si>
  <si>
    <t>①合計　＋　②合計　＋　③合計</t>
    <rPh sb="1" eb="3">
      <t>ゴウケイ</t>
    </rPh>
    <rPh sb="7" eb="9">
      <t>ゴウケイ</t>
    </rPh>
    <phoneticPr fontId="3"/>
  </si>
  <si>
    <t>－</t>
    <phoneticPr fontId="3"/>
  </si>
  <si>
    <t>住所</t>
    <rPh sb="0" eb="2">
      <t>ジュウショ</t>
    </rPh>
    <phoneticPr fontId="3"/>
  </si>
  <si>
    <t>学校名</t>
    <rPh sb="0" eb="3">
      <t>ガッコウメイ</t>
    </rPh>
    <phoneticPr fontId="3"/>
  </si>
  <si>
    <t>代表者名</t>
    <rPh sb="0" eb="3">
      <t>ダイヒョウシャ</t>
    </rPh>
    <rPh sb="3" eb="4">
      <t>メイ</t>
    </rPh>
    <phoneticPr fontId="3"/>
  </si>
  <si>
    <t>〔合計（税抜き）÷定員＝単価（税抜き）〕</t>
    <rPh sb="1" eb="3">
      <t>ゴウケイ</t>
    </rPh>
    <rPh sb="4" eb="5">
      <t>ゼイ</t>
    </rPh>
    <rPh sb="5" eb="6">
      <t>ヌ</t>
    </rPh>
    <rPh sb="9" eb="11">
      <t>テイイン</t>
    </rPh>
    <rPh sb="12" eb="14">
      <t>タンカ</t>
    </rPh>
    <rPh sb="15" eb="16">
      <t>ゼイ</t>
    </rPh>
    <rPh sb="16" eb="17">
      <t>ヌ</t>
    </rPh>
    <phoneticPr fontId="3"/>
  </si>
  <si>
    <t>名）</t>
    <rPh sb="0" eb="1">
      <t>メイ</t>
    </rPh>
    <phoneticPr fontId="3"/>
  </si>
  <si>
    <t>人</t>
    <rPh sb="0" eb="1">
      <t>ニン</t>
    </rPh>
    <phoneticPr fontId="3"/>
  </si>
  <si>
    <r>
      <t>（Ａ）×10％</t>
    </r>
    <r>
      <rPr>
        <sz val="11"/>
        <color rgb="FFFF0000"/>
        <rFont val="ＭＳ Ｐ明朝"/>
        <family val="1"/>
        <charset val="128"/>
      </rPr>
      <t>以内</t>
    </r>
    <rPh sb="7" eb="9">
      <t>イナイ</t>
    </rPh>
    <phoneticPr fontId="3"/>
  </si>
  <si>
    <t>単価上限⇒</t>
    <rPh sb="0" eb="2">
      <t>タンカ</t>
    </rPh>
    <rPh sb="2" eb="4">
      <t>ジョウゲン</t>
    </rPh>
    <phoneticPr fontId="3"/>
  </si>
  <si>
    <t>令和　年　月　日</t>
    <rPh sb="0" eb="2">
      <t>レイワ</t>
    </rPh>
    <rPh sb="3" eb="4">
      <t>ネン</t>
    </rPh>
    <rPh sb="5" eb="6">
      <t>ガツ</t>
    </rPh>
    <rPh sb="7" eb="8">
      <t>ヒ</t>
    </rPh>
    <phoneticPr fontId="3"/>
  </si>
  <si>
    <t>担当者：</t>
    <rPh sb="0" eb="3">
      <t>タントウシャ</t>
    </rPh>
    <phoneticPr fontId="12"/>
  </si>
  <si>
    <t>円×</t>
    <phoneticPr fontId="3"/>
  </si>
  <si>
    <t>ＴＥＬ：</t>
    <phoneticPr fontId="3"/>
  </si>
  <si>
    <t>E-Mail：</t>
    <phoneticPr fontId="3"/>
  </si>
  <si>
    <t>○</t>
    <phoneticPr fontId="3"/>
  </si>
  <si>
    <t>　沖縄県商工労働部労働政策課長　殿</t>
    <rPh sb="1" eb="4">
      <t>オキナワケン</t>
    </rPh>
    <rPh sb="4" eb="6">
      <t>ショウコウ</t>
    </rPh>
    <rPh sb="6" eb="8">
      <t>ロウドウ</t>
    </rPh>
    <rPh sb="8" eb="9">
      <t>ブ</t>
    </rPh>
    <rPh sb="9" eb="11">
      <t>ロウドウ</t>
    </rPh>
    <rPh sb="11" eb="13">
      <t>セイサク</t>
    </rPh>
    <rPh sb="13" eb="15">
      <t>カチョウ</t>
    </rPh>
    <rPh sb="16" eb="17">
      <t>ドノ</t>
    </rPh>
    <phoneticPr fontId="3"/>
  </si>
  <si>
    <t>参　考　見　積　書</t>
    <rPh sb="0" eb="1">
      <t>サン</t>
    </rPh>
    <rPh sb="2" eb="3">
      <t>コウ</t>
    </rPh>
    <rPh sb="4" eb="5">
      <t>ミ</t>
    </rPh>
    <rPh sb="6" eb="7">
      <t>セキ</t>
    </rPh>
    <rPh sb="8" eb="9">
      <t>ショ</t>
    </rPh>
    <phoneticPr fontId="3"/>
  </si>
  <si>
    <t>④</t>
    <phoneticPr fontId="3"/>
  </si>
  <si>
    <t>①合計　＋　②合計　＋　③合計　＋　④合計</t>
    <rPh sb="1" eb="3">
      <t>ゴウケイ</t>
    </rPh>
    <rPh sb="7" eb="9">
      <t>ゴウケイ</t>
    </rPh>
    <phoneticPr fontId="3"/>
  </si>
  <si>
    <t>知識・技能習得訓練コース（集合訓練）訓練実施経費</t>
    <rPh sb="0" eb="2">
      <t>チシキ</t>
    </rPh>
    <rPh sb="3" eb="5">
      <t>ギノウ</t>
    </rPh>
    <rPh sb="5" eb="7">
      <t>シュウトク</t>
    </rPh>
    <rPh sb="7" eb="9">
      <t>クンレン</t>
    </rPh>
    <rPh sb="13" eb="15">
      <t>シュウゴウ</t>
    </rPh>
    <rPh sb="15" eb="17">
      <t>クンレン</t>
    </rPh>
    <rPh sb="18" eb="20">
      <t>クンレン</t>
    </rPh>
    <rPh sb="20" eb="22">
      <t>ジッシ</t>
    </rPh>
    <rPh sb="22" eb="24">
      <t>ケイヒ</t>
    </rPh>
    <phoneticPr fontId="3"/>
  </si>
  <si>
    <t>就職支援経費単価（人）</t>
    <rPh sb="0" eb="2">
      <t>シュウショク</t>
    </rPh>
    <rPh sb="2" eb="4">
      <t>シエン</t>
    </rPh>
    <rPh sb="4" eb="6">
      <t>ケイヒ</t>
    </rPh>
    <rPh sb="6" eb="8">
      <t>タンカ</t>
    </rPh>
    <rPh sb="9" eb="10">
      <t>ニン</t>
    </rPh>
    <phoneticPr fontId="3"/>
  </si>
  <si>
    <t>就職支援経費単価については就職者1人当たりの額である。</t>
    <rPh sb="0" eb="2">
      <t>シュウショク</t>
    </rPh>
    <rPh sb="2" eb="4">
      <t>シエン</t>
    </rPh>
    <rPh sb="4" eb="6">
      <t>ケイヒ</t>
    </rPh>
    <rPh sb="6" eb="8">
      <t>タンカ</t>
    </rPh>
    <rPh sb="13" eb="15">
      <t>シュウショク</t>
    </rPh>
    <rPh sb="15" eb="16">
      <t>シャ</t>
    </rPh>
    <rPh sb="16" eb="18">
      <t>ヒトリ</t>
    </rPh>
    <rPh sb="18" eb="19">
      <t>ア</t>
    </rPh>
    <rPh sb="22" eb="23">
      <t>ガク</t>
    </rPh>
    <phoneticPr fontId="3"/>
  </si>
  <si>
    <t>※1か月未満かつ6時間以上の職場実習を実施した場合、訓練生1人当たりの単価は10,000円となる。</t>
    <rPh sb="14" eb="18">
      <t>ショクバジッシュウ</t>
    </rPh>
    <rPh sb="23" eb="25">
      <t>バアイ</t>
    </rPh>
    <rPh sb="26" eb="29">
      <t>クンレンセイ</t>
    </rPh>
    <rPh sb="30" eb="32">
      <t>ニンア</t>
    </rPh>
    <rPh sb="35" eb="37">
      <t>タンカ</t>
    </rPh>
    <rPh sb="44" eb="45">
      <t>エン</t>
    </rPh>
    <phoneticPr fontId="3"/>
  </si>
  <si>
    <t>職場実習推進費（Ａ）</t>
    <rPh sb="0" eb="2">
      <t>ショクバ</t>
    </rPh>
    <rPh sb="2" eb="4">
      <t>ジッシュウ</t>
    </rPh>
    <rPh sb="4" eb="6">
      <t>スイシン</t>
    </rPh>
    <rPh sb="6" eb="7">
      <t>ヒ</t>
    </rPh>
    <phoneticPr fontId="3"/>
  </si>
  <si>
    <t>職場実習推進費</t>
    <rPh sb="0" eb="2">
      <t>ショクバ</t>
    </rPh>
    <rPh sb="2" eb="4">
      <t>ジッシュウ</t>
    </rPh>
    <rPh sb="4" eb="6">
      <t>スイシン</t>
    </rPh>
    <rPh sb="6" eb="7">
      <t>ヒ</t>
    </rPh>
    <phoneticPr fontId="3"/>
  </si>
  <si>
    <t>職場実習推進費（人）</t>
    <rPh sb="0" eb="2">
      <t>ショクバ</t>
    </rPh>
    <rPh sb="2" eb="4">
      <t>ジッシュウ</t>
    </rPh>
    <rPh sb="4" eb="6">
      <t>スイシン</t>
    </rPh>
    <rPh sb="6" eb="7">
      <t>ヒ</t>
    </rPh>
    <rPh sb="8" eb="9">
      <t>ヒト</t>
    </rPh>
    <phoneticPr fontId="3"/>
  </si>
  <si>
    <t>（知識・技能（集合）（</t>
    <rPh sb="1" eb="3">
      <t>チシキ</t>
    </rPh>
    <rPh sb="4" eb="6">
      <t>ギノウ</t>
    </rPh>
    <rPh sb="7" eb="9">
      <t>シュウゴウ</t>
    </rPh>
    <phoneticPr fontId="3"/>
  </si>
  <si>
    <t>（知識・技能（デュアル）（</t>
    <rPh sb="1" eb="3">
      <t>チシキ</t>
    </rPh>
    <rPh sb="4" eb="6">
      <t>ギノウ</t>
    </rPh>
    <phoneticPr fontId="3"/>
  </si>
  <si>
    <t>訓練実施経費（集合訓練部分）</t>
    <rPh sb="0" eb="2">
      <t>クンレン</t>
    </rPh>
    <rPh sb="2" eb="4">
      <t>ジッシ</t>
    </rPh>
    <rPh sb="4" eb="6">
      <t>ケイヒ</t>
    </rPh>
    <rPh sb="7" eb="13">
      <t>シュウゴウクンレンブブン</t>
    </rPh>
    <phoneticPr fontId="3"/>
  </si>
  <si>
    <t>知識・技能習得訓練コース（デュアル）訓練実施経費　集合訓練部分</t>
    <rPh sb="0" eb="2">
      <t>チシキ</t>
    </rPh>
    <rPh sb="3" eb="5">
      <t>ギノウ</t>
    </rPh>
    <rPh sb="5" eb="7">
      <t>シュウトク</t>
    </rPh>
    <rPh sb="7" eb="9">
      <t>クンレン</t>
    </rPh>
    <rPh sb="18" eb="20">
      <t>クンレン</t>
    </rPh>
    <rPh sb="20" eb="22">
      <t>ジッシ</t>
    </rPh>
    <rPh sb="22" eb="24">
      <t>ケイヒ</t>
    </rPh>
    <rPh sb="25" eb="31">
      <t>シュウゴウクンレンブブン</t>
    </rPh>
    <phoneticPr fontId="3"/>
  </si>
  <si>
    <t>訓練実施経費（職場実習部分）</t>
    <rPh sb="0" eb="2">
      <t>クンレン</t>
    </rPh>
    <rPh sb="2" eb="4">
      <t>ジッシ</t>
    </rPh>
    <rPh sb="4" eb="6">
      <t>ケイヒ</t>
    </rPh>
    <rPh sb="7" eb="9">
      <t>ショクバ</t>
    </rPh>
    <rPh sb="9" eb="11">
      <t>ジッシュウ</t>
    </rPh>
    <rPh sb="11" eb="13">
      <t>ブブン</t>
    </rPh>
    <phoneticPr fontId="3"/>
  </si>
  <si>
    <t>知識・技能習得訓練コース（デュアル）訓練実施経費　職場実習部分</t>
    <rPh sb="0" eb="2">
      <t>チシキ</t>
    </rPh>
    <rPh sb="3" eb="5">
      <t>ギノウ</t>
    </rPh>
    <rPh sb="5" eb="7">
      <t>シュウトク</t>
    </rPh>
    <rPh sb="7" eb="9">
      <t>クンレン</t>
    </rPh>
    <rPh sb="18" eb="20">
      <t>クンレン</t>
    </rPh>
    <rPh sb="20" eb="22">
      <t>ジッシ</t>
    </rPh>
    <rPh sb="22" eb="24">
      <t>ケイヒ</t>
    </rPh>
    <rPh sb="25" eb="27">
      <t>ショクバ</t>
    </rPh>
    <rPh sb="27" eb="29">
      <t>ジッシュウ</t>
    </rPh>
    <rPh sb="29" eb="31">
      <t>ブブン</t>
    </rPh>
    <phoneticPr fontId="3"/>
  </si>
  <si>
    <r>
      <rPr>
        <sz val="11"/>
        <color rgb="FFFF0000"/>
        <rFont val="ＭＳ Ｐ明朝"/>
        <family val="1"/>
        <charset val="128"/>
      </rPr>
      <t>○○</t>
    </r>
    <r>
      <rPr>
        <sz val="11"/>
        <rFont val="ＭＳ Ｐ明朝"/>
        <family val="1"/>
        <charset val="128"/>
      </rPr>
      <t>科</t>
    </r>
    <phoneticPr fontId="3"/>
  </si>
  <si>
    <t>①合計　＋　②合計</t>
    <rPh sb="1" eb="2">
      <t>ゴウ</t>
    </rPh>
    <rPh sb="7" eb="9">
      <t>ゴウケイ</t>
    </rPh>
    <phoneticPr fontId="3"/>
  </si>
  <si>
    <t>②合　　　計</t>
    <rPh sb="1" eb="2">
      <t>ゴウ</t>
    </rPh>
    <rPh sb="5" eb="6">
      <t>ケイ</t>
    </rPh>
    <phoneticPr fontId="3"/>
  </si>
  <si>
    <t>訓練支援機器賃貸借費</t>
    <rPh sb="0" eb="10">
      <t>クンレンシエンキキチンタイシャクヒ</t>
    </rPh>
    <phoneticPr fontId="3"/>
  </si>
  <si>
    <t>円</t>
    <phoneticPr fontId="3"/>
  </si>
  <si>
    <t>訓練支援機器賃貸借費（Ａ）</t>
    <rPh sb="0" eb="2">
      <t>クンレン</t>
    </rPh>
    <rPh sb="2" eb="4">
      <t>シエン</t>
    </rPh>
    <rPh sb="4" eb="6">
      <t>キキ</t>
    </rPh>
    <rPh sb="6" eb="9">
      <t>チンタイシャク</t>
    </rPh>
    <rPh sb="9" eb="10">
      <t>ヒ</t>
    </rPh>
    <phoneticPr fontId="3"/>
  </si>
  <si>
    <t>※障害者向け訓練支援機器等の賃貸借契約等に要した経費は、訓練期間に見合った必要最低限の契約期間となる賃貸借契約等に係る実費（１訓練当たり税抜５万円を上限。）を支給する。ただし、年度内に複数回の訓練を実施する場合、同一委託先機関につき、年度内の上限は５万円までとする。</t>
    <phoneticPr fontId="3"/>
  </si>
  <si>
    <t>（実践）（</t>
    <rPh sb="1" eb="3">
      <t>ジッセン</t>
    </rPh>
    <phoneticPr fontId="3"/>
  </si>
  <si>
    <t>実践能力習得訓練コース（中小企業）訓練実施経費</t>
    <rPh sb="0" eb="2">
      <t>ジッセン</t>
    </rPh>
    <rPh sb="2" eb="4">
      <t>ノウリョク</t>
    </rPh>
    <rPh sb="4" eb="6">
      <t>シュウトク</t>
    </rPh>
    <rPh sb="6" eb="8">
      <t>クンレン</t>
    </rPh>
    <rPh sb="12" eb="16">
      <t>チュウショウキギョウ</t>
    </rPh>
    <rPh sb="17" eb="19">
      <t>クンレン</t>
    </rPh>
    <rPh sb="19" eb="21">
      <t>ジッシ</t>
    </rPh>
    <rPh sb="21" eb="23">
      <t>ケイヒ</t>
    </rPh>
    <phoneticPr fontId="3"/>
  </si>
  <si>
    <t>実践能力習得訓練コース（中小企業以外）訓練実施経費</t>
    <rPh sb="0" eb="2">
      <t>ジッセン</t>
    </rPh>
    <rPh sb="2" eb="4">
      <t>ノウリョク</t>
    </rPh>
    <rPh sb="4" eb="6">
      <t>シュウトク</t>
    </rPh>
    <rPh sb="6" eb="8">
      <t>クンレン</t>
    </rPh>
    <rPh sb="12" eb="16">
      <t>チュウショウキギョウ</t>
    </rPh>
    <rPh sb="16" eb="18">
      <t>イガイ</t>
    </rPh>
    <rPh sb="19" eb="21">
      <t>クンレン</t>
    </rPh>
    <rPh sb="21" eb="23">
      <t>ジッシ</t>
    </rPh>
    <rPh sb="23" eb="25">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</si>
</sst>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General&quot;名、&quot;"/>
    <numFmt numFmtId="179" formatCode="General&quot;ヵ月)&quot;"/>
    <numFmt numFmtId="180" formatCode="000,000&quot;円&quot;&quot;＝&quot;"/>
    <numFmt numFmtId="181" formatCode="000,000&quot;円&quot;&quot;÷&quot;"/>
    <numFmt numFmtId="182" formatCode="0&quot;日&quot;"/>
    <numFmt numFmtId="183" formatCode="#,##0_ &quot;円&quot;"/>
    <numFmt numFmtId="184" formatCode="[$-411]ggge&quot;年&quot;m&quot;月&quot;d&quot;日&quot;;@"/>
    <numFmt numFmtId="185" formatCode="#,##0.00_ "/>
  </numFmts>
  <fonts count="17">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8"/>
      <name val="ＭＳ Ｐ明朝"/>
      <family val="1"/>
      <charset val="128"/>
    </font>
    <font>
      <sz val="11"/>
      <color theme="1"/>
      <name val="ＭＳ Ｐゴシック"/>
      <family val="3"/>
      <charset val="128"/>
      <scheme val="minor"/>
    </font>
    <font>
      <sz val="18"/>
      <color indexed="8"/>
      <name val="ＭＳ Ｐ明朝"/>
      <family val="1"/>
      <charset val="128"/>
    </font>
    <font>
      <sz val="11"/>
      <color indexed="8"/>
      <name val="ＭＳ Ｐ明朝"/>
      <family val="1"/>
      <charset val="128"/>
    </font>
    <font>
      <sz val="11"/>
      <color rgb="FFFF0000"/>
      <name val="ＭＳ Ｐ明朝"/>
      <family val="1"/>
      <charset val="128"/>
    </font>
    <font>
      <sz val="10"/>
      <name val="ＭＳ Ｐ明朝"/>
      <family val="1"/>
      <charset val="128"/>
    </font>
    <font>
      <b/>
      <sz val="12"/>
      <name val="ＭＳ Ｐ明朝"/>
      <family val="1"/>
      <charset val="128"/>
    </font>
    <font>
      <b/>
      <sz val="14"/>
      <color rgb="FFFF0000"/>
      <name val="ＭＳ Ｐ明朝"/>
      <family val="1"/>
      <charset val="128"/>
    </font>
    <font>
      <b/>
      <sz val="9"/>
      <color indexed="10"/>
      <name val="MS P ゴシック"/>
      <family val="3"/>
      <charset val="128"/>
    </font>
    <font>
      <b/>
      <sz val="9"/>
      <color indexed="10"/>
      <name val="ＭＳ Ｐゴシック"/>
      <family val="3"/>
      <charset val="128"/>
    </font>
    <font>
      <b/>
      <sz val="1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7" fillId="0" borderId="0">
      <alignment vertical="center"/>
    </xf>
    <xf numFmtId="0" fontId="1" fillId="0" borderId="0">
      <alignment vertical="center"/>
    </xf>
    <xf numFmtId="0" fontId="2" fillId="0" borderId="0">
      <alignment vertical="center"/>
    </xf>
    <xf numFmtId="0" fontId="7"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46">
    <xf numFmtId="0" fontId="0" fillId="0" borderId="0" xfId="0">
      <alignment vertical="center"/>
    </xf>
    <xf numFmtId="0" fontId="9" fillId="0" borderId="0" xfId="7" applyFont="1">
      <alignment vertical="center"/>
    </xf>
    <xf numFmtId="0" fontId="9" fillId="0" borderId="9" xfId="7" applyFont="1" applyBorder="1">
      <alignment vertical="center"/>
    </xf>
    <xf numFmtId="178" fontId="9" fillId="0" borderId="0" xfId="7" applyNumberFormat="1" applyFont="1">
      <alignment vertical="center"/>
    </xf>
    <xf numFmtId="0" fontId="9" fillId="0" borderId="0" xfId="7" applyFont="1" applyAlignment="1">
      <alignment horizontal="right" vertical="center"/>
    </xf>
    <xf numFmtId="0" fontId="4" fillId="0" borderId="9" xfId="0" applyFont="1" applyBorder="1">
      <alignment vertical="center"/>
    </xf>
    <xf numFmtId="0" fontId="4" fillId="0" borderId="0" xfId="0" applyFont="1">
      <alignment vertical="center"/>
    </xf>
    <xf numFmtId="0" fontId="8" fillId="0" borderId="0" xfId="7" applyFont="1" applyAlignment="1">
      <alignment horizontal="center" vertical="center"/>
    </xf>
    <xf numFmtId="0" fontId="4" fillId="0" borderId="0" xfId="7" applyFont="1">
      <alignment vertical="center"/>
    </xf>
    <xf numFmtId="0" fontId="4" fillId="0" borderId="0" xfId="7" applyFont="1" applyAlignment="1">
      <alignment horizontal="right" vertical="center"/>
    </xf>
    <xf numFmtId="0" fontId="10" fillId="0" borderId="0" xfId="7"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5" xfId="0" applyFont="1" applyBorder="1">
      <alignment vertical="center"/>
    </xf>
    <xf numFmtId="0" fontId="4" fillId="0" borderId="5" xfId="0" applyFont="1" applyBorder="1" applyAlignment="1">
      <alignment horizontal="left" vertical="center"/>
    </xf>
    <xf numFmtId="3" fontId="4" fillId="0" borderId="9" xfId="0" applyNumberFormat="1" applyFont="1" applyBorder="1">
      <alignment vertical="center"/>
    </xf>
    <xf numFmtId="3" fontId="4" fillId="0" borderId="9" xfId="0" applyNumberFormat="1" applyFont="1" applyBorder="1" applyAlignment="1">
      <alignment horizontal="center" vertical="center"/>
    </xf>
    <xf numFmtId="177" fontId="4" fillId="0" borderId="9" xfId="0" applyNumberFormat="1" applyFont="1" applyBorder="1">
      <alignment vertical="center"/>
    </xf>
    <xf numFmtId="0" fontId="4" fillId="0" borderId="4" xfId="0" applyFont="1" applyBorder="1">
      <alignment vertical="center"/>
    </xf>
    <xf numFmtId="0" fontId="4" fillId="0" borderId="0" xfId="0" applyFont="1" applyAlignment="1">
      <alignment horizontal="left" vertical="center"/>
    </xf>
    <xf numFmtId="177" fontId="4" fillId="0" borderId="0" xfId="0" applyNumberFormat="1" applyFont="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11" fillId="0" borderId="0" xfId="0" applyFont="1" applyAlignment="1">
      <alignment horizontal="right" vertical="center"/>
    </xf>
    <xf numFmtId="0" fontId="4" fillId="0" borderId="9" xfId="7" applyFont="1" applyBorder="1">
      <alignment vertical="center"/>
    </xf>
    <xf numFmtId="0" fontId="4" fillId="0" borderId="0" xfId="7" applyFont="1" applyAlignment="1">
      <alignment horizontal="center" vertical="center"/>
    </xf>
    <xf numFmtId="182" fontId="4" fillId="0" borderId="0" xfId="7" applyNumberFormat="1" applyFont="1" applyAlignment="1">
      <alignment horizontal="right" vertical="center"/>
    </xf>
    <xf numFmtId="0" fontId="10" fillId="2" borderId="0" xfId="7" applyFont="1" applyFill="1">
      <alignment vertical="center"/>
    </xf>
    <xf numFmtId="0" fontId="9" fillId="2" borderId="0" xfId="7" applyFont="1" applyFill="1">
      <alignment vertical="center"/>
    </xf>
    <xf numFmtId="0" fontId="10" fillId="2" borderId="0" xfId="0" applyFont="1" applyFill="1" applyAlignment="1">
      <alignment horizontal="center" vertical="center"/>
    </xf>
    <xf numFmtId="0" fontId="10" fillId="2" borderId="0" xfId="0" applyFont="1" applyFill="1">
      <alignment vertical="center"/>
    </xf>
    <xf numFmtId="0" fontId="10" fillId="2" borderId="9" xfId="0" applyFont="1" applyFill="1" applyBorder="1">
      <alignment vertical="center"/>
    </xf>
    <xf numFmtId="0" fontId="4" fillId="0" borderId="9"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shrinkToFit="1"/>
    </xf>
    <xf numFmtId="0" fontId="12" fillId="0" borderId="0" xfId="0" applyFont="1">
      <alignment vertical="center"/>
    </xf>
    <xf numFmtId="177" fontId="13" fillId="0" borderId="0" xfId="0" applyNumberFormat="1" applyFont="1">
      <alignment vertical="center"/>
    </xf>
    <xf numFmtId="0" fontId="10" fillId="0" borderId="0" xfId="0" applyFont="1">
      <alignment vertical="center"/>
    </xf>
    <xf numFmtId="0" fontId="13" fillId="0" borderId="0" xfId="0" applyFont="1">
      <alignment vertical="center"/>
    </xf>
    <xf numFmtId="0" fontId="4" fillId="2" borderId="9" xfId="7" applyFont="1" applyFill="1" applyBorder="1" applyAlignment="1">
      <alignment horizontal="left" vertical="center"/>
    </xf>
    <xf numFmtId="0" fontId="4" fillId="2" borderId="10" xfId="7" applyFont="1" applyFill="1" applyBorder="1" applyAlignment="1">
      <alignment horizontal="left" vertical="center"/>
    </xf>
    <xf numFmtId="0" fontId="4" fillId="2" borderId="5" xfId="7" applyFont="1" applyFill="1" applyBorder="1" applyAlignment="1">
      <alignment horizontal="left" vertical="center"/>
    </xf>
    <xf numFmtId="0" fontId="4" fillId="2" borderId="6" xfId="7" applyFont="1" applyFill="1" applyBorder="1" applyAlignment="1">
      <alignment horizontal="left" vertical="center"/>
    </xf>
    <xf numFmtId="0" fontId="4" fillId="2" borderId="0" xfId="7" applyFont="1" applyFill="1" applyAlignment="1">
      <alignment horizontal="left" vertical="center"/>
    </xf>
    <xf numFmtId="0" fontId="4" fillId="2" borderId="11" xfId="7" applyFont="1" applyFill="1" applyBorder="1" applyAlignment="1">
      <alignment horizontal="left" vertical="center"/>
    </xf>
    <xf numFmtId="0" fontId="4" fillId="0" borderId="12" xfId="0" applyFont="1" applyBorder="1" applyAlignment="1">
      <alignment horizontal="left" vertical="center"/>
    </xf>
    <xf numFmtId="176" fontId="4" fillId="0" borderId="0" xfId="7" applyNumberFormat="1" applyFont="1">
      <alignment vertical="center"/>
    </xf>
    <xf numFmtId="0" fontId="4" fillId="0" borderId="2" xfId="0" applyFont="1" applyBorder="1">
      <alignment vertical="center"/>
    </xf>
    <xf numFmtId="38" fontId="4" fillId="0" borderId="0" xfId="1" applyFont="1" applyFill="1" applyBorder="1" applyAlignment="1">
      <alignment horizontal="right" vertical="center"/>
    </xf>
    <xf numFmtId="0" fontId="4" fillId="0" borderId="0" xfId="0" applyFont="1" applyAlignment="1">
      <alignment horizontal="right"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4" fillId="0" borderId="5" xfId="0" applyFont="1" applyBorder="1" applyAlignment="1">
      <alignment horizontal="center"/>
    </xf>
    <xf numFmtId="0" fontId="4" fillId="0" borderId="6" xfId="0" applyFont="1" applyBorder="1" applyAlignment="1">
      <alignment horizontal="center"/>
    </xf>
    <xf numFmtId="3" fontId="4" fillId="0" borderId="3" xfId="0" applyNumberFormat="1" applyFont="1" applyBorder="1" applyAlignment="1">
      <alignment horizontal="right" vertical="center"/>
    </xf>
    <xf numFmtId="3" fontId="4" fillId="0" borderId="11" xfId="0" applyNumberFormat="1" applyFont="1" applyBorder="1" applyAlignment="1">
      <alignment horizontal="right" vertical="center"/>
    </xf>
    <xf numFmtId="180" fontId="4" fillId="0" borderId="9" xfId="0" applyNumberFormat="1" applyFont="1" applyBorder="1" applyAlignment="1">
      <alignment horizontal="center" vertical="center"/>
    </xf>
    <xf numFmtId="180" fontId="4" fillId="0" borderId="10" xfId="0" applyNumberFormat="1" applyFont="1" applyBorder="1" applyAlignment="1">
      <alignment horizontal="center" vertical="center"/>
    </xf>
    <xf numFmtId="3" fontId="4" fillId="0" borderId="12" xfId="0" applyNumberFormat="1" applyFont="1" applyBorder="1" applyAlignment="1">
      <alignment horizontal="right" vertical="center"/>
    </xf>
    <xf numFmtId="3" fontId="4" fillId="0" borderId="14" xfId="0" applyNumberFormat="1" applyFont="1" applyBorder="1" applyAlignment="1">
      <alignment horizontal="right" vertical="center"/>
    </xf>
    <xf numFmtId="0" fontId="4" fillId="0" borderId="1" xfId="0" applyFont="1" applyBorder="1" applyAlignment="1">
      <alignment horizontal="center" vertical="center"/>
    </xf>
    <xf numFmtId="3" fontId="4" fillId="0" borderId="1" xfId="0" applyNumberFormat="1" applyFont="1" applyBorder="1" applyAlignment="1">
      <alignment horizontal="right" vertical="center"/>
    </xf>
    <xf numFmtId="181" fontId="4" fillId="0" borderId="7" xfId="0" applyNumberFormat="1" applyFont="1" applyBorder="1" applyAlignment="1">
      <alignment horizontal="center" vertical="center" textRotation="255"/>
    </xf>
    <xf numFmtId="181" fontId="4" fillId="0" borderId="8" xfId="0" applyNumberFormat="1" applyFont="1" applyBorder="1" applyAlignment="1">
      <alignment horizontal="center" vertical="center" textRotation="255"/>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181" fontId="11" fillId="0" borderId="9" xfId="0" applyNumberFormat="1" applyFont="1" applyBorder="1" applyAlignment="1">
      <alignment horizontal="center"/>
    </xf>
    <xf numFmtId="181" fontId="11" fillId="0" borderId="10" xfId="0" applyNumberFormat="1" applyFont="1" applyBorder="1" applyAlignment="1">
      <alignment horizontal="center"/>
    </xf>
    <xf numFmtId="3" fontId="4" fillId="2" borderId="2"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0" fontId="4" fillId="0" borderId="9" xfId="0" applyFont="1" applyBorder="1" applyAlignment="1">
      <alignment horizontal="right" vertical="center"/>
    </xf>
    <xf numFmtId="3" fontId="4" fillId="0" borderId="2" xfId="0" applyNumberFormat="1" applyFont="1" applyBorder="1" applyAlignment="1">
      <alignment horizontal="right" vertical="center"/>
    </xf>
    <xf numFmtId="3" fontId="4" fillId="0" borderId="10" xfId="0" applyNumberFormat="1" applyFont="1" applyBorder="1" applyAlignment="1">
      <alignment horizontal="right" vertical="center"/>
    </xf>
    <xf numFmtId="0" fontId="11" fillId="0" borderId="0" xfId="0" applyFont="1" applyAlignment="1">
      <alignment horizontal="left" vertical="center"/>
    </xf>
    <xf numFmtId="0" fontId="4" fillId="0" borderId="5" xfId="7" applyFont="1" applyBorder="1" applyAlignment="1">
      <alignment horizontal="left" vertical="center"/>
    </xf>
    <xf numFmtId="176" fontId="4" fillId="3" borderId="5" xfId="7"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0" borderId="5" xfId="7" applyFont="1" applyBorder="1" applyAlignment="1">
      <alignment horizontal="center" vertical="center"/>
    </xf>
    <xf numFmtId="0" fontId="4" fillId="0" borderId="9" xfId="7" applyFont="1" applyBorder="1" applyAlignment="1">
      <alignment horizontal="left" vertical="center"/>
    </xf>
    <xf numFmtId="0" fontId="9" fillId="0" borderId="0" xfId="7" applyFont="1" applyAlignment="1">
      <alignment horizontal="right" vertical="center"/>
    </xf>
    <xf numFmtId="0" fontId="4" fillId="0" borderId="0" xfId="7" applyFont="1" applyAlignment="1">
      <alignment horizontal="left" vertical="center"/>
    </xf>
    <xf numFmtId="181" fontId="4" fillId="0" borderId="9" xfId="0" applyNumberFormat="1" applyFont="1" applyBorder="1" applyAlignment="1">
      <alignment horizontal="center"/>
    </xf>
    <xf numFmtId="181" fontId="4" fillId="0" borderId="10" xfId="0" applyNumberFormat="1" applyFont="1" applyBorder="1" applyAlignment="1">
      <alignment horizontal="center"/>
    </xf>
    <xf numFmtId="0" fontId="11" fillId="0" borderId="9" xfId="0" applyFont="1" applyBorder="1" applyAlignment="1">
      <alignment horizontal="left" vertical="center"/>
    </xf>
    <xf numFmtId="180" fontId="4" fillId="0" borderId="13" xfId="0" applyNumberFormat="1" applyFont="1" applyBorder="1" applyAlignment="1">
      <alignment horizontal="center" vertical="center"/>
    </xf>
    <xf numFmtId="180" fontId="4" fillId="0" borderId="14"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81" fontId="4" fillId="0" borderId="1" xfId="0" applyNumberFormat="1" applyFont="1" applyBorder="1" applyAlignment="1">
      <alignment horizontal="center" vertical="center" textRotation="255"/>
    </xf>
    <xf numFmtId="0" fontId="4" fillId="0" borderId="12" xfId="0" applyFont="1" applyBorder="1" applyAlignment="1">
      <alignment horizontal="left" vertical="center"/>
    </xf>
    <xf numFmtId="0" fontId="4" fillId="0" borderId="13" xfId="0" applyFont="1" applyBorder="1" applyAlignment="1">
      <alignment horizontal="left" vertical="center"/>
    </xf>
    <xf numFmtId="38" fontId="4" fillId="0" borderId="12" xfId="1" applyFont="1" applyFill="1" applyBorder="1" applyAlignment="1">
      <alignment horizontal="right" vertical="center"/>
    </xf>
    <xf numFmtId="38" fontId="4" fillId="0" borderId="14" xfId="1" applyFont="1" applyFill="1" applyBorder="1" applyAlignment="1">
      <alignment horizontal="right" vertical="center"/>
    </xf>
    <xf numFmtId="0" fontId="9" fillId="0" borderId="0" xfId="7"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38" fontId="4" fillId="0" borderId="4"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3" xfId="1" applyFont="1" applyFill="1" applyBorder="1" applyAlignment="1">
      <alignment horizontal="right" vertical="center"/>
    </xf>
    <xf numFmtId="38" fontId="4" fillId="0" borderId="11" xfId="1" applyFont="1" applyFill="1" applyBorder="1" applyAlignment="1">
      <alignment horizontal="right" vertical="center"/>
    </xf>
    <xf numFmtId="0" fontId="4" fillId="0" borderId="4" xfId="7"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183" fontId="10" fillId="2" borderId="0" xfId="0" applyNumberFormat="1" applyFont="1" applyFill="1" applyAlignment="1">
      <alignment horizontal="right" vertical="center" shrinkToFit="1"/>
    </xf>
    <xf numFmtId="179" fontId="9" fillId="0" borderId="0" xfId="7" applyNumberFormat="1" applyFont="1" applyAlignment="1">
      <alignment horizontal="left"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Border="1" applyAlignment="1">
      <alignment horizontal="left" vertical="center"/>
    </xf>
    <xf numFmtId="0" fontId="4" fillId="0" borderId="9" xfId="0" applyFont="1" applyBorder="1" applyAlignment="1">
      <alignment horizontal="left" vertical="center"/>
    </xf>
    <xf numFmtId="183" fontId="10" fillId="2" borderId="9" xfId="0" applyNumberFormat="1" applyFont="1" applyFill="1" applyBorder="1" applyAlignment="1">
      <alignment horizontal="right" vertical="center" shrinkToFit="1"/>
    </xf>
    <xf numFmtId="38" fontId="4" fillId="0" borderId="2" xfId="1" applyFont="1" applyFill="1" applyBorder="1" applyAlignment="1">
      <alignment horizontal="right" vertical="center"/>
    </xf>
    <xf numFmtId="38" fontId="4" fillId="0" borderId="10" xfId="1" applyFont="1" applyFill="1" applyBorder="1" applyAlignment="1">
      <alignment horizontal="righ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3" xfId="7" applyFont="1" applyBorder="1" applyAlignment="1">
      <alignment horizontal="left" vertical="center"/>
    </xf>
    <xf numFmtId="0" fontId="4" fillId="0" borderId="0" xfId="7" applyFont="1" applyAlignment="1">
      <alignment horizontal="center" vertical="center"/>
    </xf>
    <xf numFmtId="0" fontId="12" fillId="0" borderId="0" xfId="0" applyFont="1" applyAlignment="1">
      <alignment horizontal="left" vertical="center"/>
    </xf>
    <xf numFmtId="0" fontId="12" fillId="0" borderId="11" xfId="0" applyFont="1" applyBorder="1" applyAlignment="1">
      <alignment horizontal="left" vertical="center"/>
    </xf>
    <xf numFmtId="38" fontId="12" fillId="0" borderId="1" xfId="1" applyFont="1" applyFill="1" applyBorder="1" applyAlignment="1">
      <alignment horizontal="center" vertical="center"/>
    </xf>
    <xf numFmtId="0" fontId="9" fillId="0" borderId="0" xfId="7" applyFont="1" applyAlignment="1">
      <alignment horizontal="center" vertical="center"/>
    </xf>
    <xf numFmtId="185" fontId="4" fillId="3" borderId="5" xfId="7" applyNumberFormat="1" applyFont="1" applyFill="1" applyBorder="1" applyAlignment="1">
      <alignment horizontal="center" vertical="center"/>
    </xf>
    <xf numFmtId="185" fontId="4" fillId="3" borderId="5" xfId="9" applyNumberFormat="1" applyFont="1" applyFill="1" applyBorder="1" applyAlignment="1">
      <alignment horizontal="center" vertical="center"/>
    </xf>
    <xf numFmtId="0" fontId="4" fillId="2" borderId="0" xfId="7" applyFont="1" applyFill="1" applyAlignment="1">
      <alignment horizontal="left" vertical="center"/>
    </xf>
    <xf numFmtId="0" fontId="4" fillId="2" borderId="2" xfId="7" applyFont="1" applyFill="1" applyBorder="1" applyAlignment="1">
      <alignment horizontal="distributed" vertical="center"/>
    </xf>
    <xf numFmtId="0" fontId="4" fillId="2" borderId="9" xfId="7" applyFont="1" applyFill="1" applyBorder="1" applyAlignment="1">
      <alignment horizontal="distributed" vertical="center"/>
    </xf>
    <xf numFmtId="0" fontId="4" fillId="2" borderId="3" xfId="7" applyFont="1" applyFill="1" applyBorder="1" applyAlignment="1">
      <alignment horizontal="distributed" vertical="center"/>
    </xf>
    <xf numFmtId="0" fontId="4" fillId="2" borderId="0" xfId="7" applyFont="1" applyFill="1" applyAlignment="1">
      <alignment horizontal="distributed" vertical="center"/>
    </xf>
    <xf numFmtId="0" fontId="4" fillId="2" borderId="4" xfId="7" applyFont="1" applyFill="1" applyBorder="1" applyAlignment="1">
      <alignment horizontal="distributed" vertical="center"/>
    </xf>
    <xf numFmtId="0" fontId="4" fillId="2" borderId="5" xfId="7" applyFont="1" applyFill="1" applyBorder="1" applyAlignment="1">
      <alignment horizontal="distributed" vertical="center"/>
    </xf>
    <xf numFmtId="184" fontId="10" fillId="2" borderId="0" xfId="7" applyNumberFormat="1" applyFont="1" applyFill="1" applyAlignment="1">
      <alignment horizontal="left" vertical="center"/>
    </xf>
    <xf numFmtId="0" fontId="8" fillId="0" borderId="0" xfId="7" applyFont="1" applyAlignment="1">
      <alignment horizontal="center" vertical="center"/>
    </xf>
    <xf numFmtId="0" fontId="4" fillId="0" borderId="0" xfId="0" applyFont="1">
      <alignment vertical="center"/>
    </xf>
    <xf numFmtId="0" fontId="4" fillId="2" borderId="0" xfId="7" applyFont="1" applyFill="1" applyAlignment="1">
      <alignment horizontal="center" vertical="center"/>
    </xf>
    <xf numFmtId="0" fontId="4" fillId="2" borderId="0" xfId="7" applyFont="1" applyFill="1" applyAlignment="1">
      <alignment horizontal="left" vertical="center" wrapText="1"/>
    </xf>
    <xf numFmtId="0" fontId="4" fillId="2" borderId="0" xfId="7" applyFont="1" applyFill="1" applyAlignment="1">
      <alignment horizontal="right" vertical="center" shrinkToFit="1"/>
    </xf>
    <xf numFmtId="184" fontId="9" fillId="2" borderId="0" xfId="7" applyNumberFormat="1" applyFont="1" applyFill="1" applyAlignment="1">
      <alignment horizontal="left" vertical="center"/>
    </xf>
    <xf numFmtId="0" fontId="4" fillId="0" borderId="0" xfId="7" applyFont="1" applyAlignment="1">
      <alignment horizontal="right" vertical="center"/>
    </xf>
  </cellXfs>
  <cellStyles count="17">
    <cellStyle name="桁区切り" xfId="1" builtinId="6"/>
    <cellStyle name="桁区切り 2" xfId="2" xr:uid="{00000000-0005-0000-0000-000001000000}"/>
    <cellStyle name="桁区切り 3" xfId="3" xr:uid="{00000000-0005-0000-0000-000002000000}"/>
    <cellStyle name="標準" xfId="0" builtinId="0"/>
    <cellStyle name="標準 10" xfId="4" xr:uid="{00000000-0005-0000-0000-000004000000}"/>
    <cellStyle name="標準 11" xfId="5" xr:uid="{00000000-0005-0000-0000-000005000000}"/>
    <cellStyle name="標準 12" xfId="6" xr:uid="{00000000-0005-0000-0000-000006000000}"/>
    <cellStyle name="標準 12_見積書(H24様式）" xfId="7" xr:uid="{00000000-0005-0000-0000-000007000000}"/>
    <cellStyle name="標準 13" xfId="8" xr:uid="{00000000-0005-0000-0000-000008000000}"/>
    <cellStyle name="標準 2" xfId="9" xr:uid="{00000000-0005-0000-0000-000009000000}"/>
    <cellStyle name="標準 3" xfId="10" xr:uid="{00000000-0005-0000-0000-00000A000000}"/>
    <cellStyle name="標準 4" xfId="11" xr:uid="{00000000-0005-0000-0000-00000B000000}"/>
    <cellStyle name="標準 5" xfId="12" xr:uid="{00000000-0005-0000-0000-00000C000000}"/>
    <cellStyle name="標準 6" xfId="13" xr:uid="{00000000-0005-0000-0000-00000D000000}"/>
    <cellStyle name="標準 7" xfId="14" xr:uid="{00000000-0005-0000-0000-00000E000000}"/>
    <cellStyle name="標準 8" xfId="15" xr:uid="{00000000-0005-0000-0000-00000F000000}"/>
    <cellStyle name="標準 9" xfId="16" xr:uid="{00000000-0005-0000-0000-000010000000}"/>
  </cellStyles>
  <dxfs count="18">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fill>
        <patternFill>
          <bgColor rgb="FFFF0000"/>
        </patternFill>
      </fill>
    </dxf>
    <dxf>
      <fill>
        <patternFill>
          <bgColor rgb="FFFF0000"/>
        </patternFill>
      </fill>
    </dxf>
    <dxf>
      <numFmt numFmtId="3" formatCode="#,##0"/>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180975</xdr:colOff>
      <xdr:row>0</xdr:row>
      <xdr:rowOff>114300</xdr:rowOff>
    </xdr:from>
    <xdr:to>
      <xdr:col>33</xdr:col>
      <xdr:colOff>57151</xdr:colOff>
      <xdr:row>10</xdr:row>
      <xdr:rowOff>228603</xdr:rowOff>
    </xdr:to>
    <xdr:sp macro="" textlink="">
      <xdr:nvSpPr>
        <xdr:cNvPr id="2" name="テキスト ボックス 1">
          <a:extLst>
            <a:ext uri="{FF2B5EF4-FFF2-40B4-BE49-F238E27FC236}">
              <a16:creationId xmlns:a16="http://schemas.microsoft.com/office/drawing/2014/main" id="{EAEB0767-3E65-4FBE-BDDA-B3651D0E68FF}"/>
            </a:ext>
          </a:extLst>
        </xdr:cNvPr>
        <xdr:cNvSpPr txBox="1"/>
      </xdr:nvSpPr>
      <xdr:spPr>
        <a:xfrm>
          <a:off x="7620000" y="114300"/>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twoCellAnchor>
    <xdr:from>
      <xdr:col>10</xdr:col>
      <xdr:colOff>66675</xdr:colOff>
      <xdr:row>0</xdr:row>
      <xdr:rowOff>76200</xdr:rowOff>
    </xdr:from>
    <xdr:to>
      <xdr:col>16</xdr:col>
      <xdr:colOff>454025</xdr:colOff>
      <xdr:row>0</xdr:row>
      <xdr:rowOff>393700</xdr:rowOff>
    </xdr:to>
    <xdr:sp macro="" textlink="">
      <xdr:nvSpPr>
        <xdr:cNvPr id="3" name="角丸四角形 1">
          <a:extLst>
            <a:ext uri="{FF2B5EF4-FFF2-40B4-BE49-F238E27FC236}">
              <a16:creationId xmlns:a16="http://schemas.microsoft.com/office/drawing/2014/main" id="{7DAA1776-F7B4-4BF2-A3F7-8221A593849D}"/>
            </a:ext>
          </a:extLst>
        </xdr:cNvPr>
        <xdr:cNvSpPr/>
      </xdr:nvSpPr>
      <xdr:spPr>
        <a:xfrm>
          <a:off x="4800600" y="76200"/>
          <a:ext cx="2549525"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知識・技能習得訓練コース（集合訓練）</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180975</xdr:colOff>
      <xdr:row>0</xdr:row>
      <xdr:rowOff>114300</xdr:rowOff>
    </xdr:from>
    <xdr:to>
      <xdr:col>33</xdr:col>
      <xdr:colOff>57151</xdr:colOff>
      <xdr:row>10</xdr:row>
      <xdr:rowOff>228603</xdr:rowOff>
    </xdr:to>
    <xdr:sp macro="" textlink="">
      <xdr:nvSpPr>
        <xdr:cNvPr id="3" name="テキスト ボックス 2">
          <a:extLst>
            <a:ext uri="{FF2B5EF4-FFF2-40B4-BE49-F238E27FC236}">
              <a16:creationId xmlns:a16="http://schemas.microsoft.com/office/drawing/2014/main" id="{05AD23A9-907C-4AE2-84DB-3271DA301FE4}"/>
            </a:ext>
          </a:extLst>
        </xdr:cNvPr>
        <xdr:cNvSpPr txBox="1"/>
      </xdr:nvSpPr>
      <xdr:spPr>
        <a:xfrm>
          <a:off x="7620000" y="114300"/>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Ｒ７年度様式です。毎年最新の様式を使用してください。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twoCellAnchor>
    <xdr:from>
      <xdr:col>10</xdr:col>
      <xdr:colOff>66675</xdr:colOff>
      <xdr:row>0</xdr:row>
      <xdr:rowOff>76200</xdr:rowOff>
    </xdr:from>
    <xdr:to>
      <xdr:col>16</xdr:col>
      <xdr:colOff>454025</xdr:colOff>
      <xdr:row>0</xdr:row>
      <xdr:rowOff>393700</xdr:rowOff>
    </xdr:to>
    <xdr:sp macro="" textlink="">
      <xdr:nvSpPr>
        <xdr:cNvPr id="4" name="角丸四角形 1">
          <a:extLst>
            <a:ext uri="{FF2B5EF4-FFF2-40B4-BE49-F238E27FC236}">
              <a16:creationId xmlns:a16="http://schemas.microsoft.com/office/drawing/2014/main" id="{234BFB51-090F-484D-AE67-3C1CE4B7BCCE}"/>
            </a:ext>
          </a:extLst>
        </xdr:cNvPr>
        <xdr:cNvSpPr/>
      </xdr:nvSpPr>
      <xdr:spPr>
        <a:xfrm>
          <a:off x="4800600" y="76200"/>
          <a:ext cx="2549525"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知識・技能習得訓練コース（集合訓練）</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142875</xdr:colOff>
      <xdr:row>0</xdr:row>
      <xdr:rowOff>76200</xdr:rowOff>
    </xdr:from>
    <xdr:to>
      <xdr:col>33</xdr:col>
      <xdr:colOff>19051</xdr:colOff>
      <xdr:row>10</xdr:row>
      <xdr:rowOff>190503</xdr:rowOff>
    </xdr:to>
    <xdr:sp macro="" textlink="">
      <xdr:nvSpPr>
        <xdr:cNvPr id="3" name="テキスト ボックス 2">
          <a:extLst>
            <a:ext uri="{FF2B5EF4-FFF2-40B4-BE49-F238E27FC236}">
              <a16:creationId xmlns:a16="http://schemas.microsoft.com/office/drawing/2014/main" id="{91194A9A-F23B-45FE-941A-55BC72CBCEB7}"/>
            </a:ext>
          </a:extLst>
        </xdr:cNvPr>
        <xdr:cNvSpPr txBox="1"/>
      </xdr:nvSpPr>
      <xdr:spPr>
        <a:xfrm>
          <a:off x="6950075" y="76200"/>
          <a:ext cx="4222751" cy="2343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Ｒ７年度様式です。毎年最新の様式を使用してください。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a:t>
          </a:r>
          <a:r>
            <a:rPr kumimoji="1" lang="ja-JP" altLang="ja-JP" sz="1200">
              <a:solidFill>
                <a:schemeClr val="dk1"/>
              </a:solidFill>
              <a:effectLst/>
              <a:latin typeface="HGSｺﾞｼｯｸM" panose="020B0600000000000000" pitchFamily="50" charset="-128"/>
              <a:ea typeface="HGSｺﾞｼｯｸM" panose="020B0600000000000000" pitchFamily="50" charset="-128"/>
              <a:cs typeface="+mn-cs"/>
            </a:rPr>
            <a:t>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twoCellAnchor>
    <xdr:from>
      <xdr:col>10</xdr:col>
      <xdr:colOff>28575</xdr:colOff>
      <xdr:row>0</xdr:row>
      <xdr:rowOff>57150</xdr:rowOff>
    </xdr:from>
    <xdr:to>
      <xdr:col>16</xdr:col>
      <xdr:colOff>415925</xdr:colOff>
      <xdr:row>0</xdr:row>
      <xdr:rowOff>374650</xdr:rowOff>
    </xdr:to>
    <xdr:sp macro="" textlink="">
      <xdr:nvSpPr>
        <xdr:cNvPr id="4" name="角丸四角形 1">
          <a:extLst>
            <a:ext uri="{FF2B5EF4-FFF2-40B4-BE49-F238E27FC236}">
              <a16:creationId xmlns:a16="http://schemas.microsoft.com/office/drawing/2014/main" id="{FA8B9BEF-B642-4F2B-AA2D-D38A1454FDD9}"/>
            </a:ext>
          </a:extLst>
        </xdr:cNvPr>
        <xdr:cNvSpPr/>
      </xdr:nvSpPr>
      <xdr:spPr>
        <a:xfrm>
          <a:off x="4762500" y="57150"/>
          <a:ext cx="2549525"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知識・技能習得訓練コース（デュアル）</a:t>
          </a:r>
          <a:endParaRPr kumimoji="1" lang="en-US" altLang="ja-JP"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180975</xdr:colOff>
      <xdr:row>0</xdr:row>
      <xdr:rowOff>114300</xdr:rowOff>
    </xdr:from>
    <xdr:to>
      <xdr:col>33</xdr:col>
      <xdr:colOff>57151</xdr:colOff>
      <xdr:row>10</xdr:row>
      <xdr:rowOff>228603</xdr:rowOff>
    </xdr:to>
    <xdr:sp macro="" textlink="">
      <xdr:nvSpPr>
        <xdr:cNvPr id="2" name="テキスト ボックス 1">
          <a:extLst>
            <a:ext uri="{FF2B5EF4-FFF2-40B4-BE49-F238E27FC236}">
              <a16:creationId xmlns:a16="http://schemas.microsoft.com/office/drawing/2014/main" id="{4A8DE496-A289-44FD-BAD2-DC402D7A0DC1}"/>
            </a:ext>
          </a:extLst>
        </xdr:cNvPr>
        <xdr:cNvSpPr txBox="1"/>
      </xdr:nvSpPr>
      <xdr:spPr>
        <a:xfrm>
          <a:off x="7620000" y="114300"/>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Ｒ７年度様式です。毎年最新の様式を使用してください。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twoCellAnchor>
    <xdr:from>
      <xdr:col>10</xdr:col>
      <xdr:colOff>66675</xdr:colOff>
      <xdr:row>0</xdr:row>
      <xdr:rowOff>76200</xdr:rowOff>
    </xdr:from>
    <xdr:to>
      <xdr:col>16</xdr:col>
      <xdr:colOff>454025</xdr:colOff>
      <xdr:row>0</xdr:row>
      <xdr:rowOff>393700</xdr:rowOff>
    </xdr:to>
    <xdr:sp macro="" textlink="">
      <xdr:nvSpPr>
        <xdr:cNvPr id="3" name="角丸四角形 1">
          <a:extLst>
            <a:ext uri="{FF2B5EF4-FFF2-40B4-BE49-F238E27FC236}">
              <a16:creationId xmlns:a16="http://schemas.microsoft.com/office/drawing/2014/main" id="{C7964021-7507-40DD-A56B-E76CE51BD5C1}"/>
            </a:ext>
          </a:extLst>
        </xdr:cNvPr>
        <xdr:cNvSpPr/>
      </xdr:nvSpPr>
      <xdr:spPr>
        <a:xfrm>
          <a:off x="4800600" y="76200"/>
          <a:ext cx="2549525"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ja-JP" sz="900">
              <a:solidFill>
                <a:schemeClr val="dk1"/>
              </a:solidFill>
              <a:effectLst/>
              <a:latin typeface="+mn-lt"/>
              <a:ea typeface="+mn-ea"/>
              <a:cs typeface="+mn-cs"/>
            </a:rPr>
            <a:t>実践能力習得訓練</a:t>
          </a:r>
          <a:r>
            <a:rPr kumimoji="1" lang="ja-JP" altLang="en-US" sz="900"/>
            <a:t>コース（中小企業）</a:t>
          </a:r>
          <a:endParaRPr kumimoji="1" lang="en-US" altLang="ja-JP"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180975</xdr:colOff>
      <xdr:row>0</xdr:row>
      <xdr:rowOff>114300</xdr:rowOff>
    </xdr:from>
    <xdr:to>
      <xdr:col>33</xdr:col>
      <xdr:colOff>57151</xdr:colOff>
      <xdr:row>10</xdr:row>
      <xdr:rowOff>228603</xdr:rowOff>
    </xdr:to>
    <xdr:sp macro="" textlink="">
      <xdr:nvSpPr>
        <xdr:cNvPr id="2" name="テキスト ボックス 1">
          <a:extLst>
            <a:ext uri="{FF2B5EF4-FFF2-40B4-BE49-F238E27FC236}">
              <a16:creationId xmlns:a16="http://schemas.microsoft.com/office/drawing/2014/main" id="{BD8C0E70-2CF5-41B4-B503-DE0B3F0D2B2D}"/>
            </a:ext>
          </a:extLst>
        </xdr:cNvPr>
        <xdr:cNvSpPr txBox="1"/>
      </xdr:nvSpPr>
      <xdr:spPr>
        <a:xfrm>
          <a:off x="7620000" y="114300"/>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Ｒ７年度様式です。毎年最新の様式を使用してください。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twoCellAnchor>
    <xdr:from>
      <xdr:col>9</xdr:col>
      <xdr:colOff>171451</xdr:colOff>
      <xdr:row>0</xdr:row>
      <xdr:rowOff>76200</xdr:rowOff>
    </xdr:from>
    <xdr:to>
      <xdr:col>16</xdr:col>
      <xdr:colOff>454026</xdr:colOff>
      <xdr:row>0</xdr:row>
      <xdr:rowOff>393700</xdr:rowOff>
    </xdr:to>
    <xdr:sp macro="" textlink="">
      <xdr:nvSpPr>
        <xdr:cNvPr id="3" name="角丸四角形 1">
          <a:extLst>
            <a:ext uri="{FF2B5EF4-FFF2-40B4-BE49-F238E27FC236}">
              <a16:creationId xmlns:a16="http://schemas.microsoft.com/office/drawing/2014/main" id="{D0DAA231-14A3-4632-9386-BB799A70CFB9}"/>
            </a:ext>
          </a:extLst>
        </xdr:cNvPr>
        <xdr:cNvSpPr/>
      </xdr:nvSpPr>
      <xdr:spPr>
        <a:xfrm>
          <a:off x="4638676" y="76200"/>
          <a:ext cx="2711450"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ja-JP" altLang="ja-JP" sz="900">
              <a:solidFill>
                <a:schemeClr val="dk1"/>
              </a:solidFill>
              <a:effectLst/>
              <a:latin typeface="+mn-lt"/>
              <a:ea typeface="+mn-ea"/>
              <a:cs typeface="+mn-cs"/>
            </a:rPr>
            <a:t>実践能力習得訓練</a:t>
          </a:r>
          <a:r>
            <a:rPr kumimoji="1" lang="ja-JP" altLang="en-US" sz="900"/>
            <a:t>コース（中小企業以外）</a:t>
          </a:r>
          <a:endParaRPr kumimoji="1" lang="en-US" altLang="ja-JP"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66B4-80F7-45DC-805D-16CE24A5918A}">
  <sheetPr>
    <tabColor rgb="FFFFFF00"/>
    <pageSetUpPr fitToPage="1"/>
  </sheetPr>
  <dimension ref="A1:AH62"/>
  <sheetViews>
    <sheetView tabSelected="1" view="pageBreakPreview" zoomScaleNormal="100" zoomScaleSheetLayoutView="100" workbookViewId="0">
      <selection activeCell="B13" sqref="B13:C13"/>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139" t="s">
        <v>79</v>
      </c>
      <c r="B1" s="140"/>
      <c r="C1" s="140"/>
      <c r="D1" s="140"/>
      <c r="E1" s="140"/>
      <c r="F1" s="140"/>
      <c r="G1" s="140"/>
      <c r="H1" s="140"/>
      <c r="I1" s="140"/>
      <c r="J1" s="140"/>
      <c r="K1" s="140"/>
      <c r="L1" s="140"/>
      <c r="M1" s="140"/>
      <c r="N1" s="140"/>
      <c r="O1" s="140"/>
      <c r="P1" s="140"/>
      <c r="Q1" s="14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88" t="s">
        <v>78</v>
      </c>
      <c r="B3" s="88"/>
      <c r="C3" s="88"/>
      <c r="D3" s="88"/>
      <c r="E3" s="88"/>
      <c r="F3" s="88"/>
      <c r="G3" s="88"/>
      <c r="H3" s="88"/>
    </row>
    <row r="4" spans="1:31" s="1" customFormat="1" ht="13.5">
      <c r="J4" s="8" t="s">
        <v>38</v>
      </c>
      <c r="K4" s="141"/>
      <c r="L4" s="141"/>
      <c r="M4" s="32" t="s">
        <v>63</v>
      </c>
      <c r="N4" s="131"/>
      <c r="O4" s="131"/>
      <c r="P4" s="131"/>
      <c r="Q4" s="8"/>
    </row>
    <row r="5" spans="1:31" s="1" customFormat="1" ht="13.5">
      <c r="J5" s="142" t="s">
        <v>64</v>
      </c>
      <c r="K5" s="142"/>
      <c r="L5" s="142"/>
      <c r="M5" s="142"/>
      <c r="N5" s="142"/>
      <c r="O5" s="142"/>
      <c r="P5" s="142"/>
      <c r="Q5" s="142"/>
    </row>
    <row r="6" spans="1:31" s="1" customFormat="1" ht="13.5">
      <c r="J6" s="131" t="s">
        <v>65</v>
      </c>
      <c r="K6" s="131"/>
      <c r="L6" s="131"/>
      <c r="M6" s="131"/>
      <c r="N6" s="131"/>
      <c r="O6" s="131"/>
      <c r="P6" s="131"/>
      <c r="Q6" s="131"/>
    </row>
    <row r="7" spans="1:31" s="1" customFormat="1" ht="13.5">
      <c r="J7" s="131" t="s">
        <v>66</v>
      </c>
      <c r="K7" s="131"/>
      <c r="L7" s="131"/>
      <c r="M7" s="131"/>
      <c r="N7" s="131"/>
      <c r="O7" s="131"/>
      <c r="P7" s="131"/>
      <c r="Q7" s="131"/>
    </row>
    <row r="8" spans="1:31" s="1" customFormat="1" ht="13.5">
      <c r="J8" s="132" t="s">
        <v>73</v>
      </c>
      <c r="K8" s="133"/>
      <c r="L8" s="46"/>
      <c r="M8" s="46"/>
      <c r="N8" s="46"/>
      <c r="O8" s="46"/>
      <c r="P8" s="46"/>
      <c r="Q8" s="47"/>
    </row>
    <row r="9" spans="1:31" s="1" customFormat="1" ht="13.5">
      <c r="J9" s="134" t="s">
        <v>75</v>
      </c>
      <c r="K9" s="135"/>
      <c r="L9" s="50"/>
      <c r="M9" s="50"/>
      <c r="N9" s="50"/>
      <c r="O9" s="50"/>
      <c r="P9" s="50"/>
      <c r="Q9" s="51"/>
    </row>
    <row r="10" spans="1:31" s="1" customFormat="1" ht="13.5">
      <c r="J10" s="136" t="s">
        <v>76</v>
      </c>
      <c r="K10" s="137"/>
      <c r="L10" s="48"/>
      <c r="M10" s="48"/>
      <c r="N10" s="48"/>
      <c r="O10" s="48"/>
      <c r="P10" s="48"/>
      <c r="Q10" s="49"/>
    </row>
    <row r="11" spans="1:31" s="1" customFormat="1" ht="20.100000000000001" customHeight="1">
      <c r="B11" s="102" t="s">
        <v>0</v>
      </c>
      <c r="C11" s="102"/>
      <c r="D11" s="102"/>
      <c r="E11" s="102"/>
      <c r="F11" s="102"/>
      <c r="G11" s="102"/>
      <c r="H11" s="102"/>
      <c r="I11" s="102"/>
      <c r="J11" s="102"/>
      <c r="K11" s="102"/>
      <c r="L11" s="102"/>
      <c r="M11" s="102"/>
      <c r="N11" s="102"/>
      <c r="O11" s="102"/>
      <c r="P11" s="102"/>
      <c r="Q11" s="102"/>
    </row>
    <row r="12" spans="1:31" s="1" customFormat="1" ht="20.100000000000001" customHeight="1">
      <c r="A12" s="87" t="s">
        <v>49</v>
      </c>
      <c r="B12" s="87"/>
      <c r="C12" s="138">
        <v>45992</v>
      </c>
      <c r="D12" s="138"/>
      <c r="E12" s="138"/>
      <c r="F12" s="138"/>
      <c r="G12" s="33"/>
    </row>
    <row r="13" spans="1:31" s="1" customFormat="1" ht="20.100000000000001" customHeight="1">
      <c r="A13" s="9" t="s">
        <v>44</v>
      </c>
      <c r="B13" s="143" t="s">
        <v>95</v>
      </c>
      <c r="C13" s="143"/>
      <c r="D13" s="124" t="s">
        <v>89</v>
      </c>
      <c r="E13" s="124"/>
      <c r="F13" s="124"/>
      <c r="G13" s="34">
        <v>6</v>
      </c>
      <c r="H13" s="8" t="s">
        <v>48</v>
      </c>
      <c r="I13" s="10"/>
      <c r="J13" s="10"/>
      <c r="K13" s="10"/>
      <c r="L13" s="10"/>
      <c r="M13" s="10"/>
      <c r="N13" s="10"/>
      <c r="O13" s="10"/>
      <c r="P13" s="10"/>
      <c r="Q13" s="10"/>
    </row>
    <row r="14" spans="1:31" s="1" customFormat="1" ht="20.100000000000001" customHeight="1">
      <c r="A14" s="4" t="s">
        <v>39</v>
      </c>
      <c r="B14" s="102" t="s">
        <v>42</v>
      </c>
      <c r="C14" s="102"/>
      <c r="D14" s="102"/>
      <c r="E14" s="4"/>
      <c r="R14" s="6"/>
      <c r="S14" s="102"/>
      <c r="T14" s="102"/>
      <c r="U14" s="102"/>
    </row>
    <row r="15" spans="1:31" s="1" customFormat="1" ht="20.100000000000001" customHeight="1">
      <c r="B15" s="82" t="s">
        <v>35</v>
      </c>
      <c r="C15" s="82"/>
      <c r="D15" s="82"/>
      <c r="E15" s="82"/>
      <c r="F15" s="129">
        <f>P30/J17/N17</f>
        <v>64000</v>
      </c>
      <c r="G15" s="130"/>
      <c r="H15" s="85" t="s">
        <v>9</v>
      </c>
      <c r="I15" s="85"/>
      <c r="J15" s="85"/>
      <c r="K15" s="8"/>
      <c r="R15" s="42" t="s">
        <v>82</v>
      </c>
      <c r="S15" s="42"/>
      <c r="T15" s="42"/>
      <c r="U15" s="42"/>
      <c r="V15" s="42"/>
      <c r="W15" s="42"/>
      <c r="X15" s="42"/>
      <c r="Y15" s="53"/>
      <c r="Z15" s="6"/>
      <c r="AA15" s="8"/>
      <c r="AB15" s="8"/>
      <c r="AC15" s="124"/>
      <c r="AD15" s="124"/>
      <c r="AE15" s="124"/>
    </row>
    <row r="16" spans="1:31" s="1" customFormat="1" ht="20.100000000000001" customHeight="1">
      <c r="B16" s="86" t="s">
        <v>10</v>
      </c>
      <c r="C16" s="86"/>
      <c r="D16" s="86"/>
      <c r="E16" s="86"/>
      <c r="F16" s="86"/>
      <c r="G16" s="86"/>
      <c r="H16" s="86"/>
      <c r="I16" s="86"/>
      <c r="J16" s="86"/>
      <c r="K16" s="86"/>
      <c r="L16" s="86"/>
      <c r="M16" s="86"/>
      <c r="N16" s="2"/>
      <c r="O16" s="2"/>
      <c r="R16" s="125" t="s">
        <v>71</v>
      </c>
      <c r="S16" s="125"/>
      <c r="T16" s="126"/>
      <c r="U16" s="127">
        <v>64000</v>
      </c>
      <c r="V16" s="127"/>
      <c r="W16" s="127"/>
      <c r="X16" s="127"/>
      <c r="Y16" s="8"/>
      <c r="Z16" s="8"/>
      <c r="AA16" s="8"/>
      <c r="AB16" s="8"/>
      <c r="AC16" s="8"/>
      <c r="AD16" s="8"/>
    </row>
    <row r="17" spans="1:33" s="1" customFormat="1" ht="20.100000000000001" customHeight="1">
      <c r="H17" s="87" t="s">
        <v>33</v>
      </c>
      <c r="I17" s="87"/>
      <c r="J17" s="34">
        <v>15</v>
      </c>
      <c r="K17" s="3" t="s">
        <v>37</v>
      </c>
      <c r="L17" s="128" t="s">
        <v>34</v>
      </c>
      <c r="M17" s="128"/>
      <c r="N17" s="34">
        <v>3</v>
      </c>
      <c r="O17" s="113" t="s">
        <v>54</v>
      </c>
      <c r="P17" s="113"/>
      <c r="R17" s="6"/>
      <c r="Y17" s="87"/>
      <c r="Z17" s="87"/>
      <c r="AB17" s="3"/>
      <c r="AC17" s="128"/>
      <c r="AD17" s="128"/>
      <c r="AF17" s="113"/>
      <c r="AG17" s="113"/>
    </row>
    <row r="18" spans="1:33" ht="20.100000000000001" customHeight="1">
      <c r="A18" s="11"/>
      <c r="B18" s="12" t="s">
        <v>1</v>
      </c>
      <c r="C18" s="71" t="s">
        <v>11</v>
      </c>
      <c r="D18" s="73"/>
      <c r="E18" s="73"/>
      <c r="F18" s="73"/>
      <c r="G18" s="73"/>
      <c r="H18" s="73"/>
      <c r="I18" s="73"/>
      <c r="J18" s="73"/>
      <c r="K18" s="73"/>
      <c r="L18" s="73"/>
      <c r="M18" s="73"/>
      <c r="N18" s="73"/>
      <c r="O18" s="73"/>
      <c r="P18" s="71" t="s">
        <v>2</v>
      </c>
      <c r="Q18" s="72"/>
    </row>
    <row r="19" spans="1:33" ht="20.100000000000001" customHeight="1">
      <c r="A19" s="114" t="s">
        <v>36</v>
      </c>
      <c r="B19" s="13" t="s">
        <v>3</v>
      </c>
      <c r="C19" s="116" t="s">
        <v>12</v>
      </c>
      <c r="D19" s="117"/>
      <c r="E19" s="117"/>
      <c r="F19" s="117"/>
      <c r="G19" s="14" t="s">
        <v>13</v>
      </c>
      <c r="H19" s="118">
        <v>3200</v>
      </c>
      <c r="I19" s="118"/>
      <c r="J19" s="14" t="s">
        <v>14</v>
      </c>
      <c r="K19" s="38">
        <v>300</v>
      </c>
      <c r="L19" s="39" t="s">
        <v>15</v>
      </c>
      <c r="M19" s="14"/>
      <c r="N19" s="36"/>
      <c r="O19" s="14"/>
      <c r="P19" s="119">
        <f>PRODUCT(H19,K19,N19)</f>
        <v>960000</v>
      </c>
      <c r="Q19" s="120"/>
    </row>
    <row r="20" spans="1:33" ht="20.100000000000001" customHeight="1">
      <c r="A20" s="115"/>
      <c r="B20" s="15"/>
      <c r="C20" s="121" t="s">
        <v>16</v>
      </c>
      <c r="D20" s="122"/>
      <c r="E20" s="122"/>
      <c r="F20" s="122"/>
      <c r="G20" s="16" t="s">
        <v>13</v>
      </c>
      <c r="H20" s="112">
        <v>2200</v>
      </c>
      <c r="I20" s="112"/>
      <c r="J20" s="16" t="s">
        <v>14</v>
      </c>
      <c r="K20" s="37">
        <v>300</v>
      </c>
      <c r="L20" s="40" t="s">
        <v>15</v>
      </c>
      <c r="M20" s="16"/>
      <c r="N20" s="36"/>
      <c r="O20" s="16"/>
      <c r="P20" s="107">
        <f t="shared" ref="P20:P27" si="0">PRODUCT(H20,K20,N20)</f>
        <v>660000</v>
      </c>
      <c r="Q20" s="108"/>
    </row>
    <row r="21" spans="1:33" ht="20.100000000000001" customHeight="1">
      <c r="A21" s="115"/>
      <c r="B21" s="15"/>
      <c r="C21" s="121" t="s">
        <v>4</v>
      </c>
      <c r="D21" s="122"/>
      <c r="E21" s="122"/>
      <c r="F21" s="122"/>
      <c r="G21" s="16" t="s">
        <v>13</v>
      </c>
      <c r="H21" s="112">
        <v>1800</v>
      </c>
      <c r="I21" s="112"/>
      <c r="J21" s="16" t="s">
        <v>14</v>
      </c>
      <c r="K21" s="37">
        <v>300</v>
      </c>
      <c r="L21" s="40" t="s">
        <v>15</v>
      </c>
      <c r="M21" s="16"/>
      <c r="N21" s="36"/>
      <c r="O21" s="16"/>
      <c r="P21" s="107">
        <f t="shared" si="0"/>
        <v>540000</v>
      </c>
      <c r="Q21" s="108"/>
    </row>
    <row r="22" spans="1:33" ht="20.100000000000001" customHeight="1">
      <c r="A22" s="115"/>
      <c r="B22" s="15" t="s">
        <v>17</v>
      </c>
      <c r="C22" s="121" t="s">
        <v>18</v>
      </c>
      <c r="D22" s="122"/>
      <c r="E22" s="122"/>
      <c r="F22" s="122"/>
      <c r="G22" s="16" t="s">
        <v>19</v>
      </c>
      <c r="H22" s="112">
        <v>4000</v>
      </c>
      <c r="I22" s="112"/>
      <c r="J22" s="16" t="s">
        <v>14</v>
      </c>
      <c r="K22" s="36">
        <v>6</v>
      </c>
      <c r="L22" s="41" t="s">
        <v>20</v>
      </c>
      <c r="M22" s="16" t="s">
        <v>14</v>
      </c>
      <c r="N22" s="36"/>
      <c r="O22" s="16" t="s">
        <v>21</v>
      </c>
      <c r="P22" s="107">
        <f t="shared" si="0"/>
        <v>24000</v>
      </c>
      <c r="Q22" s="108"/>
    </row>
    <row r="23" spans="1:33" ht="20.100000000000001" customHeight="1">
      <c r="A23" s="115"/>
      <c r="B23" s="15"/>
      <c r="C23" s="121" t="s">
        <v>22</v>
      </c>
      <c r="D23" s="122"/>
      <c r="E23" s="122"/>
      <c r="F23" s="122"/>
      <c r="G23" s="16" t="s">
        <v>19</v>
      </c>
      <c r="H23" s="112">
        <v>10000</v>
      </c>
      <c r="I23" s="112"/>
      <c r="J23" s="16" t="s">
        <v>14</v>
      </c>
      <c r="K23" s="36">
        <v>6</v>
      </c>
      <c r="L23" s="41" t="s">
        <v>20</v>
      </c>
      <c r="M23" s="16"/>
      <c r="N23" s="36"/>
      <c r="O23" s="16"/>
      <c r="P23" s="107">
        <f t="shared" si="0"/>
        <v>60000</v>
      </c>
      <c r="Q23" s="108"/>
    </row>
    <row r="24" spans="1:33" ht="20.100000000000001" customHeight="1">
      <c r="A24" s="115"/>
      <c r="B24" s="15"/>
      <c r="C24" s="121" t="s">
        <v>23</v>
      </c>
      <c r="D24" s="122"/>
      <c r="E24" s="122"/>
      <c r="F24" s="122"/>
      <c r="G24" s="16"/>
      <c r="H24" s="112">
        <v>60000</v>
      </c>
      <c r="I24" s="112"/>
      <c r="J24" s="16" t="s">
        <v>14</v>
      </c>
      <c r="K24" s="36">
        <v>3</v>
      </c>
      <c r="L24" s="40" t="s">
        <v>53</v>
      </c>
      <c r="M24" s="16"/>
      <c r="N24" s="36"/>
      <c r="O24" s="16"/>
      <c r="P24" s="107">
        <f t="shared" si="0"/>
        <v>180000</v>
      </c>
      <c r="Q24" s="108"/>
    </row>
    <row r="25" spans="1:33" ht="20.100000000000001" customHeight="1">
      <c r="A25" s="115"/>
      <c r="B25" s="15" t="s">
        <v>24</v>
      </c>
      <c r="C25" s="110"/>
      <c r="D25" s="111"/>
      <c r="E25" s="111"/>
      <c r="F25" s="111"/>
      <c r="G25" s="16" t="s">
        <v>25</v>
      </c>
      <c r="H25" s="112">
        <v>1000</v>
      </c>
      <c r="I25" s="112"/>
      <c r="J25" s="16" t="s">
        <v>14</v>
      </c>
      <c r="K25" s="36">
        <v>6</v>
      </c>
      <c r="L25" s="41" t="s">
        <v>20</v>
      </c>
      <c r="M25" s="16" t="s">
        <v>14</v>
      </c>
      <c r="N25" s="36"/>
      <c r="O25" s="16" t="s">
        <v>26</v>
      </c>
      <c r="P25" s="107">
        <f t="shared" si="0"/>
        <v>6000</v>
      </c>
      <c r="Q25" s="108"/>
    </row>
    <row r="26" spans="1:33" ht="20.100000000000001" customHeight="1">
      <c r="A26" s="115"/>
      <c r="B26" s="15" t="s">
        <v>27</v>
      </c>
      <c r="C26" s="110"/>
      <c r="D26" s="111"/>
      <c r="E26" s="111"/>
      <c r="F26" s="111"/>
      <c r="H26" s="112">
        <v>20000</v>
      </c>
      <c r="I26" s="112"/>
      <c r="J26" s="16" t="s">
        <v>14</v>
      </c>
      <c r="K26" s="36">
        <v>3</v>
      </c>
      <c r="L26" s="40" t="s">
        <v>53</v>
      </c>
      <c r="M26" s="16"/>
      <c r="N26" s="36"/>
      <c r="O26" s="16"/>
      <c r="P26" s="107">
        <f t="shared" si="0"/>
        <v>60000</v>
      </c>
      <c r="Q26" s="108"/>
    </row>
    <row r="27" spans="1:33" ht="20.100000000000001" customHeight="1">
      <c r="A27" s="115"/>
      <c r="B27" s="15" t="s">
        <v>5</v>
      </c>
      <c r="C27" s="123" t="s">
        <v>6</v>
      </c>
      <c r="D27" s="88"/>
      <c r="E27" s="88"/>
      <c r="F27" s="88"/>
      <c r="H27" s="112">
        <v>183000</v>
      </c>
      <c r="I27" s="112"/>
      <c r="J27" s="16"/>
      <c r="K27" s="36"/>
      <c r="L27" s="41"/>
      <c r="M27" s="16"/>
      <c r="N27" s="36"/>
      <c r="O27" s="16"/>
      <c r="P27" s="107">
        <f t="shared" si="0"/>
        <v>183000</v>
      </c>
      <c r="Q27" s="108"/>
    </row>
    <row r="28" spans="1:33" ht="20.100000000000001" customHeight="1">
      <c r="A28" s="71" t="s">
        <v>28</v>
      </c>
      <c r="B28" s="72"/>
      <c r="C28" s="52"/>
      <c r="D28" s="28"/>
      <c r="E28" s="28"/>
      <c r="F28" s="28"/>
      <c r="G28" s="27"/>
      <c r="H28" s="27"/>
      <c r="I28" s="27"/>
      <c r="J28" s="27"/>
      <c r="K28" s="27"/>
      <c r="L28" s="27"/>
      <c r="M28" s="27"/>
      <c r="N28" s="27"/>
      <c r="O28" s="27"/>
      <c r="P28" s="100">
        <f>SUM(P19:Q27)</f>
        <v>2673000</v>
      </c>
      <c r="Q28" s="101"/>
    </row>
    <row r="29" spans="1:33" ht="20.100000000000001" customHeight="1">
      <c r="A29" s="94" t="s">
        <v>7</v>
      </c>
      <c r="B29" s="96"/>
      <c r="C29" s="109" t="s">
        <v>70</v>
      </c>
      <c r="D29" s="82"/>
      <c r="E29" s="82"/>
      <c r="F29" s="82"/>
      <c r="G29" s="82"/>
      <c r="H29" s="82"/>
      <c r="I29" s="82"/>
      <c r="J29" s="82"/>
      <c r="K29" s="82"/>
      <c r="L29" s="82"/>
      <c r="M29" s="82"/>
      <c r="N29" s="82"/>
      <c r="O29" s="18"/>
      <c r="P29" s="105">
        <v>207000</v>
      </c>
      <c r="Q29" s="106"/>
      <c r="R29" s="43" t="str">
        <f>IF(P29&lt;=(P28*0.1),"←ＯＫ（上限"&amp;INT(P28*0.1)&amp;"円以内）","←×事務経費（Ｂ）は１０％以内に調整してください。")</f>
        <v>←ＯＫ（上限267300円以内）</v>
      </c>
      <c r="S29" s="44"/>
    </row>
    <row r="30" spans="1:33" ht="20.100000000000001" customHeight="1">
      <c r="A30" s="67" t="s">
        <v>29</v>
      </c>
      <c r="B30" s="67"/>
      <c r="C30" s="98" t="s">
        <v>30</v>
      </c>
      <c r="D30" s="99"/>
      <c r="E30" s="99"/>
      <c r="F30" s="99"/>
      <c r="G30" s="99"/>
      <c r="H30" s="99"/>
      <c r="I30" s="99"/>
      <c r="J30" s="99"/>
      <c r="K30" s="99"/>
      <c r="L30" s="99"/>
      <c r="M30" s="99"/>
      <c r="N30" s="99"/>
      <c r="O30" s="27"/>
      <c r="P30" s="100">
        <f>+P28+P29</f>
        <v>2880000</v>
      </c>
      <c r="Q30" s="101"/>
      <c r="R30" s="43" t="str">
        <f>IF(P30&lt;=(U16*J17*N17),"←ＯＫ（上限"&amp;(J17*N17*U16)&amp;"円以内）","←小計が上限額（"&amp;(J17*N17*U16)&amp;"円）を超えています。科目単価、調整額または事務経費で減額して調整してください。")</f>
        <v>←ＯＫ（上限2880000円以内）</v>
      </c>
      <c r="S30" s="44"/>
    </row>
    <row r="31" spans="1:33" ht="20.100000000000001" customHeight="1">
      <c r="A31" s="67" t="s">
        <v>31</v>
      </c>
      <c r="B31" s="67"/>
      <c r="C31" s="103" t="s">
        <v>59</v>
      </c>
      <c r="D31" s="104"/>
      <c r="E31" s="104"/>
      <c r="F31" s="104"/>
      <c r="G31" s="104"/>
      <c r="H31" s="104"/>
      <c r="I31" s="104"/>
      <c r="J31" s="104"/>
      <c r="K31" s="104"/>
      <c r="L31" s="104"/>
      <c r="M31" s="104"/>
      <c r="N31" s="104"/>
      <c r="O31" s="18"/>
      <c r="P31" s="105">
        <f>INT(P30*0.1)</f>
        <v>288000</v>
      </c>
      <c r="Q31" s="106"/>
      <c r="R31" s="44"/>
      <c r="S31" s="44"/>
    </row>
    <row r="32" spans="1:33" ht="20.100000000000001" customHeight="1">
      <c r="A32" s="94" t="s">
        <v>51</v>
      </c>
      <c r="B32" s="96"/>
      <c r="C32" s="98" t="s">
        <v>32</v>
      </c>
      <c r="D32" s="99"/>
      <c r="E32" s="99"/>
      <c r="F32" s="99"/>
      <c r="G32" s="99"/>
      <c r="H32" s="99"/>
      <c r="I32" s="99"/>
      <c r="J32" s="99"/>
      <c r="K32" s="99"/>
      <c r="L32" s="99"/>
      <c r="M32" s="19"/>
      <c r="N32" s="19"/>
      <c r="O32" s="19"/>
      <c r="P32" s="100">
        <f>SUM(P30:Q31)</f>
        <v>3168000</v>
      </c>
      <c r="Q32" s="101"/>
      <c r="R32" s="44"/>
      <c r="S32" s="44"/>
    </row>
    <row r="33" spans="1:19" ht="20.100000000000001" customHeight="1">
      <c r="R33" s="44"/>
      <c r="S33" s="44"/>
    </row>
    <row r="34" spans="1:19" ht="13.5">
      <c r="A34" s="4" t="s">
        <v>40</v>
      </c>
      <c r="B34" s="102" t="s">
        <v>41</v>
      </c>
      <c r="C34" s="102"/>
      <c r="D34" s="102"/>
      <c r="E34" s="1"/>
      <c r="F34" s="1"/>
      <c r="G34" s="1"/>
      <c r="H34" s="1"/>
      <c r="I34" s="1"/>
      <c r="J34" s="1"/>
      <c r="K34" s="1"/>
      <c r="L34" s="1"/>
      <c r="M34" s="1"/>
      <c r="N34" s="1"/>
      <c r="O34" s="1"/>
      <c r="P34" s="1"/>
      <c r="Q34" s="1"/>
      <c r="R34" s="44"/>
      <c r="S34" s="44"/>
    </row>
    <row r="35" spans="1:19" ht="13.5">
      <c r="B35" s="82" t="s">
        <v>83</v>
      </c>
      <c r="C35" s="82"/>
      <c r="D35" s="82"/>
      <c r="E35" s="82"/>
      <c r="F35" s="83">
        <f>INT(P39/J37)</f>
        <v>20000</v>
      </c>
      <c r="G35" s="84"/>
      <c r="H35" s="85" t="s">
        <v>9</v>
      </c>
      <c r="I35" s="85"/>
      <c r="J35" s="85"/>
      <c r="K35" s="8"/>
      <c r="L35" s="1"/>
      <c r="M35" s="1"/>
      <c r="N35" s="1"/>
      <c r="O35" s="1"/>
      <c r="P35" s="1"/>
      <c r="R35" s="44"/>
      <c r="S35" s="44"/>
    </row>
    <row r="36" spans="1:19" ht="13.5">
      <c r="B36" s="86" t="s">
        <v>67</v>
      </c>
      <c r="C36" s="86"/>
      <c r="D36" s="86"/>
      <c r="E36" s="86"/>
      <c r="F36" s="86"/>
      <c r="G36" s="86"/>
      <c r="H36" s="86"/>
      <c r="I36" s="86"/>
      <c r="J36" s="86"/>
      <c r="K36" s="86"/>
      <c r="L36" s="86"/>
      <c r="M36" s="86"/>
      <c r="N36" s="2"/>
      <c r="O36" s="2"/>
      <c r="P36" s="1"/>
      <c r="R36" s="44"/>
      <c r="S36" s="44"/>
    </row>
    <row r="37" spans="1:19" ht="13.5">
      <c r="B37" s="1"/>
      <c r="C37" s="1"/>
      <c r="D37" s="1"/>
      <c r="E37" s="1"/>
      <c r="F37" s="1"/>
      <c r="G37" s="1"/>
      <c r="H37" s="87" t="s">
        <v>33</v>
      </c>
      <c r="I37" s="87"/>
      <c r="J37" s="8">
        <f>J17</f>
        <v>15</v>
      </c>
      <c r="K37" s="3" t="s">
        <v>68</v>
      </c>
      <c r="L37" s="88"/>
      <c r="M37" s="88"/>
      <c r="N37" s="88"/>
      <c r="O37" s="88"/>
      <c r="P37" s="88"/>
      <c r="R37" s="44"/>
      <c r="S37" s="44"/>
    </row>
    <row r="38" spans="1:19" ht="20.100000000000001" customHeight="1">
      <c r="A38" s="97" t="s">
        <v>55</v>
      </c>
      <c r="B38" s="71" t="s">
        <v>56</v>
      </c>
      <c r="C38" s="72"/>
      <c r="D38" s="71" t="s">
        <v>57</v>
      </c>
      <c r="E38" s="73"/>
      <c r="F38" s="73"/>
      <c r="G38" s="73"/>
      <c r="H38" s="73"/>
      <c r="I38" s="73"/>
      <c r="J38" s="73"/>
      <c r="K38" s="73"/>
      <c r="L38" s="73"/>
      <c r="M38" s="73"/>
      <c r="N38" s="73"/>
      <c r="O38" s="72"/>
      <c r="P38" s="73" t="s">
        <v>2</v>
      </c>
      <c r="Q38" s="72"/>
      <c r="R38" s="44"/>
      <c r="S38" s="44"/>
    </row>
    <row r="39" spans="1:19" ht="20.100000000000001" customHeight="1">
      <c r="A39" s="97"/>
      <c r="B39" s="89" t="s">
        <v>46</v>
      </c>
      <c r="C39" s="90"/>
      <c r="D39" s="76">
        <v>20000</v>
      </c>
      <c r="E39" s="77"/>
      <c r="F39" s="20" t="s">
        <v>74</v>
      </c>
      <c r="G39" s="21">
        <f>+J37</f>
        <v>15</v>
      </c>
      <c r="H39" s="5" t="s">
        <v>69</v>
      </c>
      <c r="I39" s="78"/>
      <c r="J39" s="78"/>
      <c r="K39" s="78"/>
      <c r="L39" s="5"/>
      <c r="M39" s="5"/>
      <c r="N39" s="22"/>
      <c r="O39" s="5"/>
      <c r="P39" s="79">
        <f>D39*G39</f>
        <v>300000</v>
      </c>
      <c r="Q39" s="80"/>
      <c r="R39" s="45"/>
      <c r="S39" s="44"/>
    </row>
    <row r="40" spans="1:19" ht="20.100000000000001" customHeight="1">
      <c r="A40" s="97"/>
      <c r="B40" s="59" t="s">
        <v>45</v>
      </c>
      <c r="C40" s="60"/>
      <c r="D40" s="23" t="s">
        <v>8</v>
      </c>
      <c r="E40" s="18"/>
      <c r="F40" s="18"/>
      <c r="G40" s="24"/>
      <c r="H40" s="24"/>
      <c r="I40" s="24"/>
      <c r="J40" s="24"/>
      <c r="K40" s="24"/>
      <c r="L40" s="25"/>
      <c r="M40" s="25"/>
      <c r="N40" s="25"/>
      <c r="O40" s="16"/>
      <c r="P40" s="61">
        <f>+P39*10%</f>
        <v>30000</v>
      </c>
      <c r="Q40" s="62"/>
      <c r="R40" s="44"/>
      <c r="S40" s="44"/>
    </row>
    <row r="41" spans="1:19" ht="20.100000000000001" customHeight="1">
      <c r="A41" s="97"/>
      <c r="B41" s="92" t="s">
        <v>52</v>
      </c>
      <c r="C41" s="93"/>
      <c r="D41" s="26" t="s">
        <v>47</v>
      </c>
      <c r="E41" s="27"/>
      <c r="F41" s="27"/>
      <c r="G41" s="28"/>
      <c r="H41" s="28"/>
      <c r="I41" s="28"/>
      <c r="J41" s="28"/>
      <c r="K41" s="28"/>
      <c r="L41" s="29"/>
      <c r="M41" s="29"/>
      <c r="N41" s="29"/>
      <c r="O41" s="29"/>
      <c r="P41" s="65">
        <f>+P39+P40</f>
        <v>330000</v>
      </c>
      <c r="Q41" s="66"/>
      <c r="R41" s="44"/>
      <c r="S41" s="44"/>
    </row>
    <row r="42" spans="1:19" ht="20.100000000000001" customHeight="1">
      <c r="A42" s="94" t="s">
        <v>50</v>
      </c>
      <c r="B42" s="95"/>
      <c r="C42" s="95"/>
      <c r="D42" s="95"/>
      <c r="E42" s="95"/>
      <c r="F42" s="95"/>
      <c r="G42" s="95"/>
      <c r="H42" s="95"/>
      <c r="I42" s="95"/>
      <c r="J42" s="95"/>
      <c r="K42" s="95"/>
      <c r="L42" s="95"/>
      <c r="M42" s="95"/>
      <c r="N42" s="95"/>
      <c r="O42" s="96"/>
      <c r="P42" s="68">
        <f>+P32+P41</f>
        <v>3498000</v>
      </c>
      <c r="Q42" s="68"/>
      <c r="R42" s="44"/>
      <c r="S42" s="44"/>
    </row>
    <row r="43" spans="1:19" ht="20.100000000000001" customHeight="1">
      <c r="A43" s="30" t="s">
        <v>43</v>
      </c>
      <c r="B43" s="91" t="s">
        <v>84</v>
      </c>
      <c r="C43" s="91"/>
      <c r="D43" s="91"/>
      <c r="E43" s="91"/>
      <c r="F43" s="91"/>
      <c r="G43" s="91"/>
      <c r="H43" s="91"/>
      <c r="I43" s="91"/>
      <c r="J43" s="91"/>
      <c r="K43" s="91"/>
      <c r="L43" s="91"/>
      <c r="M43" s="91"/>
      <c r="N43" s="91"/>
      <c r="O43" s="91"/>
      <c r="P43" s="91"/>
      <c r="Q43" s="91"/>
      <c r="R43" s="44"/>
      <c r="S43" s="44"/>
    </row>
    <row r="45" spans="1:19" ht="14.25">
      <c r="A45" s="9" t="s">
        <v>60</v>
      </c>
      <c r="B45" s="88" t="s">
        <v>87</v>
      </c>
      <c r="C45" s="88"/>
      <c r="D45" s="88"/>
      <c r="E45" s="8"/>
      <c r="F45" s="8"/>
      <c r="G45" s="8"/>
      <c r="H45" s="8"/>
      <c r="I45" s="8"/>
      <c r="J45" s="8"/>
      <c r="K45" s="8"/>
      <c r="L45" s="8"/>
      <c r="M45" s="8"/>
      <c r="N45" s="8"/>
      <c r="O45" s="8"/>
      <c r="P45" s="8"/>
      <c r="Q45" s="8"/>
      <c r="R45" s="42"/>
    </row>
    <row r="46" spans="1:19" ht="13.5">
      <c r="B46" s="82" t="s">
        <v>88</v>
      </c>
      <c r="C46" s="82"/>
      <c r="D46" s="82"/>
      <c r="E46" s="82"/>
      <c r="F46" s="83">
        <f>INT(P50/J48)</f>
        <v>0</v>
      </c>
      <c r="G46" s="84"/>
      <c r="H46" s="85" t="s">
        <v>9</v>
      </c>
      <c r="I46" s="85"/>
      <c r="J46" s="85"/>
      <c r="K46" s="8"/>
      <c r="L46" s="8"/>
      <c r="M46" s="8"/>
      <c r="N46" s="8"/>
      <c r="O46" s="8"/>
      <c r="P46" s="8"/>
    </row>
    <row r="47" spans="1:19" ht="13.5">
      <c r="B47" s="86" t="s">
        <v>67</v>
      </c>
      <c r="C47" s="86"/>
      <c r="D47" s="86"/>
      <c r="E47" s="86"/>
      <c r="F47" s="86"/>
      <c r="G47" s="86"/>
      <c r="H47" s="86"/>
      <c r="I47" s="86"/>
      <c r="J47" s="86"/>
      <c r="K47" s="86"/>
      <c r="L47" s="86"/>
      <c r="M47" s="86"/>
      <c r="N47" s="31"/>
      <c r="O47" s="31"/>
      <c r="P47" s="8"/>
    </row>
    <row r="48" spans="1:19" ht="13.5">
      <c r="B48" s="8"/>
      <c r="C48" s="8"/>
      <c r="D48" s="8"/>
      <c r="E48" s="8"/>
      <c r="F48" s="8"/>
      <c r="G48" s="8"/>
      <c r="H48" s="87" t="s">
        <v>33</v>
      </c>
      <c r="I48" s="87"/>
      <c r="J48" s="8">
        <f>J17</f>
        <v>15</v>
      </c>
      <c r="K48" s="3" t="s">
        <v>68</v>
      </c>
      <c r="L48" s="88"/>
      <c r="M48" s="88"/>
      <c r="N48" s="88"/>
      <c r="O48" s="88"/>
      <c r="P48" s="88"/>
    </row>
    <row r="49" spans="1:34" ht="20.100000000000001" customHeight="1">
      <c r="A49" s="69" t="s">
        <v>55</v>
      </c>
      <c r="B49" s="71" t="s">
        <v>56</v>
      </c>
      <c r="C49" s="72"/>
      <c r="D49" s="71" t="s">
        <v>57</v>
      </c>
      <c r="E49" s="73"/>
      <c r="F49" s="73"/>
      <c r="G49" s="73"/>
      <c r="H49" s="73"/>
      <c r="I49" s="73"/>
      <c r="J49" s="73"/>
      <c r="K49" s="73"/>
      <c r="L49" s="73"/>
      <c r="M49" s="73"/>
      <c r="N49" s="73"/>
      <c r="O49" s="72"/>
      <c r="P49" s="73" t="s">
        <v>2</v>
      </c>
      <c r="Q49" s="72"/>
    </row>
    <row r="50" spans="1:34" ht="20.100000000000001" customHeight="1">
      <c r="A50" s="70"/>
      <c r="B50" s="89" t="s">
        <v>86</v>
      </c>
      <c r="C50" s="90"/>
      <c r="D50" s="76">
        <v>0</v>
      </c>
      <c r="E50" s="77"/>
      <c r="F50" s="20" t="s">
        <v>74</v>
      </c>
      <c r="G50" s="21">
        <f>+J48</f>
        <v>15</v>
      </c>
      <c r="H50" s="5" t="s">
        <v>69</v>
      </c>
      <c r="I50" s="78"/>
      <c r="J50" s="78"/>
      <c r="K50" s="78"/>
      <c r="L50" s="5"/>
      <c r="M50" s="5"/>
      <c r="N50" s="22"/>
      <c r="O50" s="5"/>
      <c r="P50" s="79">
        <f>D50*G50</f>
        <v>0</v>
      </c>
      <c r="Q50" s="80"/>
      <c r="R50" s="57" t="s">
        <v>85</v>
      </c>
      <c r="S50" s="58"/>
      <c r="T50" s="58"/>
      <c r="U50" s="58"/>
      <c r="V50" s="58"/>
      <c r="W50" s="58"/>
      <c r="X50" s="58"/>
      <c r="Y50" s="58"/>
      <c r="Z50" s="58"/>
      <c r="AA50" s="58"/>
      <c r="AB50" s="58"/>
      <c r="AC50" s="58"/>
      <c r="AD50" s="58"/>
      <c r="AE50" s="58"/>
      <c r="AF50" s="58"/>
      <c r="AG50" s="58"/>
    </row>
    <row r="51" spans="1:34" ht="19.5" customHeight="1">
      <c r="A51" s="70"/>
      <c r="B51" s="59" t="s">
        <v>45</v>
      </c>
      <c r="C51" s="60"/>
      <c r="D51" s="23" t="s">
        <v>8</v>
      </c>
      <c r="E51" s="18"/>
      <c r="F51" s="18"/>
      <c r="G51" s="24"/>
      <c r="H51" s="24"/>
      <c r="I51" s="24"/>
      <c r="J51" s="24"/>
      <c r="K51" s="24"/>
      <c r="L51" s="25"/>
      <c r="M51" s="25"/>
      <c r="N51" s="25"/>
      <c r="O51" s="16"/>
      <c r="P51" s="61">
        <f>+P50*10%</f>
        <v>0</v>
      </c>
      <c r="Q51" s="62"/>
      <c r="R51" s="57"/>
      <c r="S51" s="58"/>
      <c r="T51" s="58"/>
      <c r="U51" s="58"/>
      <c r="V51" s="58"/>
      <c r="W51" s="58"/>
      <c r="X51" s="58"/>
      <c r="Y51" s="58"/>
      <c r="Z51" s="58"/>
      <c r="AA51" s="58"/>
      <c r="AB51" s="58"/>
      <c r="AC51" s="58"/>
      <c r="AD51" s="58"/>
      <c r="AE51" s="58"/>
      <c r="AF51" s="58"/>
      <c r="AG51" s="58"/>
    </row>
    <row r="52" spans="1:34" ht="20.100000000000001" customHeight="1">
      <c r="A52" s="70"/>
      <c r="B52" s="63" t="s">
        <v>61</v>
      </c>
      <c r="C52" s="64"/>
      <c r="D52" s="54" t="s">
        <v>47</v>
      </c>
      <c r="E52" s="5"/>
      <c r="F52" s="5"/>
      <c r="G52" s="17"/>
      <c r="H52" s="17"/>
      <c r="I52" s="17"/>
      <c r="J52" s="17"/>
      <c r="K52" s="17"/>
      <c r="L52" s="14"/>
      <c r="M52" s="14"/>
      <c r="N52" s="14"/>
      <c r="O52" s="14"/>
      <c r="P52" s="65">
        <f>+P50+P51</f>
        <v>0</v>
      </c>
      <c r="Q52" s="66"/>
      <c r="R52" s="57"/>
      <c r="S52" s="58"/>
      <c r="T52" s="58"/>
      <c r="U52" s="58"/>
      <c r="V52" s="58"/>
      <c r="W52" s="58"/>
      <c r="X52" s="58"/>
      <c r="Y52" s="58"/>
      <c r="Z52" s="58"/>
      <c r="AA52" s="58"/>
      <c r="AB52" s="58"/>
      <c r="AC52" s="58"/>
      <c r="AD52" s="58"/>
      <c r="AE52" s="58"/>
      <c r="AF52" s="58"/>
      <c r="AG52" s="58"/>
    </row>
    <row r="53" spans="1:34" ht="20.100000000000001" customHeight="1">
      <c r="A53" s="67" t="s">
        <v>62</v>
      </c>
      <c r="B53" s="67"/>
      <c r="C53" s="67"/>
      <c r="D53" s="67"/>
      <c r="E53" s="67"/>
      <c r="F53" s="67"/>
      <c r="G53" s="67"/>
      <c r="H53" s="67"/>
      <c r="I53" s="67"/>
      <c r="J53" s="67"/>
      <c r="K53" s="67"/>
      <c r="L53" s="67"/>
      <c r="M53" s="67"/>
      <c r="N53" s="67"/>
      <c r="O53" s="67"/>
      <c r="P53" s="68">
        <f>P32+P42+P52</f>
        <v>6666000</v>
      </c>
      <c r="Q53" s="68"/>
    </row>
    <row r="54" spans="1:34" ht="20.100000000000001" customHeight="1">
      <c r="A54" s="30"/>
      <c r="B54" s="81"/>
      <c r="C54" s="81"/>
      <c r="D54" s="81"/>
      <c r="E54" s="81"/>
      <c r="F54" s="81"/>
      <c r="G54" s="81"/>
      <c r="H54" s="81"/>
      <c r="I54" s="81"/>
      <c r="J54" s="81"/>
      <c r="K54" s="81"/>
      <c r="L54" s="81"/>
      <c r="M54" s="81"/>
      <c r="N54" s="81"/>
      <c r="O54" s="81"/>
      <c r="P54" s="81"/>
      <c r="Q54" s="81"/>
    </row>
    <row r="55" spans="1:34" ht="13.5">
      <c r="A55" s="56" t="s">
        <v>80</v>
      </c>
      <c r="B55" s="82" t="s">
        <v>98</v>
      </c>
      <c r="C55" s="82"/>
      <c r="D55" s="82"/>
      <c r="E55" s="82"/>
      <c r="F55" s="83">
        <f>INT(P59)</f>
        <v>0</v>
      </c>
      <c r="G55" s="84"/>
      <c r="H55" s="85" t="s">
        <v>9</v>
      </c>
      <c r="I55" s="85"/>
      <c r="J55" s="85"/>
      <c r="K55" s="8"/>
      <c r="L55" s="8"/>
      <c r="M55" s="8"/>
      <c r="N55" s="8"/>
      <c r="O55" s="8"/>
      <c r="P55" s="8"/>
    </row>
    <row r="56" spans="1:34" ht="13.5">
      <c r="B56" s="86"/>
      <c r="C56" s="86"/>
      <c r="D56" s="86"/>
      <c r="E56" s="86"/>
      <c r="F56" s="86"/>
      <c r="G56" s="86"/>
      <c r="H56" s="86"/>
      <c r="I56" s="86"/>
      <c r="J56" s="86"/>
      <c r="K56" s="86"/>
      <c r="L56" s="86"/>
      <c r="M56" s="86"/>
      <c r="N56" s="31"/>
      <c r="O56" s="31"/>
      <c r="P56" s="8"/>
    </row>
    <row r="57" spans="1:34" ht="13.5">
      <c r="B57" s="8"/>
      <c r="C57" s="8"/>
      <c r="D57" s="8"/>
      <c r="E57" s="8"/>
      <c r="F57" s="8"/>
      <c r="G57" s="8"/>
      <c r="H57" s="87"/>
      <c r="I57" s="87"/>
      <c r="J57" s="8"/>
      <c r="K57" s="3"/>
      <c r="L57" s="88"/>
      <c r="M57" s="88"/>
      <c r="N57" s="88"/>
      <c r="O57" s="88"/>
      <c r="P57" s="88"/>
    </row>
    <row r="58" spans="1:34" ht="20.100000000000001" customHeight="1">
      <c r="A58" s="69" t="s">
        <v>55</v>
      </c>
      <c r="B58" s="71" t="s">
        <v>56</v>
      </c>
      <c r="C58" s="72"/>
      <c r="D58" s="71" t="s">
        <v>57</v>
      </c>
      <c r="E58" s="73"/>
      <c r="F58" s="73"/>
      <c r="G58" s="73"/>
      <c r="H58" s="73"/>
      <c r="I58" s="73"/>
      <c r="J58" s="73"/>
      <c r="K58" s="73"/>
      <c r="L58" s="73"/>
      <c r="M58" s="73"/>
      <c r="N58" s="73"/>
      <c r="O58" s="72"/>
      <c r="P58" s="73" t="s">
        <v>2</v>
      </c>
      <c r="Q58" s="72"/>
    </row>
    <row r="59" spans="1:34" ht="20.100000000000001" customHeight="1">
      <c r="A59" s="70"/>
      <c r="B59" s="74" t="s">
        <v>100</v>
      </c>
      <c r="C59" s="75"/>
      <c r="D59" s="76">
        <v>0</v>
      </c>
      <c r="E59" s="77"/>
      <c r="F59" s="20" t="s">
        <v>99</v>
      </c>
      <c r="G59" s="21"/>
      <c r="H59" s="5"/>
      <c r="I59" s="78"/>
      <c r="J59" s="78"/>
      <c r="K59" s="78"/>
      <c r="L59" s="5"/>
      <c r="M59" s="5"/>
      <c r="N59" s="22"/>
      <c r="O59" s="5"/>
      <c r="P59" s="79">
        <f>D59</f>
        <v>0</v>
      </c>
      <c r="Q59" s="80"/>
      <c r="R59" s="57" t="s">
        <v>101</v>
      </c>
      <c r="S59" s="58"/>
      <c r="T59" s="58"/>
      <c r="U59" s="58"/>
      <c r="V59" s="58"/>
      <c r="W59" s="58"/>
      <c r="X59" s="58"/>
      <c r="Y59" s="58"/>
      <c r="Z59" s="58"/>
      <c r="AA59" s="58"/>
      <c r="AB59" s="58"/>
      <c r="AC59" s="58"/>
      <c r="AD59" s="58"/>
      <c r="AE59" s="58"/>
      <c r="AF59" s="58"/>
      <c r="AG59" s="58"/>
      <c r="AH59" s="58"/>
    </row>
    <row r="60" spans="1:34" ht="19.5" customHeight="1">
      <c r="A60" s="70"/>
      <c r="B60" s="59" t="s">
        <v>45</v>
      </c>
      <c r="C60" s="60"/>
      <c r="D60" s="23" t="s">
        <v>8</v>
      </c>
      <c r="E60" s="18"/>
      <c r="F60" s="18"/>
      <c r="G60" s="24"/>
      <c r="H60" s="24"/>
      <c r="I60" s="24"/>
      <c r="J60" s="24"/>
      <c r="K60" s="24"/>
      <c r="L60" s="25"/>
      <c r="M60" s="25"/>
      <c r="N60" s="25"/>
      <c r="O60" s="16"/>
      <c r="P60" s="61">
        <f>+P59*10%</f>
        <v>0</v>
      </c>
      <c r="Q60" s="62"/>
      <c r="R60" s="57"/>
      <c r="S60" s="58"/>
      <c r="T60" s="58"/>
      <c r="U60" s="58"/>
      <c r="V60" s="58"/>
      <c r="W60" s="58"/>
      <c r="X60" s="58"/>
      <c r="Y60" s="58"/>
      <c r="Z60" s="58"/>
      <c r="AA60" s="58"/>
      <c r="AB60" s="58"/>
      <c r="AC60" s="58"/>
      <c r="AD60" s="58"/>
      <c r="AE60" s="58"/>
      <c r="AF60" s="58"/>
      <c r="AG60" s="58"/>
      <c r="AH60" s="58"/>
    </row>
    <row r="61" spans="1:34" ht="20.100000000000001" customHeight="1">
      <c r="A61" s="70"/>
      <c r="B61" s="63" t="s">
        <v>61</v>
      </c>
      <c r="C61" s="64"/>
      <c r="D61" s="54" t="s">
        <v>47</v>
      </c>
      <c r="E61" s="5"/>
      <c r="F61" s="5"/>
      <c r="G61" s="17"/>
      <c r="H61" s="17"/>
      <c r="I61" s="17"/>
      <c r="J61" s="17"/>
      <c r="K61" s="17"/>
      <c r="L61" s="14"/>
      <c r="M61" s="14"/>
      <c r="N61" s="14"/>
      <c r="O61" s="14"/>
      <c r="P61" s="65">
        <f>+P59+P60</f>
        <v>0</v>
      </c>
      <c r="Q61" s="66"/>
      <c r="R61" s="57"/>
      <c r="S61" s="58"/>
      <c r="T61" s="58"/>
      <c r="U61" s="58"/>
      <c r="V61" s="58"/>
      <c r="W61" s="58"/>
      <c r="X61" s="58"/>
      <c r="Y61" s="58"/>
      <c r="Z61" s="58"/>
      <c r="AA61" s="58"/>
      <c r="AB61" s="58"/>
      <c r="AC61" s="58"/>
      <c r="AD61" s="58"/>
      <c r="AE61" s="58"/>
      <c r="AF61" s="58"/>
      <c r="AG61" s="58"/>
      <c r="AH61" s="58"/>
    </row>
    <row r="62" spans="1:34" ht="20.100000000000001" customHeight="1">
      <c r="A62" s="67" t="s">
        <v>81</v>
      </c>
      <c r="B62" s="67"/>
      <c r="C62" s="67"/>
      <c r="D62" s="67"/>
      <c r="E62" s="67"/>
      <c r="F62" s="67"/>
      <c r="G62" s="67"/>
      <c r="H62" s="67"/>
      <c r="I62" s="67"/>
      <c r="J62" s="67"/>
      <c r="K62" s="67"/>
      <c r="L62" s="67"/>
      <c r="M62" s="67"/>
      <c r="N62" s="67"/>
      <c r="O62" s="67"/>
      <c r="P62" s="68">
        <f>P32+P42+P52+P61</f>
        <v>6666000</v>
      </c>
      <c r="Q62" s="68"/>
      <c r="R62" s="57"/>
      <c r="S62" s="58"/>
      <c r="T62" s="58"/>
      <c r="U62" s="58"/>
      <c r="V62" s="58"/>
      <c r="W62" s="58"/>
      <c r="X62" s="58"/>
      <c r="Y62" s="58"/>
      <c r="Z62" s="58"/>
      <c r="AA62" s="58"/>
      <c r="AB62" s="58"/>
      <c r="AC62" s="58"/>
      <c r="AD62" s="58"/>
      <c r="AE62" s="58"/>
      <c r="AF62" s="58"/>
      <c r="AG62" s="58"/>
      <c r="AH62" s="58"/>
    </row>
  </sheetData>
  <mergeCells count="140">
    <mergeCell ref="A1:Q1"/>
    <mergeCell ref="A3:H3"/>
    <mergeCell ref="K4:L4"/>
    <mergeCell ref="N4:P4"/>
    <mergeCell ref="J5:Q5"/>
    <mergeCell ref="J6:Q6"/>
    <mergeCell ref="B13:C13"/>
    <mergeCell ref="D13:F13"/>
    <mergeCell ref="B14:D14"/>
    <mergeCell ref="S14:U14"/>
    <mergeCell ref="B15:E15"/>
    <mergeCell ref="F15:G15"/>
    <mergeCell ref="H15:J15"/>
    <mergeCell ref="J7:Q7"/>
    <mergeCell ref="J8:K8"/>
    <mergeCell ref="J9:K9"/>
    <mergeCell ref="J10:K10"/>
    <mergeCell ref="B11:Q11"/>
    <mergeCell ref="A12:B12"/>
    <mergeCell ref="C12:F12"/>
    <mergeCell ref="AC15:AE15"/>
    <mergeCell ref="B16:M16"/>
    <mergeCell ref="R16:T16"/>
    <mergeCell ref="U16:X16"/>
    <mergeCell ref="H17:I17"/>
    <mergeCell ref="L17:M17"/>
    <mergeCell ref="O17:P17"/>
    <mergeCell ref="Y17:Z17"/>
    <mergeCell ref="AC17:AD17"/>
    <mergeCell ref="AF17:AG17"/>
    <mergeCell ref="C18:O18"/>
    <mergeCell ref="P18:Q18"/>
    <mergeCell ref="A19:A27"/>
    <mergeCell ref="C19:F19"/>
    <mergeCell ref="H19:I19"/>
    <mergeCell ref="P19:Q19"/>
    <mergeCell ref="C20:F20"/>
    <mergeCell ref="H20:I20"/>
    <mergeCell ref="P20:Q20"/>
    <mergeCell ref="C23:F23"/>
    <mergeCell ref="H23:I23"/>
    <mergeCell ref="P23:Q23"/>
    <mergeCell ref="C24:F24"/>
    <mergeCell ref="H24:I24"/>
    <mergeCell ref="P24:Q24"/>
    <mergeCell ref="C21:F21"/>
    <mergeCell ref="H21:I21"/>
    <mergeCell ref="P21:Q21"/>
    <mergeCell ref="C22:F22"/>
    <mergeCell ref="H22:I22"/>
    <mergeCell ref="P22:Q22"/>
    <mergeCell ref="C27:F27"/>
    <mergeCell ref="H27:I27"/>
    <mergeCell ref="P27:Q27"/>
    <mergeCell ref="A28:B28"/>
    <mergeCell ref="P28:Q28"/>
    <mergeCell ref="A29:B29"/>
    <mergeCell ref="C29:N29"/>
    <mergeCell ref="P29:Q29"/>
    <mergeCell ref="C25:F25"/>
    <mergeCell ref="H25:I25"/>
    <mergeCell ref="P25:Q25"/>
    <mergeCell ref="C26:F26"/>
    <mergeCell ref="H26:I26"/>
    <mergeCell ref="P26:Q26"/>
    <mergeCell ref="A32:B32"/>
    <mergeCell ref="C32:L32"/>
    <mergeCell ref="P32:Q32"/>
    <mergeCell ref="B34:D34"/>
    <mergeCell ref="B35:E35"/>
    <mergeCell ref="F35:G35"/>
    <mergeCell ref="H35:J35"/>
    <mergeCell ref="A30:B30"/>
    <mergeCell ref="C30:N30"/>
    <mergeCell ref="P30:Q30"/>
    <mergeCell ref="A31:B31"/>
    <mergeCell ref="C31:N31"/>
    <mergeCell ref="P31:Q31"/>
    <mergeCell ref="B36:M36"/>
    <mergeCell ref="H37:I37"/>
    <mergeCell ref="L37:P37"/>
    <mergeCell ref="A38:A41"/>
    <mergeCell ref="B38:C38"/>
    <mergeCell ref="D38:O38"/>
    <mergeCell ref="P38:Q38"/>
    <mergeCell ref="B39:C39"/>
    <mergeCell ref="D39:E39"/>
    <mergeCell ref="I39:K39"/>
    <mergeCell ref="B43:Q43"/>
    <mergeCell ref="B45:D45"/>
    <mergeCell ref="B46:E46"/>
    <mergeCell ref="F46:G46"/>
    <mergeCell ref="H46:J46"/>
    <mergeCell ref="B47:M47"/>
    <mergeCell ref="P39:Q39"/>
    <mergeCell ref="B40:C40"/>
    <mergeCell ref="P40:Q40"/>
    <mergeCell ref="B41:C41"/>
    <mergeCell ref="P41:Q41"/>
    <mergeCell ref="A42:O42"/>
    <mergeCell ref="P42:Q42"/>
    <mergeCell ref="H48:I48"/>
    <mergeCell ref="L48:P48"/>
    <mergeCell ref="A49:A52"/>
    <mergeCell ref="B49:C49"/>
    <mergeCell ref="D49:O49"/>
    <mergeCell ref="P49:Q49"/>
    <mergeCell ref="B50:C50"/>
    <mergeCell ref="D50:E50"/>
    <mergeCell ref="I50:K50"/>
    <mergeCell ref="P50:Q50"/>
    <mergeCell ref="B54:Q54"/>
    <mergeCell ref="B55:E55"/>
    <mergeCell ref="F55:G55"/>
    <mergeCell ref="H55:J55"/>
    <mergeCell ref="B56:M56"/>
    <mergeCell ref="H57:I57"/>
    <mergeCell ref="L57:P57"/>
    <mergeCell ref="R50:AG52"/>
    <mergeCell ref="B51:C51"/>
    <mergeCell ref="P51:Q51"/>
    <mergeCell ref="B52:C52"/>
    <mergeCell ref="P52:Q52"/>
    <mergeCell ref="A53:O53"/>
    <mergeCell ref="P53:Q53"/>
    <mergeCell ref="R59:AH62"/>
    <mergeCell ref="B60:C60"/>
    <mergeCell ref="P60:Q60"/>
    <mergeCell ref="B61:C61"/>
    <mergeCell ref="P61:Q61"/>
    <mergeCell ref="A62:O62"/>
    <mergeCell ref="P62:Q62"/>
    <mergeCell ref="A58:A61"/>
    <mergeCell ref="B58:C58"/>
    <mergeCell ref="D58:O58"/>
    <mergeCell ref="P58:Q58"/>
    <mergeCell ref="B59:C59"/>
    <mergeCell ref="D59:E59"/>
    <mergeCell ref="I59:K59"/>
    <mergeCell ref="P59:Q59"/>
  </mergeCells>
  <phoneticPr fontId="3"/>
  <conditionalFormatting sqref="F15:G15">
    <cfRule type="expression" dxfId="17" priority="4">
      <formula>MOD($F$15,1)=0</formula>
    </cfRule>
  </conditionalFormatting>
  <conditionalFormatting sqref="P29:Q29">
    <cfRule type="expression" dxfId="16" priority="1">
      <formula>P29&gt;(P28*0.1)</formula>
    </cfRule>
  </conditionalFormatting>
  <conditionalFormatting sqref="P30:Q30">
    <cfRule type="expression" dxfId="15" priority="2">
      <formula>(P30&gt;(U16*J17*N17))</formula>
    </cfRule>
  </conditionalFormatting>
  <printOptions horizontalCentered="1"/>
  <pageMargins left="0.70866141732283472" right="0.70866141732283472" top="0.86614173228346458" bottom="0.55118110236220474" header="0.31496062992125984" footer="0.31496062992125984"/>
  <pageSetup paperSize="9" scale="54"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ADCD-850B-4736-8171-56502799609C}">
  <sheetPr>
    <tabColor theme="9" tint="0.39997558519241921"/>
    <pageSetUpPr fitToPage="1"/>
  </sheetPr>
  <dimension ref="A1:AH62"/>
  <sheetViews>
    <sheetView view="pageBreakPreview" zoomScaleNormal="100" zoomScaleSheetLayoutView="100" workbookViewId="0">
      <selection activeCell="R32" sqref="R32"/>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139" t="s">
        <v>79</v>
      </c>
      <c r="B1" s="140"/>
      <c r="C1" s="140"/>
      <c r="D1" s="140"/>
      <c r="E1" s="140"/>
      <c r="F1" s="140"/>
      <c r="G1" s="140"/>
      <c r="H1" s="140"/>
      <c r="I1" s="140"/>
      <c r="J1" s="140"/>
      <c r="K1" s="140"/>
      <c r="L1" s="140"/>
      <c r="M1" s="140"/>
      <c r="N1" s="140"/>
      <c r="O1" s="140"/>
      <c r="P1" s="140"/>
      <c r="Q1" s="14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88" t="s">
        <v>78</v>
      </c>
      <c r="B3" s="88"/>
      <c r="C3" s="88"/>
      <c r="D3" s="88"/>
      <c r="E3" s="88"/>
      <c r="F3" s="88"/>
      <c r="G3" s="88"/>
      <c r="H3" s="88"/>
    </row>
    <row r="4" spans="1:31" s="1" customFormat="1" ht="13.5">
      <c r="J4" s="8" t="s">
        <v>38</v>
      </c>
      <c r="K4" s="141"/>
      <c r="L4" s="141"/>
      <c r="M4" s="32" t="s">
        <v>63</v>
      </c>
      <c r="N4" s="131"/>
      <c r="O4" s="131"/>
      <c r="P4" s="131"/>
      <c r="Q4" s="8"/>
    </row>
    <row r="5" spans="1:31" s="1" customFormat="1" ht="13.5">
      <c r="J5" s="142" t="s">
        <v>64</v>
      </c>
      <c r="K5" s="142"/>
      <c r="L5" s="142"/>
      <c r="M5" s="142"/>
      <c r="N5" s="142"/>
      <c r="O5" s="142"/>
      <c r="P5" s="142"/>
      <c r="Q5" s="142"/>
    </row>
    <row r="6" spans="1:31" s="1" customFormat="1" ht="13.5">
      <c r="J6" s="131" t="s">
        <v>65</v>
      </c>
      <c r="K6" s="131"/>
      <c r="L6" s="131"/>
      <c r="M6" s="131"/>
      <c r="N6" s="131"/>
      <c r="O6" s="131"/>
      <c r="P6" s="131"/>
      <c r="Q6" s="131"/>
    </row>
    <row r="7" spans="1:31" s="1" customFormat="1" ht="13.5">
      <c r="J7" s="131" t="s">
        <v>66</v>
      </c>
      <c r="K7" s="131"/>
      <c r="L7" s="131"/>
      <c r="M7" s="131"/>
      <c r="N7" s="131"/>
      <c r="O7" s="131"/>
      <c r="P7" s="131"/>
      <c r="Q7" s="131"/>
    </row>
    <row r="8" spans="1:31" s="1" customFormat="1" ht="13.5">
      <c r="J8" s="132" t="s">
        <v>73</v>
      </c>
      <c r="K8" s="133"/>
      <c r="L8" s="46"/>
      <c r="M8" s="46"/>
      <c r="N8" s="46"/>
      <c r="O8" s="46"/>
      <c r="P8" s="46"/>
      <c r="Q8" s="47"/>
    </row>
    <row r="9" spans="1:31" s="1" customFormat="1" ht="13.5">
      <c r="J9" s="134" t="s">
        <v>75</v>
      </c>
      <c r="K9" s="135"/>
      <c r="L9" s="50"/>
      <c r="M9" s="50"/>
      <c r="N9" s="50"/>
      <c r="O9" s="50"/>
      <c r="P9" s="50"/>
      <c r="Q9" s="51"/>
    </row>
    <row r="10" spans="1:31" s="1" customFormat="1" ht="13.5">
      <c r="J10" s="136" t="s">
        <v>76</v>
      </c>
      <c r="K10" s="137"/>
      <c r="L10" s="48"/>
      <c r="M10" s="48"/>
      <c r="N10" s="48"/>
      <c r="O10" s="48"/>
      <c r="P10" s="48"/>
      <c r="Q10" s="49"/>
    </row>
    <row r="11" spans="1:31" s="1" customFormat="1" ht="20.100000000000001" customHeight="1">
      <c r="B11" s="102" t="s">
        <v>0</v>
      </c>
      <c r="C11" s="102"/>
      <c r="D11" s="102"/>
      <c r="E11" s="102"/>
      <c r="F11" s="102"/>
      <c r="G11" s="102"/>
      <c r="H11" s="102"/>
      <c r="I11" s="102"/>
      <c r="J11" s="102"/>
      <c r="K11" s="102"/>
      <c r="L11" s="102"/>
      <c r="M11" s="102"/>
      <c r="N11" s="102"/>
      <c r="O11" s="102"/>
      <c r="P11" s="102"/>
      <c r="Q11" s="102"/>
    </row>
    <row r="12" spans="1:31" s="1" customFormat="1" ht="20.100000000000001" customHeight="1">
      <c r="A12" s="87" t="s">
        <v>49</v>
      </c>
      <c r="B12" s="87"/>
      <c r="C12" s="144" t="s">
        <v>72</v>
      </c>
      <c r="D12" s="144"/>
      <c r="E12" s="144"/>
      <c r="F12" s="144"/>
      <c r="G12" s="33"/>
    </row>
    <row r="13" spans="1:31" s="1" customFormat="1" ht="20.100000000000001" customHeight="1">
      <c r="A13" s="9" t="s">
        <v>44</v>
      </c>
      <c r="B13" s="143" t="s">
        <v>58</v>
      </c>
      <c r="C13" s="143"/>
      <c r="D13" s="124" t="s">
        <v>89</v>
      </c>
      <c r="E13" s="124"/>
      <c r="F13" s="124"/>
      <c r="G13" s="35"/>
      <c r="H13" s="8" t="s">
        <v>48</v>
      </c>
      <c r="I13" s="10"/>
      <c r="J13" s="10"/>
      <c r="K13" s="10"/>
      <c r="L13" s="10"/>
      <c r="M13" s="10"/>
      <c r="N13" s="10"/>
      <c r="O13" s="10"/>
      <c r="P13" s="10"/>
      <c r="Q13" s="10"/>
    </row>
    <row r="14" spans="1:31" s="1" customFormat="1" ht="20.100000000000001" customHeight="1">
      <c r="A14" s="4" t="s">
        <v>39</v>
      </c>
      <c r="B14" s="102" t="s">
        <v>42</v>
      </c>
      <c r="C14" s="102"/>
      <c r="D14" s="102"/>
      <c r="E14" s="4"/>
      <c r="R14" s="6"/>
      <c r="S14" s="102"/>
      <c r="T14" s="102"/>
      <c r="U14" s="102"/>
    </row>
    <row r="15" spans="1:31" s="1" customFormat="1" ht="20.100000000000001" customHeight="1">
      <c r="B15" s="82" t="s">
        <v>35</v>
      </c>
      <c r="C15" s="82"/>
      <c r="D15" s="82"/>
      <c r="E15" s="82"/>
      <c r="F15" s="129" t="e">
        <f>P30/J17/N17</f>
        <v>#VALUE!</v>
      </c>
      <c r="G15" s="130"/>
      <c r="H15" s="85" t="s">
        <v>9</v>
      </c>
      <c r="I15" s="85"/>
      <c r="J15" s="85"/>
      <c r="K15" s="8"/>
      <c r="R15" s="42" t="s">
        <v>82</v>
      </c>
      <c r="S15" s="42"/>
      <c r="T15" s="42"/>
      <c r="U15" s="42"/>
      <c r="V15" s="42"/>
      <c r="W15" s="42"/>
      <c r="X15" s="42"/>
      <c r="Y15" s="53"/>
      <c r="Z15" s="6"/>
      <c r="AA15" s="8"/>
      <c r="AB15" s="8"/>
      <c r="AC15" s="124"/>
      <c r="AD15" s="124"/>
      <c r="AE15" s="124"/>
    </row>
    <row r="16" spans="1:31" s="1" customFormat="1" ht="20.100000000000001" customHeight="1">
      <c r="B16" s="86" t="s">
        <v>10</v>
      </c>
      <c r="C16" s="86"/>
      <c r="D16" s="86"/>
      <c r="E16" s="86"/>
      <c r="F16" s="86"/>
      <c r="G16" s="86"/>
      <c r="H16" s="86"/>
      <c r="I16" s="86"/>
      <c r="J16" s="86"/>
      <c r="K16" s="86"/>
      <c r="L16" s="86"/>
      <c r="M16" s="86"/>
      <c r="N16" s="2"/>
      <c r="O16" s="2"/>
      <c r="R16" s="125" t="s">
        <v>71</v>
      </c>
      <c r="S16" s="125"/>
      <c r="T16" s="126"/>
      <c r="U16" s="127">
        <v>64000</v>
      </c>
      <c r="V16" s="127"/>
      <c r="W16" s="127"/>
      <c r="X16" s="127"/>
      <c r="Y16" s="8"/>
      <c r="Z16" s="8"/>
      <c r="AA16" s="8"/>
      <c r="AB16" s="8"/>
      <c r="AC16" s="8"/>
      <c r="AD16" s="8"/>
    </row>
    <row r="17" spans="1:33" s="1" customFormat="1" ht="20.100000000000001" customHeight="1">
      <c r="H17" s="87" t="s">
        <v>33</v>
      </c>
      <c r="I17" s="87"/>
      <c r="J17" s="34" t="s">
        <v>77</v>
      </c>
      <c r="K17" s="3" t="s">
        <v>37</v>
      </c>
      <c r="L17" s="128" t="s">
        <v>34</v>
      </c>
      <c r="M17" s="128"/>
      <c r="N17" s="34" t="s">
        <v>77</v>
      </c>
      <c r="O17" s="113" t="s">
        <v>54</v>
      </c>
      <c r="P17" s="113"/>
      <c r="R17" s="6"/>
      <c r="Y17" s="87"/>
      <c r="Z17" s="87"/>
      <c r="AB17" s="3"/>
      <c r="AC17" s="128"/>
      <c r="AD17" s="128"/>
      <c r="AF17" s="113"/>
      <c r="AG17" s="113"/>
    </row>
    <row r="18" spans="1:33" ht="20.100000000000001" customHeight="1">
      <c r="A18" s="11"/>
      <c r="B18" s="12" t="s">
        <v>1</v>
      </c>
      <c r="C18" s="71" t="s">
        <v>11</v>
      </c>
      <c r="D18" s="73"/>
      <c r="E18" s="73"/>
      <c r="F18" s="73"/>
      <c r="G18" s="73"/>
      <c r="H18" s="73"/>
      <c r="I18" s="73"/>
      <c r="J18" s="73"/>
      <c r="K18" s="73"/>
      <c r="L18" s="73"/>
      <c r="M18" s="73"/>
      <c r="N18" s="73"/>
      <c r="O18" s="73"/>
      <c r="P18" s="71" t="s">
        <v>2</v>
      </c>
      <c r="Q18" s="72"/>
    </row>
    <row r="19" spans="1:33" ht="20.100000000000001" customHeight="1">
      <c r="A19" s="114" t="s">
        <v>36</v>
      </c>
      <c r="B19" s="13" t="s">
        <v>3</v>
      </c>
      <c r="C19" s="116" t="s">
        <v>12</v>
      </c>
      <c r="D19" s="117"/>
      <c r="E19" s="117"/>
      <c r="F19" s="117"/>
      <c r="G19" s="14" t="s">
        <v>13</v>
      </c>
      <c r="H19" s="118"/>
      <c r="I19" s="118"/>
      <c r="J19" s="14" t="s">
        <v>14</v>
      </c>
      <c r="K19" s="38"/>
      <c r="L19" s="39" t="s">
        <v>15</v>
      </c>
      <c r="M19" s="14"/>
      <c r="N19" s="36"/>
      <c r="O19" s="14"/>
      <c r="P19" s="119">
        <f>PRODUCT(H19,K19,N19)</f>
        <v>0</v>
      </c>
      <c r="Q19" s="120"/>
    </row>
    <row r="20" spans="1:33" ht="20.100000000000001" customHeight="1">
      <c r="A20" s="115"/>
      <c r="B20" s="15"/>
      <c r="C20" s="121" t="s">
        <v>16</v>
      </c>
      <c r="D20" s="122"/>
      <c r="E20" s="122"/>
      <c r="F20" s="122"/>
      <c r="G20" s="16" t="s">
        <v>13</v>
      </c>
      <c r="H20" s="112"/>
      <c r="I20" s="112"/>
      <c r="J20" s="16" t="s">
        <v>14</v>
      </c>
      <c r="K20" s="37"/>
      <c r="L20" s="40" t="s">
        <v>15</v>
      </c>
      <c r="M20" s="16"/>
      <c r="N20" s="36"/>
      <c r="O20" s="16"/>
      <c r="P20" s="107">
        <f t="shared" ref="P20:P27" si="0">PRODUCT(H20,K20,N20)</f>
        <v>0</v>
      </c>
      <c r="Q20" s="108"/>
    </row>
    <row r="21" spans="1:33" ht="20.100000000000001" customHeight="1">
      <c r="A21" s="115"/>
      <c r="B21" s="15"/>
      <c r="C21" s="121" t="s">
        <v>4</v>
      </c>
      <c r="D21" s="122"/>
      <c r="E21" s="122"/>
      <c r="F21" s="122"/>
      <c r="G21" s="16" t="s">
        <v>13</v>
      </c>
      <c r="H21" s="112"/>
      <c r="I21" s="112"/>
      <c r="J21" s="16" t="s">
        <v>14</v>
      </c>
      <c r="K21" s="37"/>
      <c r="L21" s="40" t="s">
        <v>15</v>
      </c>
      <c r="M21" s="16"/>
      <c r="N21" s="36"/>
      <c r="O21" s="16"/>
      <c r="P21" s="107">
        <f t="shared" si="0"/>
        <v>0</v>
      </c>
      <c r="Q21" s="108"/>
    </row>
    <row r="22" spans="1:33" ht="20.100000000000001" customHeight="1">
      <c r="A22" s="115"/>
      <c r="B22" s="15" t="s">
        <v>17</v>
      </c>
      <c r="C22" s="121" t="s">
        <v>18</v>
      </c>
      <c r="D22" s="122"/>
      <c r="E22" s="122"/>
      <c r="F22" s="122"/>
      <c r="G22" s="16" t="s">
        <v>19</v>
      </c>
      <c r="H22" s="112"/>
      <c r="I22" s="112"/>
      <c r="J22" s="16" t="s">
        <v>14</v>
      </c>
      <c r="K22" s="36"/>
      <c r="L22" s="41" t="s">
        <v>20</v>
      </c>
      <c r="M22" s="16" t="s">
        <v>14</v>
      </c>
      <c r="N22" s="36"/>
      <c r="O22" s="16" t="s">
        <v>21</v>
      </c>
      <c r="P22" s="107">
        <f t="shared" si="0"/>
        <v>0</v>
      </c>
      <c r="Q22" s="108"/>
    </row>
    <row r="23" spans="1:33" ht="20.100000000000001" customHeight="1">
      <c r="A23" s="115"/>
      <c r="B23" s="15"/>
      <c r="C23" s="121" t="s">
        <v>22</v>
      </c>
      <c r="D23" s="122"/>
      <c r="E23" s="122"/>
      <c r="F23" s="122"/>
      <c r="G23" s="16" t="s">
        <v>19</v>
      </c>
      <c r="H23" s="112"/>
      <c r="I23" s="112"/>
      <c r="J23" s="16" t="s">
        <v>14</v>
      </c>
      <c r="K23" s="36"/>
      <c r="L23" s="41" t="s">
        <v>20</v>
      </c>
      <c r="M23" s="16"/>
      <c r="N23" s="36"/>
      <c r="O23" s="16"/>
      <c r="P23" s="107">
        <f t="shared" si="0"/>
        <v>0</v>
      </c>
      <c r="Q23" s="108"/>
    </row>
    <row r="24" spans="1:33" ht="20.100000000000001" customHeight="1">
      <c r="A24" s="115"/>
      <c r="B24" s="15"/>
      <c r="C24" s="121" t="s">
        <v>23</v>
      </c>
      <c r="D24" s="122"/>
      <c r="E24" s="122"/>
      <c r="F24" s="122"/>
      <c r="G24" s="16"/>
      <c r="H24" s="112"/>
      <c r="I24" s="112"/>
      <c r="J24" s="16" t="s">
        <v>14</v>
      </c>
      <c r="K24" s="36"/>
      <c r="L24" s="40" t="s">
        <v>53</v>
      </c>
      <c r="M24" s="16"/>
      <c r="N24" s="36"/>
      <c r="O24" s="16"/>
      <c r="P24" s="107">
        <f t="shared" si="0"/>
        <v>0</v>
      </c>
      <c r="Q24" s="108"/>
    </row>
    <row r="25" spans="1:33" ht="20.100000000000001" customHeight="1">
      <c r="A25" s="115"/>
      <c r="B25" s="15" t="s">
        <v>24</v>
      </c>
      <c r="C25" s="110"/>
      <c r="D25" s="111"/>
      <c r="E25" s="111"/>
      <c r="F25" s="111"/>
      <c r="G25" s="16" t="s">
        <v>25</v>
      </c>
      <c r="H25" s="112"/>
      <c r="I25" s="112"/>
      <c r="J25" s="16" t="s">
        <v>14</v>
      </c>
      <c r="K25" s="36"/>
      <c r="L25" s="41" t="s">
        <v>20</v>
      </c>
      <c r="M25" s="16" t="s">
        <v>14</v>
      </c>
      <c r="N25" s="36"/>
      <c r="O25" s="16" t="s">
        <v>26</v>
      </c>
      <c r="P25" s="107">
        <f t="shared" si="0"/>
        <v>0</v>
      </c>
      <c r="Q25" s="108"/>
    </row>
    <row r="26" spans="1:33" ht="20.100000000000001" customHeight="1">
      <c r="A26" s="115"/>
      <c r="B26" s="15" t="s">
        <v>27</v>
      </c>
      <c r="C26" s="110"/>
      <c r="D26" s="111"/>
      <c r="E26" s="111"/>
      <c r="F26" s="111"/>
      <c r="H26" s="112"/>
      <c r="I26" s="112"/>
      <c r="J26" s="16" t="s">
        <v>14</v>
      </c>
      <c r="K26" s="36"/>
      <c r="L26" s="40" t="s">
        <v>53</v>
      </c>
      <c r="M26" s="16"/>
      <c r="N26" s="36"/>
      <c r="O26" s="16"/>
      <c r="P26" s="107">
        <f t="shared" si="0"/>
        <v>0</v>
      </c>
      <c r="Q26" s="108"/>
    </row>
    <row r="27" spans="1:33" ht="20.100000000000001" customHeight="1">
      <c r="A27" s="115"/>
      <c r="B27" s="15" t="s">
        <v>5</v>
      </c>
      <c r="C27" s="123" t="s">
        <v>6</v>
      </c>
      <c r="D27" s="88"/>
      <c r="E27" s="88"/>
      <c r="F27" s="88"/>
      <c r="H27" s="112"/>
      <c r="I27" s="112"/>
      <c r="J27" s="16"/>
      <c r="K27" s="36"/>
      <c r="L27" s="41"/>
      <c r="M27" s="16"/>
      <c r="N27" s="36"/>
      <c r="O27" s="16"/>
      <c r="P27" s="107">
        <f t="shared" si="0"/>
        <v>0</v>
      </c>
      <c r="Q27" s="108"/>
    </row>
    <row r="28" spans="1:33" ht="20.100000000000001" customHeight="1">
      <c r="A28" s="71" t="s">
        <v>28</v>
      </c>
      <c r="B28" s="72"/>
      <c r="C28" s="52"/>
      <c r="D28" s="28"/>
      <c r="E28" s="28"/>
      <c r="F28" s="28"/>
      <c r="G28" s="27"/>
      <c r="H28" s="27"/>
      <c r="I28" s="27"/>
      <c r="J28" s="27"/>
      <c r="K28" s="27"/>
      <c r="L28" s="27"/>
      <c r="M28" s="27"/>
      <c r="N28" s="27"/>
      <c r="O28" s="27"/>
      <c r="P28" s="100">
        <f>SUM(P19:Q27)</f>
        <v>0</v>
      </c>
      <c r="Q28" s="101"/>
    </row>
    <row r="29" spans="1:33" ht="20.100000000000001" customHeight="1">
      <c r="A29" s="94" t="s">
        <v>7</v>
      </c>
      <c r="B29" s="96"/>
      <c r="C29" s="109" t="s">
        <v>70</v>
      </c>
      <c r="D29" s="82"/>
      <c r="E29" s="82"/>
      <c r="F29" s="82"/>
      <c r="G29" s="82"/>
      <c r="H29" s="82"/>
      <c r="I29" s="82"/>
      <c r="J29" s="82"/>
      <c r="K29" s="82"/>
      <c r="L29" s="82"/>
      <c r="M29" s="82"/>
      <c r="N29" s="82"/>
      <c r="O29" s="18"/>
      <c r="P29" s="105"/>
      <c r="Q29" s="106"/>
      <c r="R29" s="43" t="str">
        <f>IF(P29&lt;=(P28*0.1),"←ＯＫ（上限"&amp;INT(P28*0.1)&amp;"円以内）","←×事務経費（Ｂ）は１０％以内に調整してください。")</f>
        <v>←ＯＫ（上限0円以内）</v>
      </c>
      <c r="S29" s="44"/>
    </row>
    <row r="30" spans="1:33" ht="20.100000000000001" customHeight="1">
      <c r="A30" s="67" t="s">
        <v>29</v>
      </c>
      <c r="B30" s="67"/>
      <c r="C30" s="98" t="s">
        <v>30</v>
      </c>
      <c r="D30" s="99"/>
      <c r="E30" s="99"/>
      <c r="F30" s="99"/>
      <c r="G30" s="99"/>
      <c r="H30" s="99"/>
      <c r="I30" s="99"/>
      <c r="J30" s="99"/>
      <c r="K30" s="99"/>
      <c r="L30" s="99"/>
      <c r="M30" s="99"/>
      <c r="N30" s="99"/>
      <c r="O30" s="27"/>
      <c r="P30" s="100">
        <f>+P28+P29</f>
        <v>0</v>
      </c>
      <c r="Q30" s="101"/>
      <c r="R30" s="43" t="e">
        <f>IF(P30&lt;=(U16*J17*N17),"←ＯＫ（上限"&amp;(J17*N17*U16)&amp;"円以内）","←小計が上限額（"&amp;(J17*N17*U16)&amp;"円）を超えています。科目単価、調整額または事務経費で減額して調整してください。")</f>
        <v>#VALUE!</v>
      </c>
      <c r="S30" s="44"/>
    </row>
    <row r="31" spans="1:33" ht="20.100000000000001" customHeight="1">
      <c r="A31" s="67" t="s">
        <v>31</v>
      </c>
      <c r="B31" s="67"/>
      <c r="C31" s="103" t="s">
        <v>59</v>
      </c>
      <c r="D31" s="104"/>
      <c r="E31" s="104"/>
      <c r="F31" s="104"/>
      <c r="G31" s="104"/>
      <c r="H31" s="104"/>
      <c r="I31" s="104"/>
      <c r="J31" s="104"/>
      <c r="K31" s="104"/>
      <c r="L31" s="104"/>
      <c r="M31" s="104"/>
      <c r="N31" s="104"/>
      <c r="O31" s="18"/>
      <c r="P31" s="105">
        <f>INT(P30*0.1)</f>
        <v>0</v>
      </c>
      <c r="Q31" s="106"/>
      <c r="R31" s="44"/>
      <c r="S31" s="44"/>
    </row>
    <row r="32" spans="1:33" ht="20.100000000000001" customHeight="1">
      <c r="A32" s="94" t="s">
        <v>51</v>
      </c>
      <c r="B32" s="96"/>
      <c r="C32" s="98" t="s">
        <v>32</v>
      </c>
      <c r="D32" s="99"/>
      <c r="E32" s="99"/>
      <c r="F32" s="99"/>
      <c r="G32" s="99"/>
      <c r="H32" s="99"/>
      <c r="I32" s="99"/>
      <c r="J32" s="99"/>
      <c r="K32" s="99"/>
      <c r="L32" s="99"/>
      <c r="M32" s="19"/>
      <c r="N32" s="19"/>
      <c r="O32" s="19"/>
      <c r="P32" s="100">
        <f>SUM(P30:Q31)</f>
        <v>0</v>
      </c>
      <c r="Q32" s="101"/>
      <c r="R32" s="44"/>
      <c r="S32" s="44"/>
    </row>
    <row r="33" spans="1:19" ht="20.100000000000001" customHeight="1">
      <c r="R33" s="44"/>
      <c r="S33" s="44"/>
    </row>
    <row r="34" spans="1:19" ht="13.5">
      <c r="A34" s="4" t="s">
        <v>40</v>
      </c>
      <c r="B34" s="102" t="s">
        <v>41</v>
      </c>
      <c r="C34" s="102"/>
      <c r="D34" s="102"/>
      <c r="E34" s="1"/>
      <c r="F34" s="1"/>
      <c r="G34" s="1"/>
      <c r="H34" s="1"/>
      <c r="I34" s="1"/>
      <c r="J34" s="1"/>
      <c r="K34" s="1"/>
      <c r="L34" s="1"/>
      <c r="M34" s="1"/>
      <c r="N34" s="1"/>
      <c r="O34" s="1"/>
      <c r="P34" s="1"/>
      <c r="Q34" s="1"/>
      <c r="R34" s="44"/>
      <c r="S34" s="44"/>
    </row>
    <row r="35" spans="1:19" ht="13.5">
      <c r="B35" s="82" t="s">
        <v>83</v>
      </c>
      <c r="C35" s="82"/>
      <c r="D35" s="82"/>
      <c r="E35" s="82"/>
      <c r="F35" s="83" t="e">
        <f>INT(P39/J37)</f>
        <v>#VALUE!</v>
      </c>
      <c r="G35" s="84"/>
      <c r="H35" s="85" t="s">
        <v>9</v>
      </c>
      <c r="I35" s="85"/>
      <c r="J35" s="85"/>
      <c r="K35" s="8"/>
      <c r="L35" s="1"/>
      <c r="M35" s="1"/>
      <c r="N35" s="1"/>
      <c r="O35" s="1"/>
      <c r="P35" s="1"/>
      <c r="R35" s="44"/>
      <c r="S35" s="44"/>
    </row>
    <row r="36" spans="1:19" ht="13.5">
      <c r="B36" s="86" t="s">
        <v>67</v>
      </c>
      <c r="C36" s="86"/>
      <c r="D36" s="86"/>
      <c r="E36" s="86"/>
      <c r="F36" s="86"/>
      <c r="G36" s="86"/>
      <c r="H36" s="86"/>
      <c r="I36" s="86"/>
      <c r="J36" s="86"/>
      <c r="K36" s="86"/>
      <c r="L36" s="86"/>
      <c r="M36" s="86"/>
      <c r="N36" s="2"/>
      <c r="O36" s="2"/>
      <c r="P36" s="1"/>
      <c r="R36" s="44"/>
      <c r="S36" s="44"/>
    </row>
    <row r="37" spans="1:19" ht="13.5">
      <c r="B37" s="1"/>
      <c r="C37" s="1"/>
      <c r="D37" s="1"/>
      <c r="E37" s="1"/>
      <c r="F37" s="1"/>
      <c r="G37" s="1"/>
      <c r="H37" s="87" t="s">
        <v>33</v>
      </c>
      <c r="I37" s="87"/>
      <c r="J37" s="8" t="str">
        <f>J17</f>
        <v>○</v>
      </c>
      <c r="K37" s="3" t="s">
        <v>68</v>
      </c>
      <c r="L37" s="88"/>
      <c r="M37" s="88"/>
      <c r="N37" s="88"/>
      <c r="O37" s="88"/>
      <c r="P37" s="88"/>
      <c r="R37" s="44"/>
      <c r="S37" s="44"/>
    </row>
    <row r="38" spans="1:19" ht="20.100000000000001" customHeight="1">
      <c r="A38" s="97" t="s">
        <v>55</v>
      </c>
      <c r="B38" s="71" t="s">
        <v>56</v>
      </c>
      <c r="C38" s="72"/>
      <c r="D38" s="71" t="s">
        <v>57</v>
      </c>
      <c r="E38" s="73"/>
      <c r="F38" s="73"/>
      <c r="G38" s="73"/>
      <c r="H38" s="73"/>
      <c r="I38" s="73"/>
      <c r="J38" s="73"/>
      <c r="K38" s="73"/>
      <c r="L38" s="73"/>
      <c r="M38" s="73"/>
      <c r="N38" s="73"/>
      <c r="O38" s="72"/>
      <c r="P38" s="73" t="s">
        <v>2</v>
      </c>
      <c r="Q38" s="72"/>
      <c r="R38" s="44"/>
      <c r="S38" s="44"/>
    </row>
    <row r="39" spans="1:19" ht="20.100000000000001" customHeight="1">
      <c r="A39" s="97"/>
      <c r="B39" s="89" t="s">
        <v>46</v>
      </c>
      <c r="C39" s="90"/>
      <c r="D39" s="76">
        <v>20000</v>
      </c>
      <c r="E39" s="77"/>
      <c r="F39" s="20" t="s">
        <v>74</v>
      </c>
      <c r="G39" s="21" t="str">
        <f>+J37</f>
        <v>○</v>
      </c>
      <c r="H39" s="5" t="s">
        <v>69</v>
      </c>
      <c r="I39" s="78"/>
      <c r="J39" s="78"/>
      <c r="K39" s="78"/>
      <c r="L39" s="5"/>
      <c r="M39" s="5"/>
      <c r="N39" s="22"/>
      <c r="O39" s="5"/>
      <c r="P39" s="79" t="e">
        <f>D39*G39</f>
        <v>#VALUE!</v>
      </c>
      <c r="Q39" s="80"/>
      <c r="R39" s="45"/>
      <c r="S39" s="44"/>
    </row>
    <row r="40" spans="1:19" ht="20.100000000000001" customHeight="1">
      <c r="A40" s="97"/>
      <c r="B40" s="59" t="s">
        <v>45</v>
      </c>
      <c r="C40" s="60"/>
      <c r="D40" s="23" t="s">
        <v>8</v>
      </c>
      <c r="E40" s="18"/>
      <c r="F40" s="18"/>
      <c r="G40" s="24"/>
      <c r="H40" s="24"/>
      <c r="I40" s="24"/>
      <c r="J40" s="24"/>
      <c r="K40" s="24"/>
      <c r="L40" s="25"/>
      <c r="M40" s="25"/>
      <c r="N40" s="25"/>
      <c r="O40" s="16"/>
      <c r="P40" s="61" t="e">
        <f>+P39*10%</f>
        <v>#VALUE!</v>
      </c>
      <c r="Q40" s="62"/>
      <c r="R40" s="44"/>
      <c r="S40" s="44"/>
    </row>
    <row r="41" spans="1:19" ht="20.100000000000001" customHeight="1">
      <c r="A41" s="97"/>
      <c r="B41" s="92" t="s">
        <v>52</v>
      </c>
      <c r="C41" s="93"/>
      <c r="D41" s="26" t="s">
        <v>47</v>
      </c>
      <c r="E41" s="27"/>
      <c r="F41" s="27"/>
      <c r="G41" s="28"/>
      <c r="H41" s="28"/>
      <c r="I41" s="28"/>
      <c r="J41" s="28"/>
      <c r="K41" s="28"/>
      <c r="L41" s="29"/>
      <c r="M41" s="29"/>
      <c r="N41" s="29"/>
      <c r="O41" s="29"/>
      <c r="P41" s="65" t="e">
        <f>+P39+P40</f>
        <v>#VALUE!</v>
      </c>
      <c r="Q41" s="66"/>
      <c r="R41" s="44"/>
      <c r="S41" s="44"/>
    </row>
    <row r="42" spans="1:19" ht="20.100000000000001" customHeight="1">
      <c r="A42" s="94" t="s">
        <v>50</v>
      </c>
      <c r="B42" s="95"/>
      <c r="C42" s="95"/>
      <c r="D42" s="95"/>
      <c r="E42" s="95"/>
      <c r="F42" s="95"/>
      <c r="G42" s="95"/>
      <c r="H42" s="95"/>
      <c r="I42" s="95"/>
      <c r="J42" s="95"/>
      <c r="K42" s="95"/>
      <c r="L42" s="95"/>
      <c r="M42" s="95"/>
      <c r="N42" s="95"/>
      <c r="O42" s="96"/>
      <c r="P42" s="68" t="e">
        <f>+P32+P41</f>
        <v>#VALUE!</v>
      </c>
      <c r="Q42" s="68"/>
      <c r="R42" s="44"/>
      <c r="S42" s="44"/>
    </row>
    <row r="43" spans="1:19" ht="20.100000000000001" customHeight="1">
      <c r="A43" s="30" t="s">
        <v>43</v>
      </c>
      <c r="B43" s="91" t="s">
        <v>84</v>
      </c>
      <c r="C43" s="91"/>
      <c r="D43" s="91"/>
      <c r="E43" s="91"/>
      <c r="F43" s="91"/>
      <c r="G43" s="91"/>
      <c r="H43" s="91"/>
      <c r="I43" s="91"/>
      <c r="J43" s="91"/>
      <c r="K43" s="91"/>
      <c r="L43" s="91"/>
      <c r="M43" s="91"/>
      <c r="N43" s="91"/>
      <c r="O43" s="91"/>
      <c r="P43" s="91"/>
      <c r="Q43" s="91"/>
      <c r="R43" s="44"/>
      <c r="S43" s="44"/>
    </row>
    <row r="45" spans="1:19" ht="14.25">
      <c r="A45" s="9" t="s">
        <v>60</v>
      </c>
      <c r="B45" s="88" t="s">
        <v>87</v>
      </c>
      <c r="C45" s="88"/>
      <c r="D45" s="88"/>
      <c r="E45" s="8"/>
      <c r="F45" s="8"/>
      <c r="G45" s="8"/>
      <c r="H45" s="8"/>
      <c r="I45" s="8"/>
      <c r="J45" s="8"/>
      <c r="K45" s="8"/>
      <c r="L45" s="8"/>
      <c r="M45" s="8"/>
      <c r="N45" s="8"/>
      <c r="O45" s="8"/>
      <c r="P45" s="8"/>
      <c r="Q45" s="8"/>
      <c r="R45" s="42"/>
    </row>
    <row r="46" spans="1:19" ht="13.5">
      <c r="B46" s="82" t="s">
        <v>88</v>
      </c>
      <c r="C46" s="82"/>
      <c r="D46" s="82"/>
      <c r="E46" s="82"/>
      <c r="F46" s="83" t="e">
        <f>INT(P50/J48)</f>
        <v>#VALUE!</v>
      </c>
      <c r="G46" s="84"/>
      <c r="H46" s="85" t="s">
        <v>9</v>
      </c>
      <c r="I46" s="85"/>
      <c r="J46" s="85"/>
      <c r="K46" s="8"/>
      <c r="L46" s="8"/>
      <c r="M46" s="8"/>
      <c r="N46" s="8"/>
      <c r="O46" s="8"/>
      <c r="P46" s="8"/>
    </row>
    <row r="47" spans="1:19" ht="13.5">
      <c r="B47" s="86" t="s">
        <v>67</v>
      </c>
      <c r="C47" s="86"/>
      <c r="D47" s="86"/>
      <c r="E47" s="86"/>
      <c r="F47" s="86"/>
      <c r="G47" s="86"/>
      <c r="H47" s="86"/>
      <c r="I47" s="86"/>
      <c r="J47" s="86"/>
      <c r="K47" s="86"/>
      <c r="L47" s="86"/>
      <c r="M47" s="86"/>
      <c r="N47" s="31"/>
      <c r="O47" s="31"/>
      <c r="P47" s="8"/>
    </row>
    <row r="48" spans="1:19" ht="13.5">
      <c r="B48" s="8"/>
      <c r="C48" s="8"/>
      <c r="D48" s="8"/>
      <c r="E48" s="8"/>
      <c r="F48" s="8"/>
      <c r="G48" s="8"/>
      <c r="H48" s="87" t="s">
        <v>33</v>
      </c>
      <c r="I48" s="87"/>
      <c r="J48" s="8" t="str">
        <f>J17</f>
        <v>○</v>
      </c>
      <c r="K48" s="3" t="s">
        <v>68</v>
      </c>
      <c r="L48" s="88"/>
      <c r="M48" s="88"/>
      <c r="N48" s="88"/>
      <c r="O48" s="88"/>
      <c r="P48" s="88"/>
    </row>
    <row r="49" spans="1:34" ht="20.100000000000001" customHeight="1">
      <c r="A49" s="69" t="s">
        <v>55</v>
      </c>
      <c r="B49" s="71" t="s">
        <v>56</v>
      </c>
      <c r="C49" s="72"/>
      <c r="D49" s="71" t="s">
        <v>57</v>
      </c>
      <c r="E49" s="73"/>
      <c r="F49" s="73"/>
      <c r="G49" s="73"/>
      <c r="H49" s="73"/>
      <c r="I49" s="73"/>
      <c r="J49" s="73"/>
      <c r="K49" s="73"/>
      <c r="L49" s="73"/>
      <c r="M49" s="73"/>
      <c r="N49" s="73"/>
      <c r="O49" s="72"/>
      <c r="P49" s="73" t="s">
        <v>2</v>
      </c>
      <c r="Q49" s="72"/>
    </row>
    <row r="50" spans="1:34" ht="20.100000000000001" customHeight="1">
      <c r="A50" s="70"/>
      <c r="B50" s="89" t="s">
        <v>86</v>
      </c>
      <c r="C50" s="90"/>
      <c r="D50" s="76">
        <v>0</v>
      </c>
      <c r="E50" s="77"/>
      <c r="F50" s="20" t="s">
        <v>74</v>
      </c>
      <c r="G50" s="21" t="str">
        <f>+J48</f>
        <v>○</v>
      </c>
      <c r="H50" s="5" t="s">
        <v>69</v>
      </c>
      <c r="I50" s="78"/>
      <c r="J50" s="78"/>
      <c r="K50" s="78"/>
      <c r="L50" s="5"/>
      <c r="M50" s="5"/>
      <c r="N50" s="22"/>
      <c r="O50" s="5"/>
      <c r="P50" s="79" t="e">
        <f>D50*G50</f>
        <v>#VALUE!</v>
      </c>
      <c r="Q50" s="80"/>
      <c r="R50" s="57" t="s">
        <v>85</v>
      </c>
      <c r="S50" s="58"/>
      <c r="T50" s="58"/>
      <c r="U50" s="58"/>
      <c r="V50" s="58"/>
      <c r="W50" s="58"/>
      <c r="X50" s="58"/>
      <c r="Y50" s="58"/>
      <c r="Z50" s="58"/>
      <c r="AA50" s="58"/>
      <c r="AB50" s="58"/>
      <c r="AC50" s="58"/>
      <c r="AD50" s="58"/>
      <c r="AE50" s="58"/>
      <c r="AF50" s="58"/>
      <c r="AG50" s="58"/>
    </row>
    <row r="51" spans="1:34" ht="19.5" customHeight="1">
      <c r="A51" s="70"/>
      <c r="B51" s="59" t="s">
        <v>45</v>
      </c>
      <c r="C51" s="60"/>
      <c r="D51" s="23" t="s">
        <v>8</v>
      </c>
      <c r="E51" s="18"/>
      <c r="F51" s="18"/>
      <c r="G51" s="24"/>
      <c r="H51" s="24"/>
      <c r="I51" s="24"/>
      <c r="J51" s="24"/>
      <c r="K51" s="24"/>
      <c r="L51" s="25"/>
      <c r="M51" s="25"/>
      <c r="N51" s="25"/>
      <c r="O51" s="16"/>
      <c r="P51" s="61" t="e">
        <f>+P50*10%</f>
        <v>#VALUE!</v>
      </c>
      <c r="Q51" s="62"/>
      <c r="R51" s="57"/>
      <c r="S51" s="58"/>
      <c r="T51" s="58"/>
      <c r="U51" s="58"/>
      <c r="V51" s="58"/>
      <c r="W51" s="58"/>
      <c r="X51" s="58"/>
      <c r="Y51" s="58"/>
      <c r="Z51" s="58"/>
      <c r="AA51" s="58"/>
      <c r="AB51" s="58"/>
      <c r="AC51" s="58"/>
      <c r="AD51" s="58"/>
      <c r="AE51" s="58"/>
      <c r="AF51" s="58"/>
      <c r="AG51" s="58"/>
    </row>
    <row r="52" spans="1:34" ht="20.100000000000001" customHeight="1">
      <c r="A52" s="70"/>
      <c r="B52" s="63" t="s">
        <v>61</v>
      </c>
      <c r="C52" s="64"/>
      <c r="D52" s="54" t="s">
        <v>47</v>
      </c>
      <c r="E52" s="5"/>
      <c r="F52" s="5"/>
      <c r="G52" s="17"/>
      <c r="H52" s="17"/>
      <c r="I52" s="17"/>
      <c r="J52" s="17"/>
      <c r="K52" s="17"/>
      <c r="L52" s="14"/>
      <c r="M52" s="14"/>
      <c r="N52" s="14"/>
      <c r="O52" s="14"/>
      <c r="P52" s="65" t="e">
        <f>+P50+P51</f>
        <v>#VALUE!</v>
      </c>
      <c r="Q52" s="66"/>
      <c r="R52" s="57"/>
      <c r="S52" s="58"/>
      <c r="T52" s="58"/>
      <c r="U52" s="58"/>
      <c r="V52" s="58"/>
      <c r="W52" s="58"/>
      <c r="X52" s="58"/>
      <c r="Y52" s="58"/>
      <c r="Z52" s="58"/>
      <c r="AA52" s="58"/>
      <c r="AB52" s="58"/>
      <c r="AC52" s="58"/>
      <c r="AD52" s="58"/>
      <c r="AE52" s="58"/>
      <c r="AF52" s="58"/>
      <c r="AG52" s="58"/>
    </row>
    <row r="53" spans="1:34" ht="20.100000000000001" customHeight="1">
      <c r="A53" s="67" t="s">
        <v>62</v>
      </c>
      <c r="B53" s="67"/>
      <c r="C53" s="67"/>
      <c r="D53" s="67"/>
      <c r="E53" s="67"/>
      <c r="F53" s="67"/>
      <c r="G53" s="67"/>
      <c r="H53" s="67"/>
      <c r="I53" s="67"/>
      <c r="J53" s="67"/>
      <c r="K53" s="67"/>
      <c r="L53" s="67"/>
      <c r="M53" s="67"/>
      <c r="N53" s="67"/>
      <c r="O53" s="67"/>
      <c r="P53" s="68" t="e">
        <f>P32+P42+P52</f>
        <v>#VALUE!</v>
      </c>
      <c r="Q53" s="68"/>
    </row>
    <row r="54" spans="1:34" ht="20.100000000000001" customHeight="1">
      <c r="A54" s="30"/>
      <c r="B54" s="81"/>
      <c r="C54" s="81"/>
      <c r="D54" s="81"/>
      <c r="E54" s="81"/>
      <c r="F54" s="81"/>
      <c r="G54" s="81"/>
      <c r="H54" s="81"/>
      <c r="I54" s="81"/>
      <c r="J54" s="81"/>
      <c r="K54" s="81"/>
      <c r="L54" s="81"/>
      <c r="M54" s="81"/>
      <c r="N54" s="81"/>
      <c r="O54" s="81"/>
      <c r="P54" s="81"/>
      <c r="Q54" s="81"/>
    </row>
    <row r="55" spans="1:34" ht="13.5">
      <c r="A55" s="56" t="s">
        <v>80</v>
      </c>
      <c r="B55" s="82" t="s">
        <v>98</v>
      </c>
      <c r="C55" s="82"/>
      <c r="D55" s="82"/>
      <c r="E55" s="82"/>
      <c r="F55" s="83">
        <f>INT(P59)</f>
        <v>0</v>
      </c>
      <c r="G55" s="84"/>
      <c r="H55" s="85" t="s">
        <v>9</v>
      </c>
      <c r="I55" s="85"/>
      <c r="J55" s="85"/>
      <c r="K55" s="8"/>
      <c r="L55" s="8"/>
      <c r="M55" s="8"/>
      <c r="N55" s="8"/>
      <c r="O55" s="8"/>
      <c r="P55" s="8"/>
    </row>
    <row r="56" spans="1:34" ht="13.5">
      <c r="B56" s="86"/>
      <c r="C56" s="86"/>
      <c r="D56" s="86"/>
      <c r="E56" s="86"/>
      <c r="F56" s="86"/>
      <c r="G56" s="86"/>
      <c r="H56" s="86"/>
      <c r="I56" s="86"/>
      <c r="J56" s="86"/>
      <c r="K56" s="86"/>
      <c r="L56" s="86"/>
      <c r="M56" s="86"/>
      <c r="N56" s="31"/>
      <c r="O56" s="31"/>
      <c r="P56" s="8"/>
    </row>
    <row r="57" spans="1:34" ht="13.5">
      <c r="B57" s="8"/>
      <c r="C57" s="8"/>
      <c r="D57" s="8"/>
      <c r="E57" s="8"/>
      <c r="F57" s="8"/>
      <c r="G57" s="8"/>
      <c r="H57" s="87"/>
      <c r="I57" s="87"/>
      <c r="J57" s="8"/>
      <c r="K57" s="3"/>
      <c r="L57" s="88"/>
      <c r="M57" s="88"/>
      <c r="N57" s="88"/>
      <c r="O57" s="88"/>
      <c r="P57" s="88"/>
    </row>
    <row r="58" spans="1:34" ht="20.100000000000001" customHeight="1">
      <c r="A58" s="69" t="s">
        <v>55</v>
      </c>
      <c r="B58" s="71" t="s">
        <v>56</v>
      </c>
      <c r="C58" s="72"/>
      <c r="D58" s="71" t="s">
        <v>57</v>
      </c>
      <c r="E58" s="73"/>
      <c r="F58" s="73"/>
      <c r="G58" s="73"/>
      <c r="H58" s="73"/>
      <c r="I58" s="73"/>
      <c r="J58" s="73"/>
      <c r="K58" s="73"/>
      <c r="L58" s="73"/>
      <c r="M58" s="73"/>
      <c r="N58" s="73"/>
      <c r="O58" s="72"/>
      <c r="P58" s="73" t="s">
        <v>2</v>
      </c>
      <c r="Q58" s="72"/>
    </row>
    <row r="59" spans="1:34" ht="20.100000000000001" customHeight="1">
      <c r="A59" s="70"/>
      <c r="B59" s="74" t="s">
        <v>100</v>
      </c>
      <c r="C59" s="75"/>
      <c r="D59" s="76">
        <v>0</v>
      </c>
      <c r="E59" s="77"/>
      <c r="F59" s="20" t="s">
        <v>99</v>
      </c>
      <c r="G59" s="21"/>
      <c r="H59" s="5"/>
      <c r="I59" s="78"/>
      <c r="J59" s="78"/>
      <c r="K59" s="78"/>
      <c r="L59" s="5"/>
      <c r="M59" s="5"/>
      <c r="N59" s="22"/>
      <c r="O59" s="5"/>
      <c r="P59" s="79">
        <f>D59</f>
        <v>0</v>
      </c>
      <c r="Q59" s="80"/>
      <c r="R59" s="57" t="s">
        <v>101</v>
      </c>
      <c r="S59" s="58"/>
      <c r="T59" s="58"/>
      <c r="U59" s="58"/>
      <c r="V59" s="58"/>
      <c r="W59" s="58"/>
      <c r="X59" s="58"/>
      <c r="Y59" s="58"/>
      <c r="Z59" s="58"/>
      <c r="AA59" s="58"/>
      <c r="AB59" s="58"/>
      <c r="AC59" s="58"/>
      <c r="AD59" s="58"/>
      <c r="AE59" s="58"/>
      <c r="AF59" s="58"/>
      <c r="AG59" s="58"/>
      <c r="AH59" s="58"/>
    </row>
    <row r="60" spans="1:34" ht="19.5" customHeight="1">
      <c r="A60" s="70"/>
      <c r="B60" s="59" t="s">
        <v>45</v>
      </c>
      <c r="C60" s="60"/>
      <c r="D60" s="23" t="s">
        <v>8</v>
      </c>
      <c r="E60" s="18"/>
      <c r="F60" s="18"/>
      <c r="G60" s="24"/>
      <c r="H60" s="24"/>
      <c r="I60" s="24"/>
      <c r="J60" s="24"/>
      <c r="K60" s="24"/>
      <c r="L60" s="25"/>
      <c r="M60" s="25"/>
      <c r="N60" s="25"/>
      <c r="O60" s="16"/>
      <c r="P60" s="61">
        <f>+P59*10%</f>
        <v>0</v>
      </c>
      <c r="Q60" s="62"/>
      <c r="R60" s="57"/>
      <c r="S60" s="58"/>
      <c r="T60" s="58"/>
      <c r="U60" s="58"/>
      <c r="V60" s="58"/>
      <c r="W60" s="58"/>
      <c r="X60" s="58"/>
      <c r="Y60" s="58"/>
      <c r="Z60" s="58"/>
      <c r="AA60" s="58"/>
      <c r="AB60" s="58"/>
      <c r="AC60" s="58"/>
      <c r="AD60" s="58"/>
      <c r="AE60" s="58"/>
      <c r="AF60" s="58"/>
      <c r="AG60" s="58"/>
      <c r="AH60" s="58"/>
    </row>
    <row r="61" spans="1:34" ht="20.100000000000001" customHeight="1">
      <c r="A61" s="70"/>
      <c r="B61" s="63" t="s">
        <v>61</v>
      </c>
      <c r="C61" s="64"/>
      <c r="D61" s="54" t="s">
        <v>47</v>
      </c>
      <c r="E61" s="5"/>
      <c r="F61" s="5"/>
      <c r="G61" s="17"/>
      <c r="H61" s="17"/>
      <c r="I61" s="17"/>
      <c r="J61" s="17"/>
      <c r="K61" s="17"/>
      <c r="L61" s="14"/>
      <c r="M61" s="14"/>
      <c r="N61" s="14"/>
      <c r="O61" s="14"/>
      <c r="P61" s="65">
        <f>+P59+P60</f>
        <v>0</v>
      </c>
      <c r="Q61" s="66"/>
      <c r="R61" s="57"/>
      <c r="S61" s="58"/>
      <c r="T61" s="58"/>
      <c r="U61" s="58"/>
      <c r="V61" s="58"/>
      <c r="W61" s="58"/>
      <c r="X61" s="58"/>
      <c r="Y61" s="58"/>
      <c r="Z61" s="58"/>
      <c r="AA61" s="58"/>
      <c r="AB61" s="58"/>
      <c r="AC61" s="58"/>
      <c r="AD61" s="58"/>
      <c r="AE61" s="58"/>
      <c r="AF61" s="58"/>
      <c r="AG61" s="58"/>
      <c r="AH61" s="58"/>
    </row>
    <row r="62" spans="1:34" ht="20.100000000000001" customHeight="1">
      <c r="A62" s="67" t="s">
        <v>81</v>
      </c>
      <c r="B62" s="67"/>
      <c r="C62" s="67"/>
      <c r="D62" s="67"/>
      <c r="E62" s="67"/>
      <c r="F62" s="67"/>
      <c r="G62" s="67"/>
      <c r="H62" s="67"/>
      <c r="I62" s="67"/>
      <c r="J62" s="67"/>
      <c r="K62" s="67"/>
      <c r="L62" s="67"/>
      <c r="M62" s="67"/>
      <c r="N62" s="67"/>
      <c r="O62" s="67"/>
      <c r="P62" s="68" t="e">
        <f>P32+P42+P52+P61</f>
        <v>#VALUE!</v>
      </c>
      <c r="Q62" s="68"/>
      <c r="R62" s="57"/>
      <c r="S62" s="58"/>
      <c r="T62" s="58"/>
      <c r="U62" s="58"/>
      <c r="V62" s="58"/>
      <c r="W62" s="58"/>
      <c r="X62" s="58"/>
      <c r="Y62" s="58"/>
      <c r="Z62" s="58"/>
      <c r="AA62" s="58"/>
      <c r="AB62" s="58"/>
      <c r="AC62" s="58"/>
      <c r="AD62" s="58"/>
      <c r="AE62" s="58"/>
      <c r="AF62" s="58"/>
      <c r="AG62" s="58"/>
      <c r="AH62" s="58"/>
    </row>
  </sheetData>
  <mergeCells count="140">
    <mergeCell ref="R50:AG52"/>
    <mergeCell ref="D13:F13"/>
    <mergeCell ref="A38:A41"/>
    <mergeCell ref="A42:O42"/>
    <mergeCell ref="A49:A52"/>
    <mergeCell ref="A53:O53"/>
    <mergeCell ref="A1:Q1"/>
    <mergeCell ref="A3:H3"/>
    <mergeCell ref="K4:L4"/>
    <mergeCell ref="N4:P4"/>
    <mergeCell ref="J5:Q5"/>
    <mergeCell ref="J6:Q6"/>
    <mergeCell ref="B13:C13"/>
    <mergeCell ref="B14:D14"/>
    <mergeCell ref="S14:U14"/>
    <mergeCell ref="B15:E15"/>
    <mergeCell ref="F15:G15"/>
    <mergeCell ref="H15:J15"/>
    <mergeCell ref="J7:Q7"/>
    <mergeCell ref="J8:K8"/>
    <mergeCell ref="J9:K9"/>
    <mergeCell ref="J10:K10"/>
    <mergeCell ref="B11:Q11"/>
    <mergeCell ref="A12:B12"/>
    <mergeCell ref="C12:F12"/>
    <mergeCell ref="AC15:AE15"/>
    <mergeCell ref="B16:M16"/>
    <mergeCell ref="R16:T16"/>
    <mergeCell ref="U16:X16"/>
    <mergeCell ref="H17:I17"/>
    <mergeCell ref="L17:M17"/>
    <mergeCell ref="O17:P17"/>
    <mergeCell ref="Y17:Z17"/>
    <mergeCell ref="AC17:AD17"/>
    <mergeCell ref="C22:F22"/>
    <mergeCell ref="H22:I22"/>
    <mergeCell ref="P22:Q22"/>
    <mergeCell ref="AF17:AG17"/>
    <mergeCell ref="C18:O18"/>
    <mergeCell ref="P18:Q18"/>
    <mergeCell ref="C19:F19"/>
    <mergeCell ref="H19:I19"/>
    <mergeCell ref="P19:Q19"/>
    <mergeCell ref="C20:F20"/>
    <mergeCell ref="H20:I20"/>
    <mergeCell ref="P20:Q20"/>
    <mergeCell ref="C27:F27"/>
    <mergeCell ref="H27:I27"/>
    <mergeCell ref="P27:Q27"/>
    <mergeCell ref="A28:B28"/>
    <mergeCell ref="P28:Q28"/>
    <mergeCell ref="A29:B29"/>
    <mergeCell ref="C29:N29"/>
    <mergeCell ref="P29:Q29"/>
    <mergeCell ref="A19:A27"/>
    <mergeCell ref="C25:F25"/>
    <mergeCell ref="H25:I25"/>
    <mergeCell ref="P25:Q25"/>
    <mergeCell ref="C26:F26"/>
    <mergeCell ref="H26:I26"/>
    <mergeCell ref="P26:Q26"/>
    <mergeCell ref="C23:F23"/>
    <mergeCell ref="H23:I23"/>
    <mergeCell ref="P23:Q23"/>
    <mergeCell ref="C24:F24"/>
    <mergeCell ref="H24:I24"/>
    <mergeCell ref="P24:Q24"/>
    <mergeCell ref="C21:F21"/>
    <mergeCell ref="H21:I21"/>
    <mergeCell ref="P21:Q21"/>
    <mergeCell ref="A32:B32"/>
    <mergeCell ref="C32:L32"/>
    <mergeCell ref="P32:Q32"/>
    <mergeCell ref="B34:D34"/>
    <mergeCell ref="B35:E35"/>
    <mergeCell ref="F35:G35"/>
    <mergeCell ref="H35:J35"/>
    <mergeCell ref="P39:Q39"/>
    <mergeCell ref="A30:B30"/>
    <mergeCell ref="C30:N30"/>
    <mergeCell ref="P30:Q30"/>
    <mergeCell ref="A31:B31"/>
    <mergeCell ref="C31:N31"/>
    <mergeCell ref="P31:Q31"/>
    <mergeCell ref="B40:C40"/>
    <mergeCell ref="P40:Q40"/>
    <mergeCell ref="B41:C41"/>
    <mergeCell ref="P41:Q41"/>
    <mergeCell ref="P42:Q42"/>
    <mergeCell ref="B36:M36"/>
    <mergeCell ref="H37:I37"/>
    <mergeCell ref="L37:P37"/>
    <mergeCell ref="B49:C49"/>
    <mergeCell ref="D49:O49"/>
    <mergeCell ref="P49:Q49"/>
    <mergeCell ref="B38:C38"/>
    <mergeCell ref="D38:O38"/>
    <mergeCell ref="P38:Q38"/>
    <mergeCell ref="B39:C39"/>
    <mergeCell ref="D39:E39"/>
    <mergeCell ref="I39:K39"/>
    <mergeCell ref="B43:Q43"/>
    <mergeCell ref="B50:C50"/>
    <mergeCell ref="D50:E50"/>
    <mergeCell ref="I50:K50"/>
    <mergeCell ref="B45:D45"/>
    <mergeCell ref="B46:E46"/>
    <mergeCell ref="F46:G46"/>
    <mergeCell ref="H46:J46"/>
    <mergeCell ref="B54:Q54"/>
    <mergeCell ref="P50:Q50"/>
    <mergeCell ref="B51:C51"/>
    <mergeCell ref="P51:Q51"/>
    <mergeCell ref="B52:C52"/>
    <mergeCell ref="P52:Q52"/>
    <mergeCell ref="P53:Q53"/>
    <mergeCell ref="B47:M47"/>
    <mergeCell ref="H48:I48"/>
    <mergeCell ref="L48:P48"/>
    <mergeCell ref="B60:C60"/>
    <mergeCell ref="P60:Q60"/>
    <mergeCell ref="B61:C61"/>
    <mergeCell ref="P61:Q61"/>
    <mergeCell ref="A62:O62"/>
    <mergeCell ref="P62:Q62"/>
    <mergeCell ref="R59:AH62"/>
    <mergeCell ref="B55:E55"/>
    <mergeCell ref="F55:G55"/>
    <mergeCell ref="H55:J55"/>
    <mergeCell ref="B56:M56"/>
    <mergeCell ref="H57:I57"/>
    <mergeCell ref="L57:P57"/>
    <mergeCell ref="A58:A61"/>
    <mergeCell ref="B58:C58"/>
    <mergeCell ref="D58:O58"/>
    <mergeCell ref="P58:Q58"/>
    <mergeCell ref="B59:C59"/>
    <mergeCell ref="D59:E59"/>
    <mergeCell ref="I59:K59"/>
    <mergeCell ref="P59:Q59"/>
  </mergeCells>
  <phoneticPr fontId="3"/>
  <conditionalFormatting sqref="F15:G15">
    <cfRule type="expression" dxfId="14" priority="3">
      <formula>MOD($F$15,1)=0</formula>
    </cfRule>
  </conditionalFormatting>
  <conditionalFormatting sqref="P29:Q29">
    <cfRule type="expression" dxfId="13" priority="2">
      <formula>P29&gt;(P28*0.1)</formula>
    </cfRule>
  </conditionalFormatting>
  <conditionalFormatting sqref="P30:Q30">
    <cfRule type="expression" dxfId="12"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71" orientation="portrait" blackAndWhite="1"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98DD-8FAB-46D3-963D-620463C30FCA}">
  <sheetPr>
    <tabColor theme="9" tint="0.39997558519241921"/>
    <pageSetUpPr fitToPage="1"/>
  </sheetPr>
  <dimension ref="A1:AH72"/>
  <sheetViews>
    <sheetView view="pageBreakPreview" topLeftCell="A43" zoomScaleNormal="100" zoomScaleSheetLayoutView="100" workbookViewId="0">
      <selection activeCell="M75" sqref="M75"/>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139" t="s">
        <v>79</v>
      </c>
      <c r="B1" s="140"/>
      <c r="C1" s="140"/>
      <c r="D1" s="140"/>
      <c r="E1" s="140"/>
      <c r="F1" s="140"/>
      <c r="G1" s="140"/>
      <c r="H1" s="140"/>
      <c r="I1" s="140"/>
      <c r="J1" s="140"/>
      <c r="K1" s="140"/>
      <c r="L1" s="140"/>
      <c r="M1" s="140"/>
      <c r="N1" s="140"/>
      <c r="O1" s="140"/>
      <c r="P1" s="140"/>
      <c r="Q1" s="14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88" t="s">
        <v>78</v>
      </c>
      <c r="B3" s="88"/>
      <c r="C3" s="88"/>
      <c r="D3" s="88"/>
      <c r="E3" s="88"/>
      <c r="F3" s="88"/>
      <c r="G3" s="88"/>
      <c r="H3" s="88"/>
    </row>
    <row r="4" spans="1:31" s="1" customFormat="1" ht="13.5">
      <c r="J4" s="8" t="s">
        <v>38</v>
      </c>
      <c r="K4" s="141"/>
      <c r="L4" s="141"/>
      <c r="M4" s="32" t="s">
        <v>63</v>
      </c>
      <c r="N4" s="131"/>
      <c r="O4" s="131"/>
      <c r="P4" s="131"/>
      <c r="Q4" s="8"/>
    </row>
    <row r="5" spans="1:31" s="1" customFormat="1" ht="13.5">
      <c r="J5" s="142" t="s">
        <v>64</v>
      </c>
      <c r="K5" s="142"/>
      <c r="L5" s="142"/>
      <c r="M5" s="142"/>
      <c r="N5" s="142"/>
      <c r="O5" s="142"/>
      <c r="P5" s="142"/>
      <c r="Q5" s="142"/>
    </row>
    <row r="6" spans="1:31" s="1" customFormat="1" ht="13.5">
      <c r="J6" s="131" t="s">
        <v>65</v>
      </c>
      <c r="K6" s="131"/>
      <c r="L6" s="131"/>
      <c r="M6" s="131"/>
      <c r="N6" s="131"/>
      <c r="O6" s="131"/>
      <c r="P6" s="131"/>
      <c r="Q6" s="131"/>
    </row>
    <row r="7" spans="1:31" s="1" customFormat="1" ht="13.5">
      <c r="J7" s="131" t="s">
        <v>66</v>
      </c>
      <c r="K7" s="131"/>
      <c r="L7" s="131"/>
      <c r="M7" s="131"/>
      <c r="N7" s="131"/>
      <c r="O7" s="131"/>
      <c r="P7" s="131"/>
      <c r="Q7" s="131"/>
    </row>
    <row r="8" spans="1:31" s="1" customFormat="1" ht="13.5">
      <c r="J8" s="132" t="s">
        <v>73</v>
      </c>
      <c r="K8" s="133"/>
      <c r="L8" s="46"/>
      <c r="M8" s="46"/>
      <c r="N8" s="46"/>
      <c r="O8" s="46"/>
      <c r="P8" s="46"/>
      <c r="Q8" s="47"/>
    </row>
    <row r="9" spans="1:31" s="1" customFormat="1" ht="13.5">
      <c r="J9" s="134" t="s">
        <v>75</v>
      </c>
      <c r="K9" s="135"/>
      <c r="L9" s="50"/>
      <c r="M9" s="50"/>
      <c r="N9" s="50"/>
      <c r="O9" s="50"/>
      <c r="P9" s="50"/>
      <c r="Q9" s="51"/>
    </row>
    <row r="10" spans="1:31" s="1" customFormat="1" ht="13.5">
      <c r="J10" s="136" t="s">
        <v>76</v>
      </c>
      <c r="K10" s="137"/>
      <c r="L10" s="48"/>
      <c r="M10" s="48"/>
      <c r="N10" s="48"/>
      <c r="O10" s="48"/>
      <c r="P10" s="48"/>
      <c r="Q10" s="49"/>
    </row>
    <row r="11" spans="1:31" s="1" customFormat="1" ht="20.100000000000001" customHeight="1">
      <c r="B11" s="102" t="s">
        <v>0</v>
      </c>
      <c r="C11" s="102"/>
      <c r="D11" s="102"/>
      <c r="E11" s="102"/>
      <c r="F11" s="102"/>
      <c r="G11" s="102"/>
      <c r="H11" s="102"/>
      <c r="I11" s="102"/>
      <c r="J11" s="102"/>
      <c r="K11" s="102"/>
      <c r="L11" s="102"/>
      <c r="M11" s="102"/>
      <c r="N11" s="102"/>
      <c r="O11" s="102"/>
      <c r="P11" s="102"/>
      <c r="Q11" s="102"/>
    </row>
    <row r="12" spans="1:31" s="1" customFormat="1" ht="20.100000000000001" customHeight="1">
      <c r="A12" s="87" t="s">
        <v>49</v>
      </c>
      <c r="B12" s="87"/>
      <c r="C12" s="144" t="s">
        <v>72</v>
      </c>
      <c r="D12" s="144"/>
      <c r="E12" s="144"/>
      <c r="F12" s="144"/>
      <c r="G12" s="33"/>
    </row>
    <row r="13" spans="1:31" s="1" customFormat="1" ht="20.100000000000001" customHeight="1">
      <c r="A13" s="9" t="s">
        <v>44</v>
      </c>
      <c r="B13" s="143" t="s">
        <v>58</v>
      </c>
      <c r="C13" s="143"/>
      <c r="D13" s="124" t="s">
        <v>90</v>
      </c>
      <c r="E13" s="124"/>
      <c r="F13" s="124"/>
      <c r="G13" s="35"/>
      <c r="H13" s="8" t="s">
        <v>48</v>
      </c>
      <c r="I13" s="10"/>
      <c r="J13" s="10"/>
      <c r="K13" s="10"/>
      <c r="L13" s="10"/>
      <c r="M13" s="10"/>
      <c r="N13" s="10"/>
      <c r="O13" s="10"/>
      <c r="P13" s="10"/>
      <c r="Q13" s="10"/>
    </row>
    <row r="14" spans="1:31" s="1" customFormat="1" ht="20.100000000000001" customHeight="1">
      <c r="A14" s="4" t="s">
        <v>39</v>
      </c>
      <c r="B14" s="102" t="s">
        <v>91</v>
      </c>
      <c r="C14" s="102"/>
      <c r="D14" s="102"/>
      <c r="E14" s="4"/>
      <c r="R14" s="6"/>
      <c r="S14" s="102"/>
      <c r="T14" s="102"/>
      <c r="U14" s="102"/>
    </row>
    <row r="15" spans="1:31" s="1" customFormat="1" ht="20.100000000000001" customHeight="1">
      <c r="B15" s="82" t="s">
        <v>35</v>
      </c>
      <c r="C15" s="82"/>
      <c r="D15" s="82"/>
      <c r="E15" s="82"/>
      <c r="F15" s="129" t="e">
        <f>P30/J17/N17</f>
        <v>#VALUE!</v>
      </c>
      <c r="G15" s="130"/>
      <c r="H15" s="85" t="s">
        <v>9</v>
      </c>
      <c r="I15" s="85"/>
      <c r="J15" s="85"/>
      <c r="K15" s="8"/>
      <c r="R15" s="42" t="s">
        <v>92</v>
      </c>
      <c r="S15" s="42"/>
      <c r="T15" s="42"/>
      <c r="U15" s="42"/>
      <c r="V15" s="42"/>
      <c r="W15" s="42"/>
      <c r="X15" s="42"/>
      <c r="Y15" s="42"/>
      <c r="Z15" s="42"/>
      <c r="AA15" s="8"/>
      <c r="AB15" s="8"/>
      <c r="AC15" s="8"/>
      <c r="AD15" s="8"/>
      <c r="AE15" s="8"/>
    </row>
    <row r="16" spans="1:31" s="1" customFormat="1" ht="20.100000000000001" customHeight="1">
      <c r="B16" s="86" t="s">
        <v>10</v>
      </c>
      <c r="C16" s="86"/>
      <c r="D16" s="86"/>
      <c r="E16" s="86"/>
      <c r="F16" s="86"/>
      <c r="G16" s="86"/>
      <c r="H16" s="86"/>
      <c r="I16" s="86"/>
      <c r="J16" s="86"/>
      <c r="K16" s="86"/>
      <c r="L16" s="86"/>
      <c r="M16" s="86"/>
      <c r="N16" s="2"/>
      <c r="O16" s="2"/>
      <c r="R16" s="125" t="s">
        <v>71</v>
      </c>
      <c r="S16" s="125"/>
      <c r="T16" s="126"/>
      <c r="U16" s="127">
        <v>64000</v>
      </c>
      <c r="V16" s="127"/>
      <c r="W16" s="127"/>
      <c r="X16" s="127"/>
      <c r="Y16" s="8"/>
      <c r="Z16" s="8"/>
      <c r="AA16" s="8"/>
      <c r="AB16" s="8"/>
      <c r="AC16" s="8"/>
      <c r="AD16" s="8"/>
    </row>
    <row r="17" spans="1:33" s="1" customFormat="1" ht="20.100000000000001" customHeight="1">
      <c r="H17" s="87" t="s">
        <v>33</v>
      </c>
      <c r="I17" s="87"/>
      <c r="J17" s="34" t="s">
        <v>77</v>
      </c>
      <c r="K17" s="3" t="s">
        <v>37</v>
      </c>
      <c r="L17" s="128" t="s">
        <v>34</v>
      </c>
      <c r="M17" s="128"/>
      <c r="N17" s="34" t="s">
        <v>77</v>
      </c>
      <c r="O17" s="113" t="s">
        <v>54</v>
      </c>
      <c r="P17" s="113"/>
      <c r="R17" s="6"/>
      <c r="Y17" s="87"/>
      <c r="Z17" s="87"/>
      <c r="AB17" s="3"/>
      <c r="AC17" s="128"/>
      <c r="AD17" s="128"/>
      <c r="AF17" s="113"/>
      <c r="AG17" s="113"/>
    </row>
    <row r="18" spans="1:33" ht="20.100000000000001" customHeight="1">
      <c r="A18" s="11"/>
      <c r="B18" s="12" t="s">
        <v>1</v>
      </c>
      <c r="C18" s="71" t="s">
        <v>11</v>
      </c>
      <c r="D18" s="73"/>
      <c r="E18" s="73"/>
      <c r="F18" s="73"/>
      <c r="G18" s="73"/>
      <c r="H18" s="73"/>
      <c r="I18" s="73"/>
      <c r="J18" s="73"/>
      <c r="K18" s="73"/>
      <c r="L18" s="73"/>
      <c r="M18" s="73"/>
      <c r="N18" s="73"/>
      <c r="O18" s="73"/>
      <c r="P18" s="71" t="s">
        <v>2</v>
      </c>
      <c r="Q18" s="72"/>
    </row>
    <row r="19" spans="1:33" ht="20.100000000000001" customHeight="1">
      <c r="A19" s="114" t="s">
        <v>36</v>
      </c>
      <c r="B19" s="13" t="s">
        <v>3</v>
      </c>
      <c r="C19" s="116" t="s">
        <v>12</v>
      </c>
      <c r="D19" s="117"/>
      <c r="E19" s="117"/>
      <c r="F19" s="117"/>
      <c r="G19" s="14" t="s">
        <v>13</v>
      </c>
      <c r="H19" s="118"/>
      <c r="I19" s="118"/>
      <c r="J19" s="14" t="s">
        <v>14</v>
      </c>
      <c r="K19" s="38"/>
      <c r="L19" s="39" t="s">
        <v>15</v>
      </c>
      <c r="M19" s="14"/>
      <c r="N19" s="36"/>
      <c r="O19" s="14"/>
      <c r="P19" s="119">
        <f>PRODUCT(H19,K19,N19)</f>
        <v>0</v>
      </c>
      <c r="Q19" s="120"/>
    </row>
    <row r="20" spans="1:33" ht="20.100000000000001" customHeight="1">
      <c r="A20" s="115"/>
      <c r="B20" s="15"/>
      <c r="C20" s="121" t="s">
        <v>16</v>
      </c>
      <c r="D20" s="122"/>
      <c r="E20" s="122"/>
      <c r="F20" s="122"/>
      <c r="G20" s="16" t="s">
        <v>13</v>
      </c>
      <c r="H20" s="112"/>
      <c r="I20" s="112"/>
      <c r="J20" s="16" t="s">
        <v>14</v>
      </c>
      <c r="K20" s="37"/>
      <c r="L20" s="40" t="s">
        <v>15</v>
      </c>
      <c r="M20" s="16"/>
      <c r="N20" s="36"/>
      <c r="O20" s="16"/>
      <c r="P20" s="107">
        <f t="shared" ref="P20:P27" si="0">PRODUCT(H20,K20,N20)</f>
        <v>0</v>
      </c>
      <c r="Q20" s="108"/>
    </row>
    <row r="21" spans="1:33" ht="20.100000000000001" customHeight="1">
      <c r="A21" s="115"/>
      <c r="B21" s="15"/>
      <c r="C21" s="121" t="s">
        <v>4</v>
      </c>
      <c r="D21" s="122"/>
      <c r="E21" s="122"/>
      <c r="F21" s="122"/>
      <c r="G21" s="16" t="s">
        <v>13</v>
      </c>
      <c r="H21" s="112"/>
      <c r="I21" s="112"/>
      <c r="J21" s="16" t="s">
        <v>14</v>
      </c>
      <c r="K21" s="37"/>
      <c r="L21" s="40" t="s">
        <v>15</v>
      </c>
      <c r="M21" s="16"/>
      <c r="N21" s="36"/>
      <c r="O21" s="16"/>
      <c r="P21" s="107">
        <f t="shared" si="0"/>
        <v>0</v>
      </c>
      <c r="Q21" s="108"/>
    </row>
    <row r="22" spans="1:33" ht="20.100000000000001" customHeight="1">
      <c r="A22" s="115"/>
      <c r="B22" s="15" t="s">
        <v>17</v>
      </c>
      <c r="C22" s="121" t="s">
        <v>18</v>
      </c>
      <c r="D22" s="122"/>
      <c r="E22" s="122"/>
      <c r="F22" s="122"/>
      <c r="G22" s="16" t="s">
        <v>19</v>
      </c>
      <c r="H22" s="112"/>
      <c r="I22" s="112"/>
      <c r="J22" s="16" t="s">
        <v>14</v>
      </c>
      <c r="K22" s="36"/>
      <c r="L22" s="41" t="s">
        <v>20</v>
      </c>
      <c r="M22" s="16" t="s">
        <v>14</v>
      </c>
      <c r="N22" s="36"/>
      <c r="O22" s="16" t="s">
        <v>21</v>
      </c>
      <c r="P22" s="107">
        <f t="shared" si="0"/>
        <v>0</v>
      </c>
      <c r="Q22" s="108"/>
    </row>
    <row r="23" spans="1:33" ht="20.100000000000001" customHeight="1">
      <c r="A23" s="115"/>
      <c r="B23" s="15"/>
      <c r="C23" s="121" t="s">
        <v>22</v>
      </c>
      <c r="D23" s="122"/>
      <c r="E23" s="122"/>
      <c r="F23" s="122"/>
      <c r="G23" s="16" t="s">
        <v>19</v>
      </c>
      <c r="H23" s="112"/>
      <c r="I23" s="112"/>
      <c r="J23" s="16" t="s">
        <v>14</v>
      </c>
      <c r="K23" s="36"/>
      <c r="L23" s="41" t="s">
        <v>20</v>
      </c>
      <c r="M23" s="16"/>
      <c r="N23" s="36"/>
      <c r="O23" s="16"/>
      <c r="P23" s="107">
        <f t="shared" si="0"/>
        <v>0</v>
      </c>
      <c r="Q23" s="108"/>
    </row>
    <row r="24" spans="1:33" ht="20.100000000000001" customHeight="1">
      <c r="A24" s="115"/>
      <c r="B24" s="15"/>
      <c r="C24" s="121" t="s">
        <v>23</v>
      </c>
      <c r="D24" s="122"/>
      <c r="E24" s="122"/>
      <c r="F24" s="122"/>
      <c r="G24" s="16"/>
      <c r="H24" s="112"/>
      <c r="I24" s="112"/>
      <c r="J24" s="16" t="s">
        <v>14</v>
      </c>
      <c r="K24" s="36"/>
      <c r="L24" s="40" t="s">
        <v>53</v>
      </c>
      <c r="M24" s="16"/>
      <c r="N24" s="36"/>
      <c r="O24" s="16"/>
      <c r="P24" s="107">
        <f t="shared" si="0"/>
        <v>0</v>
      </c>
      <c r="Q24" s="108"/>
    </row>
    <row r="25" spans="1:33" ht="20.100000000000001" customHeight="1">
      <c r="A25" s="115"/>
      <c r="B25" s="15" t="s">
        <v>24</v>
      </c>
      <c r="C25" s="110"/>
      <c r="D25" s="111"/>
      <c r="E25" s="111"/>
      <c r="F25" s="111"/>
      <c r="G25" s="16" t="s">
        <v>25</v>
      </c>
      <c r="H25" s="112"/>
      <c r="I25" s="112"/>
      <c r="J25" s="16" t="s">
        <v>14</v>
      </c>
      <c r="K25" s="36"/>
      <c r="L25" s="41" t="s">
        <v>20</v>
      </c>
      <c r="M25" s="16" t="s">
        <v>14</v>
      </c>
      <c r="N25" s="36"/>
      <c r="O25" s="16" t="s">
        <v>26</v>
      </c>
      <c r="P25" s="107">
        <f t="shared" si="0"/>
        <v>0</v>
      </c>
      <c r="Q25" s="108"/>
    </row>
    <row r="26" spans="1:33" ht="20.100000000000001" customHeight="1">
      <c r="A26" s="115"/>
      <c r="B26" s="15" t="s">
        <v>27</v>
      </c>
      <c r="C26" s="110"/>
      <c r="D26" s="111"/>
      <c r="E26" s="111"/>
      <c r="F26" s="111"/>
      <c r="H26" s="112"/>
      <c r="I26" s="112"/>
      <c r="J26" s="16" t="s">
        <v>14</v>
      </c>
      <c r="K26" s="36"/>
      <c r="L26" s="40" t="s">
        <v>53</v>
      </c>
      <c r="M26" s="16"/>
      <c r="N26" s="36"/>
      <c r="O26" s="16"/>
      <c r="P26" s="107">
        <f t="shared" si="0"/>
        <v>0</v>
      </c>
      <c r="Q26" s="108"/>
    </row>
    <row r="27" spans="1:33" ht="20.100000000000001" customHeight="1">
      <c r="A27" s="115"/>
      <c r="B27" s="15" t="s">
        <v>5</v>
      </c>
      <c r="C27" s="123" t="s">
        <v>6</v>
      </c>
      <c r="D27" s="88"/>
      <c r="E27" s="88"/>
      <c r="F27" s="88"/>
      <c r="H27" s="112"/>
      <c r="I27" s="112"/>
      <c r="J27" s="16"/>
      <c r="K27" s="36"/>
      <c r="L27" s="41"/>
      <c r="M27" s="16"/>
      <c r="N27" s="36"/>
      <c r="O27" s="16"/>
      <c r="P27" s="107">
        <f t="shared" si="0"/>
        <v>0</v>
      </c>
      <c r="Q27" s="108"/>
    </row>
    <row r="28" spans="1:33" ht="20.100000000000001" customHeight="1">
      <c r="A28" s="71" t="s">
        <v>28</v>
      </c>
      <c r="B28" s="72"/>
      <c r="C28" s="52"/>
      <c r="D28" s="28"/>
      <c r="E28" s="28"/>
      <c r="F28" s="28"/>
      <c r="G28" s="27"/>
      <c r="H28" s="27"/>
      <c r="I28" s="27"/>
      <c r="J28" s="27"/>
      <c r="K28" s="27"/>
      <c r="L28" s="27"/>
      <c r="M28" s="27"/>
      <c r="N28" s="27"/>
      <c r="O28" s="27"/>
      <c r="P28" s="100">
        <f>SUM(P19:Q27)</f>
        <v>0</v>
      </c>
      <c r="Q28" s="101"/>
    </row>
    <row r="29" spans="1:33" ht="20.100000000000001" customHeight="1">
      <c r="A29" s="94" t="s">
        <v>7</v>
      </c>
      <c r="B29" s="96"/>
      <c r="C29" s="109" t="s">
        <v>70</v>
      </c>
      <c r="D29" s="82"/>
      <c r="E29" s="82"/>
      <c r="F29" s="82"/>
      <c r="G29" s="82"/>
      <c r="H29" s="82"/>
      <c r="I29" s="82"/>
      <c r="J29" s="82"/>
      <c r="K29" s="82"/>
      <c r="L29" s="82"/>
      <c r="M29" s="82"/>
      <c r="N29" s="82"/>
      <c r="O29" s="18"/>
      <c r="P29" s="105"/>
      <c r="Q29" s="106"/>
      <c r="R29" s="43" t="str">
        <f>IF(P29&lt;=(P28*0.1),"←ＯＫ（上限"&amp;INT(P28*0.1)&amp;"円以内）","←×事務経費（Ｂ）は１０％以内に調整してください。")</f>
        <v>←ＯＫ（上限0円以内）</v>
      </c>
      <c r="S29" s="44"/>
      <c r="T29" s="44"/>
      <c r="U29" s="44"/>
    </row>
    <row r="30" spans="1:33" ht="20.100000000000001" customHeight="1">
      <c r="A30" s="67" t="s">
        <v>29</v>
      </c>
      <c r="B30" s="67"/>
      <c r="C30" s="98" t="s">
        <v>30</v>
      </c>
      <c r="D30" s="99"/>
      <c r="E30" s="99"/>
      <c r="F30" s="99"/>
      <c r="G30" s="99"/>
      <c r="H30" s="99"/>
      <c r="I30" s="99"/>
      <c r="J30" s="99"/>
      <c r="K30" s="99"/>
      <c r="L30" s="99"/>
      <c r="M30" s="99"/>
      <c r="N30" s="99"/>
      <c r="O30" s="27"/>
      <c r="P30" s="100">
        <f>+P28+P29</f>
        <v>0</v>
      </c>
      <c r="Q30" s="101"/>
      <c r="R30" s="43" t="e">
        <f>IF(P30&lt;=(U16*J17*N17),"←ＯＫ（上限"&amp;(J17*N17*U16)&amp;"円以内）","←小計が上限額（"&amp;(J17*N17*U16)&amp;"円）を超えています。科目単価、調整額または事務経費で減額して調整してください。")</f>
        <v>#VALUE!</v>
      </c>
      <c r="S30" s="44"/>
      <c r="T30" s="44"/>
      <c r="U30" s="44"/>
    </row>
    <row r="31" spans="1:33" ht="20.100000000000001" customHeight="1">
      <c r="A31" s="67" t="s">
        <v>31</v>
      </c>
      <c r="B31" s="67"/>
      <c r="C31" s="103" t="s">
        <v>59</v>
      </c>
      <c r="D31" s="104"/>
      <c r="E31" s="104"/>
      <c r="F31" s="104"/>
      <c r="G31" s="104"/>
      <c r="H31" s="104"/>
      <c r="I31" s="104"/>
      <c r="J31" s="104"/>
      <c r="K31" s="104"/>
      <c r="L31" s="104"/>
      <c r="M31" s="104"/>
      <c r="N31" s="104"/>
      <c r="O31" s="18"/>
      <c r="P31" s="105">
        <f>INT(P30*0.1)</f>
        <v>0</v>
      </c>
      <c r="Q31" s="106"/>
      <c r="R31" s="44"/>
      <c r="S31" s="44"/>
      <c r="T31" s="44"/>
      <c r="U31" s="44"/>
    </row>
    <row r="32" spans="1:33" ht="20.100000000000001" customHeight="1">
      <c r="A32" s="94" t="s">
        <v>51</v>
      </c>
      <c r="B32" s="96"/>
      <c r="C32" s="98" t="s">
        <v>32</v>
      </c>
      <c r="D32" s="99"/>
      <c r="E32" s="99"/>
      <c r="F32" s="99"/>
      <c r="G32" s="99"/>
      <c r="H32" s="99"/>
      <c r="I32" s="99"/>
      <c r="J32" s="99"/>
      <c r="K32" s="99"/>
      <c r="L32" s="99"/>
      <c r="M32" s="19"/>
      <c r="N32" s="19"/>
      <c r="O32" s="19"/>
      <c r="P32" s="100">
        <f>SUM(P30:Q31)</f>
        <v>0</v>
      </c>
      <c r="Q32" s="101"/>
      <c r="R32" s="44"/>
      <c r="S32" s="44"/>
      <c r="T32" s="44"/>
      <c r="U32" s="44"/>
    </row>
    <row r="33" spans="1:33" ht="20.100000000000001" customHeight="1">
      <c r="R33" s="44"/>
      <c r="S33" s="44"/>
      <c r="T33" s="44"/>
      <c r="U33" s="44"/>
    </row>
    <row r="34" spans="1:33" s="1" customFormat="1" ht="20.100000000000001" customHeight="1">
      <c r="A34" s="4" t="s">
        <v>40</v>
      </c>
      <c r="B34" s="102" t="s">
        <v>93</v>
      </c>
      <c r="C34" s="102"/>
      <c r="D34" s="102"/>
      <c r="E34" s="4"/>
      <c r="R34" s="6"/>
      <c r="S34" s="102"/>
      <c r="T34" s="102"/>
      <c r="U34" s="102"/>
    </row>
    <row r="35" spans="1:33" s="1" customFormat="1" ht="20.100000000000001" customHeight="1">
      <c r="B35" s="82" t="s">
        <v>35</v>
      </c>
      <c r="C35" s="82"/>
      <c r="D35" s="82"/>
      <c r="E35" s="82"/>
      <c r="F35" s="129" t="e">
        <f>P50/J37/N37</f>
        <v>#VALUE!</v>
      </c>
      <c r="G35" s="130"/>
      <c r="H35" s="85" t="s">
        <v>9</v>
      </c>
      <c r="I35" s="85"/>
      <c r="J35" s="85"/>
      <c r="K35" s="8"/>
      <c r="R35" s="42" t="s">
        <v>94</v>
      </c>
      <c r="S35" s="42"/>
      <c r="T35" s="42"/>
      <c r="U35" s="42"/>
      <c r="V35" s="42"/>
      <c r="W35" s="42"/>
      <c r="X35" s="42"/>
      <c r="Y35" s="42"/>
      <c r="Z35" s="42"/>
      <c r="AA35" s="8"/>
      <c r="AB35" s="8"/>
      <c r="AC35" s="8"/>
      <c r="AD35" s="8"/>
      <c r="AE35" s="8"/>
    </row>
    <row r="36" spans="1:33" s="1" customFormat="1" ht="20.100000000000001" customHeight="1">
      <c r="B36" s="86" t="s">
        <v>10</v>
      </c>
      <c r="C36" s="86"/>
      <c r="D36" s="86"/>
      <c r="E36" s="86"/>
      <c r="F36" s="86"/>
      <c r="G36" s="86"/>
      <c r="H36" s="86"/>
      <c r="I36" s="86"/>
      <c r="J36" s="86"/>
      <c r="K36" s="86"/>
      <c r="L36" s="86"/>
      <c r="M36" s="86"/>
      <c r="N36" s="2"/>
      <c r="O36" s="2"/>
      <c r="R36" s="125" t="s">
        <v>71</v>
      </c>
      <c r="S36" s="125"/>
      <c r="T36" s="126"/>
      <c r="U36" s="127">
        <v>100000</v>
      </c>
      <c r="V36" s="127"/>
      <c r="W36" s="127"/>
      <c r="X36" s="127"/>
      <c r="Y36" s="8"/>
      <c r="Z36" s="8"/>
      <c r="AA36" s="8"/>
      <c r="AB36" s="8"/>
      <c r="AC36" s="8"/>
      <c r="AD36" s="8"/>
    </row>
    <row r="37" spans="1:33" s="1" customFormat="1" ht="20.100000000000001" customHeight="1">
      <c r="H37" s="87" t="s">
        <v>33</v>
      </c>
      <c r="I37" s="87"/>
      <c r="J37" s="34" t="s">
        <v>77</v>
      </c>
      <c r="K37" s="3" t="s">
        <v>37</v>
      </c>
      <c r="L37" s="128" t="s">
        <v>34</v>
      </c>
      <c r="M37" s="128"/>
      <c r="N37" s="34" t="s">
        <v>77</v>
      </c>
      <c r="O37" s="113" t="s">
        <v>54</v>
      </c>
      <c r="P37" s="113"/>
      <c r="R37" s="6"/>
      <c r="Y37" s="87"/>
      <c r="Z37" s="87"/>
      <c r="AB37" s="3"/>
      <c r="AC37" s="128"/>
      <c r="AD37" s="128"/>
      <c r="AF37" s="113"/>
      <c r="AG37" s="113"/>
    </row>
    <row r="38" spans="1:33" ht="20.100000000000001" customHeight="1">
      <c r="A38" s="11"/>
      <c r="B38" s="12" t="s">
        <v>1</v>
      </c>
      <c r="C38" s="71" t="s">
        <v>11</v>
      </c>
      <c r="D38" s="73"/>
      <c r="E38" s="73"/>
      <c r="F38" s="73"/>
      <c r="G38" s="73"/>
      <c r="H38" s="73"/>
      <c r="I38" s="73"/>
      <c r="J38" s="73"/>
      <c r="K38" s="73"/>
      <c r="L38" s="73"/>
      <c r="M38" s="73"/>
      <c r="N38" s="73"/>
      <c r="O38" s="73"/>
      <c r="P38" s="71" t="s">
        <v>2</v>
      </c>
      <c r="Q38" s="72"/>
    </row>
    <row r="39" spans="1:33" ht="20.100000000000001" customHeight="1">
      <c r="A39" s="114" t="s">
        <v>36</v>
      </c>
      <c r="B39" s="13" t="s">
        <v>3</v>
      </c>
      <c r="C39" s="116" t="s">
        <v>12</v>
      </c>
      <c r="D39" s="117"/>
      <c r="E39" s="117"/>
      <c r="F39" s="117"/>
      <c r="G39" s="14" t="s">
        <v>13</v>
      </c>
      <c r="H39" s="118"/>
      <c r="I39" s="118"/>
      <c r="J39" s="14" t="s">
        <v>14</v>
      </c>
      <c r="K39" s="38"/>
      <c r="L39" s="39" t="s">
        <v>15</v>
      </c>
      <c r="M39" s="14"/>
      <c r="N39" s="36"/>
      <c r="O39" s="14"/>
      <c r="P39" s="119">
        <f>PRODUCT(H39,K39,N39)</f>
        <v>0</v>
      </c>
      <c r="Q39" s="120"/>
    </row>
    <row r="40" spans="1:33" ht="20.100000000000001" customHeight="1">
      <c r="A40" s="115"/>
      <c r="B40" s="15"/>
      <c r="C40" s="121" t="s">
        <v>16</v>
      </c>
      <c r="D40" s="122"/>
      <c r="E40" s="122"/>
      <c r="F40" s="122"/>
      <c r="G40" s="16" t="s">
        <v>13</v>
      </c>
      <c r="H40" s="112"/>
      <c r="I40" s="112"/>
      <c r="J40" s="16" t="s">
        <v>14</v>
      </c>
      <c r="K40" s="37"/>
      <c r="L40" s="40" t="s">
        <v>15</v>
      </c>
      <c r="M40" s="16"/>
      <c r="N40" s="36"/>
      <c r="O40" s="16"/>
      <c r="P40" s="107">
        <f t="shared" ref="P40:P47" si="1">PRODUCT(H40,K40,N40)</f>
        <v>0</v>
      </c>
      <c r="Q40" s="108"/>
    </row>
    <row r="41" spans="1:33" ht="20.100000000000001" customHeight="1">
      <c r="A41" s="115"/>
      <c r="B41" s="15"/>
      <c r="C41" s="121" t="s">
        <v>4</v>
      </c>
      <c r="D41" s="122"/>
      <c r="E41" s="122"/>
      <c r="F41" s="122"/>
      <c r="G41" s="16" t="s">
        <v>13</v>
      </c>
      <c r="H41" s="112"/>
      <c r="I41" s="112"/>
      <c r="J41" s="16" t="s">
        <v>14</v>
      </c>
      <c r="K41" s="37"/>
      <c r="L41" s="40" t="s">
        <v>15</v>
      </c>
      <c r="M41" s="16"/>
      <c r="N41" s="36"/>
      <c r="O41" s="16"/>
      <c r="P41" s="107">
        <f t="shared" si="1"/>
        <v>0</v>
      </c>
      <c r="Q41" s="108"/>
    </row>
    <row r="42" spans="1:33" ht="20.100000000000001" customHeight="1">
      <c r="A42" s="115"/>
      <c r="B42" s="15" t="s">
        <v>17</v>
      </c>
      <c r="C42" s="121" t="s">
        <v>18</v>
      </c>
      <c r="D42" s="122"/>
      <c r="E42" s="122"/>
      <c r="F42" s="122"/>
      <c r="G42" s="16" t="s">
        <v>19</v>
      </c>
      <c r="H42" s="112"/>
      <c r="I42" s="112"/>
      <c r="J42" s="16" t="s">
        <v>14</v>
      </c>
      <c r="K42" s="36"/>
      <c r="L42" s="41" t="s">
        <v>20</v>
      </c>
      <c r="M42" s="16" t="s">
        <v>14</v>
      </c>
      <c r="N42" s="36"/>
      <c r="O42" s="16" t="s">
        <v>21</v>
      </c>
      <c r="P42" s="107">
        <f t="shared" si="1"/>
        <v>0</v>
      </c>
      <c r="Q42" s="108"/>
    </row>
    <row r="43" spans="1:33" ht="20.100000000000001" customHeight="1">
      <c r="A43" s="115"/>
      <c r="B43" s="15"/>
      <c r="C43" s="121" t="s">
        <v>22</v>
      </c>
      <c r="D43" s="122"/>
      <c r="E43" s="122"/>
      <c r="F43" s="122"/>
      <c r="G43" s="16" t="s">
        <v>19</v>
      </c>
      <c r="H43" s="112"/>
      <c r="I43" s="112"/>
      <c r="J43" s="16" t="s">
        <v>14</v>
      </c>
      <c r="K43" s="36"/>
      <c r="L43" s="41" t="s">
        <v>20</v>
      </c>
      <c r="M43" s="16"/>
      <c r="N43" s="36"/>
      <c r="O43" s="16"/>
      <c r="P43" s="107">
        <f t="shared" si="1"/>
        <v>0</v>
      </c>
      <c r="Q43" s="108"/>
    </row>
    <row r="44" spans="1:33" ht="20.100000000000001" customHeight="1">
      <c r="A44" s="115"/>
      <c r="B44" s="15"/>
      <c r="C44" s="121" t="s">
        <v>23</v>
      </c>
      <c r="D44" s="122"/>
      <c r="E44" s="122"/>
      <c r="F44" s="122"/>
      <c r="G44" s="16"/>
      <c r="H44" s="112"/>
      <c r="I44" s="112"/>
      <c r="J44" s="16" t="s">
        <v>14</v>
      </c>
      <c r="K44" s="36"/>
      <c r="L44" s="40" t="s">
        <v>53</v>
      </c>
      <c r="M44" s="16"/>
      <c r="N44" s="36"/>
      <c r="O44" s="16"/>
      <c r="P44" s="107">
        <f t="shared" si="1"/>
        <v>0</v>
      </c>
      <c r="Q44" s="108"/>
    </row>
    <row r="45" spans="1:33" ht="20.100000000000001" customHeight="1">
      <c r="A45" s="115"/>
      <c r="B45" s="15" t="s">
        <v>24</v>
      </c>
      <c r="C45" s="110"/>
      <c r="D45" s="111"/>
      <c r="E45" s="111"/>
      <c r="F45" s="111"/>
      <c r="G45" s="16" t="s">
        <v>25</v>
      </c>
      <c r="H45" s="112"/>
      <c r="I45" s="112"/>
      <c r="J45" s="16" t="s">
        <v>14</v>
      </c>
      <c r="K45" s="36"/>
      <c r="L45" s="41" t="s">
        <v>20</v>
      </c>
      <c r="M45" s="16" t="s">
        <v>14</v>
      </c>
      <c r="N45" s="36"/>
      <c r="O45" s="16" t="s">
        <v>26</v>
      </c>
      <c r="P45" s="107">
        <f t="shared" si="1"/>
        <v>0</v>
      </c>
      <c r="Q45" s="108"/>
    </row>
    <row r="46" spans="1:33" ht="20.100000000000001" customHeight="1">
      <c r="A46" s="115"/>
      <c r="B46" s="15" t="s">
        <v>27</v>
      </c>
      <c r="C46" s="110"/>
      <c r="D46" s="111"/>
      <c r="E46" s="111"/>
      <c r="F46" s="111"/>
      <c r="H46" s="112"/>
      <c r="I46" s="112"/>
      <c r="J46" s="16" t="s">
        <v>14</v>
      </c>
      <c r="K46" s="36"/>
      <c r="L46" s="40" t="s">
        <v>53</v>
      </c>
      <c r="M46" s="16"/>
      <c r="N46" s="36"/>
      <c r="O46" s="16"/>
      <c r="P46" s="107">
        <f t="shared" si="1"/>
        <v>0</v>
      </c>
      <c r="Q46" s="108"/>
    </row>
    <row r="47" spans="1:33" ht="20.100000000000001" customHeight="1">
      <c r="A47" s="115"/>
      <c r="B47" s="15" t="s">
        <v>5</v>
      </c>
      <c r="C47" s="123" t="s">
        <v>6</v>
      </c>
      <c r="D47" s="88"/>
      <c r="E47" s="88"/>
      <c r="F47" s="88"/>
      <c r="H47" s="112"/>
      <c r="I47" s="112"/>
      <c r="J47" s="16"/>
      <c r="K47" s="36"/>
      <c r="L47" s="41"/>
      <c r="M47" s="16"/>
      <c r="N47" s="36"/>
      <c r="O47" s="16"/>
      <c r="P47" s="107">
        <f t="shared" si="1"/>
        <v>0</v>
      </c>
      <c r="Q47" s="108"/>
    </row>
    <row r="48" spans="1:33" ht="20.100000000000001" customHeight="1">
      <c r="A48" s="71" t="s">
        <v>28</v>
      </c>
      <c r="B48" s="72"/>
      <c r="C48" s="52"/>
      <c r="D48" s="28"/>
      <c r="E48" s="28"/>
      <c r="F48" s="28"/>
      <c r="G48" s="27"/>
      <c r="H48" s="27"/>
      <c r="I48" s="27"/>
      <c r="J48" s="27"/>
      <c r="K48" s="27"/>
      <c r="L48" s="27"/>
      <c r="M48" s="27"/>
      <c r="N48" s="27"/>
      <c r="O48" s="27"/>
      <c r="P48" s="100">
        <f>SUM(P39:Q47)</f>
        <v>0</v>
      </c>
      <c r="Q48" s="101"/>
    </row>
    <row r="49" spans="1:21" ht="20.100000000000001" customHeight="1">
      <c r="A49" s="94" t="s">
        <v>7</v>
      </c>
      <c r="B49" s="96"/>
      <c r="C49" s="109" t="s">
        <v>70</v>
      </c>
      <c r="D49" s="82"/>
      <c r="E49" s="82"/>
      <c r="F49" s="82"/>
      <c r="G49" s="82"/>
      <c r="H49" s="82"/>
      <c r="I49" s="82"/>
      <c r="J49" s="82"/>
      <c r="K49" s="82"/>
      <c r="L49" s="82"/>
      <c r="M49" s="82"/>
      <c r="N49" s="82"/>
      <c r="O49" s="18"/>
      <c r="P49" s="105"/>
      <c r="Q49" s="106"/>
      <c r="R49" s="43" t="str">
        <f>IF(P49&lt;=(P48*0.1),"←ＯＫ（上限"&amp;INT(P48*0.1)&amp;"円以内）","←×事務経費（Ｂ）は１０％以内に調整してください。")</f>
        <v>←ＯＫ（上限0円以内）</v>
      </c>
      <c r="S49" s="44"/>
      <c r="T49" s="44"/>
      <c r="U49" s="44"/>
    </row>
    <row r="50" spans="1:21" ht="20.100000000000001" customHeight="1">
      <c r="A50" s="67" t="s">
        <v>29</v>
      </c>
      <c r="B50" s="67"/>
      <c r="C50" s="98" t="s">
        <v>30</v>
      </c>
      <c r="D50" s="99"/>
      <c r="E50" s="99"/>
      <c r="F50" s="99"/>
      <c r="G50" s="99"/>
      <c r="H50" s="99"/>
      <c r="I50" s="99"/>
      <c r="J50" s="99"/>
      <c r="K50" s="99"/>
      <c r="L50" s="99"/>
      <c r="M50" s="99"/>
      <c r="N50" s="99"/>
      <c r="O50" s="27"/>
      <c r="P50" s="100">
        <f>+P48+P49</f>
        <v>0</v>
      </c>
      <c r="Q50" s="101"/>
      <c r="R50" s="43" t="e">
        <f>IF(P50&lt;=(U36*J37*N37),"←ＯＫ（上限"&amp;(J37*N37*U36)&amp;"円以内）","←小計が上限額（"&amp;(J37*N37*U36)&amp;"円）を超えています。科目単価、調整額または事務経費で減額して調整してください。")</f>
        <v>#VALUE!</v>
      </c>
      <c r="S50" s="44"/>
      <c r="T50" s="44"/>
      <c r="U50" s="44"/>
    </row>
    <row r="51" spans="1:21" ht="20.100000000000001" customHeight="1">
      <c r="A51" s="67" t="s">
        <v>31</v>
      </c>
      <c r="B51" s="67"/>
      <c r="C51" s="103" t="s">
        <v>59</v>
      </c>
      <c r="D51" s="104"/>
      <c r="E51" s="104"/>
      <c r="F51" s="104"/>
      <c r="G51" s="104"/>
      <c r="H51" s="104"/>
      <c r="I51" s="104"/>
      <c r="J51" s="104"/>
      <c r="K51" s="104"/>
      <c r="L51" s="104"/>
      <c r="M51" s="104"/>
      <c r="N51" s="104"/>
      <c r="O51" s="18"/>
      <c r="P51" s="105">
        <f>INT(P50*0.1)</f>
        <v>0</v>
      </c>
      <c r="Q51" s="106"/>
      <c r="R51" s="44"/>
      <c r="S51" s="44"/>
      <c r="T51" s="44"/>
      <c r="U51" s="44"/>
    </row>
    <row r="52" spans="1:21" ht="20.100000000000001" customHeight="1">
      <c r="A52" s="94" t="s">
        <v>97</v>
      </c>
      <c r="B52" s="96"/>
      <c r="C52" s="98" t="s">
        <v>32</v>
      </c>
      <c r="D52" s="99"/>
      <c r="E52" s="99"/>
      <c r="F52" s="99"/>
      <c r="G52" s="99"/>
      <c r="H52" s="99"/>
      <c r="I52" s="99"/>
      <c r="J52" s="99"/>
      <c r="K52" s="99"/>
      <c r="L52" s="99"/>
      <c r="M52" s="19"/>
      <c r="N52" s="19"/>
      <c r="O52" s="19"/>
      <c r="P52" s="100">
        <f>SUM(P50:Q51)</f>
        <v>0</v>
      </c>
      <c r="Q52" s="101"/>
      <c r="R52" s="44"/>
      <c r="S52" s="44"/>
      <c r="T52" s="44"/>
      <c r="U52" s="44"/>
    </row>
    <row r="53" spans="1:21" ht="20.100000000000001" customHeight="1">
      <c r="A53" s="71" t="s">
        <v>96</v>
      </c>
      <c r="B53" s="73"/>
      <c r="C53" s="73"/>
      <c r="D53" s="73"/>
      <c r="E53" s="73"/>
      <c r="F53" s="73"/>
      <c r="G53" s="73"/>
      <c r="H53" s="73"/>
      <c r="I53" s="73"/>
      <c r="J53" s="73"/>
      <c r="K53" s="73"/>
      <c r="L53" s="73"/>
      <c r="M53" s="73"/>
      <c r="N53" s="73"/>
      <c r="O53" s="72"/>
      <c r="P53" s="100">
        <f>P32+P52</f>
        <v>0</v>
      </c>
      <c r="Q53" s="101"/>
      <c r="R53" s="44"/>
      <c r="S53" s="44"/>
      <c r="T53" s="44"/>
      <c r="U53" s="44"/>
    </row>
    <row r="54" spans="1:21" ht="20.100000000000001" customHeight="1">
      <c r="A54" s="16"/>
      <c r="B54" s="16"/>
      <c r="C54" s="24"/>
      <c r="D54" s="24"/>
      <c r="E54" s="24"/>
      <c r="F54" s="24"/>
      <c r="G54" s="24"/>
      <c r="H54" s="24"/>
      <c r="I54" s="24"/>
      <c r="J54" s="24"/>
      <c r="K54" s="24"/>
      <c r="L54" s="24"/>
      <c r="M54" s="24"/>
      <c r="N54" s="24"/>
      <c r="O54" s="24"/>
      <c r="P54" s="55"/>
      <c r="Q54" s="55"/>
      <c r="R54" s="44"/>
      <c r="S54" s="44"/>
      <c r="T54" s="44"/>
      <c r="U54" s="44"/>
    </row>
    <row r="55" spans="1:21" ht="13.5">
      <c r="A55" s="4" t="s">
        <v>60</v>
      </c>
      <c r="B55" s="102" t="s">
        <v>41</v>
      </c>
      <c r="C55" s="102"/>
      <c r="D55" s="102"/>
      <c r="E55" s="1"/>
      <c r="F55" s="1"/>
      <c r="G55" s="1"/>
      <c r="H55" s="1"/>
      <c r="I55" s="1"/>
      <c r="J55" s="1"/>
      <c r="K55" s="1"/>
      <c r="L55" s="1"/>
      <c r="M55" s="1"/>
      <c r="N55" s="1"/>
      <c r="O55" s="1"/>
      <c r="P55" s="1"/>
      <c r="Q55" s="1"/>
      <c r="R55" s="44"/>
      <c r="S55" s="44"/>
    </row>
    <row r="56" spans="1:21" ht="13.5">
      <c r="B56" s="82" t="s">
        <v>83</v>
      </c>
      <c r="C56" s="82"/>
      <c r="D56" s="82"/>
      <c r="E56" s="82"/>
      <c r="F56" s="83" t="e">
        <f>INT(P60/J58)</f>
        <v>#DIV/0!</v>
      </c>
      <c r="G56" s="84"/>
      <c r="H56" s="85" t="s">
        <v>9</v>
      </c>
      <c r="I56" s="85"/>
      <c r="J56" s="85"/>
      <c r="K56" s="8"/>
      <c r="L56" s="1"/>
      <c r="M56" s="1"/>
      <c r="N56" s="1"/>
      <c r="O56" s="1"/>
      <c r="P56" s="1"/>
      <c r="R56" s="44"/>
      <c r="S56" s="44"/>
    </row>
    <row r="57" spans="1:21" ht="13.5">
      <c r="B57" s="86" t="s">
        <v>67</v>
      </c>
      <c r="C57" s="86"/>
      <c r="D57" s="86"/>
      <c r="E57" s="86"/>
      <c r="F57" s="86"/>
      <c r="G57" s="86"/>
      <c r="H57" s="86"/>
      <c r="I57" s="86"/>
      <c r="J57" s="86"/>
      <c r="K57" s="86"/>
      <c r="L57" s="86"/>
      <c r="M57" s="86"/>
      <c r="N57" s="2"/>
      <c r="O57" s="2"/>
      <c r="P57" s="1"/>
      <c r="R57" s="44"/>
      <c r="S57" s="44"/>
    </row>
    <row r="58" spans="1:21" ht="13.5">
      <c r="B58" s="1"/>
      <c r="C58" s="1"/>
      <c r="D58" s="1"/>
      <c r="E58" s="1"/>
      <c r="F58" s="1"/>
      <c r="G58" s="1"/>
      <c r="H58" s="87" t="s">
        <v>33</v>
      </c>
      <c r="I58" s="87"/>
      <c r="J58" s="8">
        <f>J36</f>
        <v>0</v>
      </c>
      <c r="K58" s="3" t="s">
        <v>68</v>
      </c>
      <c r="L58" s="88"/>
      <c r="M58" s="88"/>
      <c r="N58" s="88"/>
      <c r="O58" s="88"/>
      <c r="P58" s="88"/>
      <c r="R58" s="44"/>
      <c r="S58" s="44"/>
    </row>
    <row r="59" spans="1:21" ht="20.100000000000001" customHeight="1">
      <c r="A59" s="69" t="s">
        <v>55</v>
      </c>
      <c r="B59" s="71" t="s">
        <v>56</v>
      </c>
      <c r="C59" s="72"/>
      <c r="D59" s="71" t="s">
        <v>57</v>
      </c>
      <c r="E59" s="73"/>
      <c r="F59" s="73"/>
      <c r="G59" s="73"/>
      <c r="H59" s="73"/>
      <c r="I59" s="73"/>
      <c r="J59" s="73"/>
      <c r="K59" s="73"/>
      <c r="L59" s="73"/>
      <c r="M59" s="73"/>
      <c r="N59" s="73"/>
      <c r="O59" s="72"/>
      <c r="P59" s="73" t="s">
        <v>2</v>
      </c>
      <c r="Q59" s="72"/>
      <c r="R59" s="44"/>
      <c r="S59" s="44"/>
    </row>
    <row r="60" spans="1:21" ht="20.100000000000001" customHeight="1">
      <c r="A60" s="70"/>
      <c r="B60" s="89" t="s">
        <v>46</v>
      </c>
      <c r="C60" s="90"/>
      <c r="D60" s="76">
        <v>20000</v>
      </c>
      <c r="E60" s="77"/>
      <c r="F60" s="20" t="s">
        <v>74</v>
      </c>
      <c r="G60" s="21">
        <f>+J58</f>
        <v>0</v>
      </c>
      <c r="H60" s="5" t="s">
        <v>69</v>
      </c>
      <c r="I60" s="78"/>
      <c r="J60" s="78"/>
      <c r="K60" s="78"/>
      <c r="L60" s="5"/>
      <c r="M60" s="5"/>
      <c r="N60" s="22"/>
      <c r="O60" s="5"/>
      <c r="P60" s="79">
        <f>D60*G60</f>
        <v>0</v>
      </c>
      <c r="Q60" s="80"/>
      <c r="R60" s="45"/>
      <c r="S60" s="44"/>
    </row>
    <row r="61" spans="1:21" ht="20.100000000000001" customHeight="1">
      <c r="A61" s="70"/>
      <c r="B61" s="59" t="s">
        <v>45</v>
      </c>
      <c r="C61" s="60"/>
      <c r="D61" s="23" t="s">
        <v>8</v>
      </c>
      <c r="E61" s="18"/>
      <c r="F61" s="18"/>
      <c r="G61" s="24"/>
      <c r="H61" s="24"/>
      <c r="I61" s="24"/>
      <c r="J61" s="24"/>
      <c r="K61" s="24"/>
      <c r="L61" s="25"/>
      <c r="M61" s="25"/>
      <c r="N61" s="25"/>
      <c r="O61" s="16"/>
      <c r="P61" s="61">
        <f>+P60*10%</f>
        <v>0</v>
      </c>
      <c r="Q61" s="62"/>
      <c r="R61" s="44"/>
      <c r="S61" s="44"/>
    </row>
    <row r="62" spans="1:21" ht="20.100000000000001" customHeight="1">
      <c r="A62" s="70"/>
      <c r="B62" s="63" t="s">
        <v>61</v>
      </c>
      <c r="C62" s="64"/>
      <c r="D62" s="54" t="s">
        <v>47</v>
      </c>
      <c r="E62" s="5"/>
      <c r="F62" s="5"/>
      <c r="G62" s="17"/>
      <c r="H62" s="17"/>
      <c r="I62" s="17"/>
      <c r="J62" s="17"/>
      <c r="K62" s="17"/>
      <c r="L62" s="14"/>
      <c r="M62" s="14"/>
      <c r="N62" s="14"/>
      <c r="O62" s="14"/>
      <c r="P62" s="65">
        <f>+P60+P61</f>
        <v>0</v>
      </c>
      <c r="Q62" s="66"/>
      <c r="R62" s="44"/>
      <c r="S62" s="44"/>
    </row>
    <row r="63" spans="1:21" ht="20.100000000000001" customHeight="1">
      <c r="A63" s="67" t="s">
        <v>62</v>
      </c>
      <c r="B63" s="67"/>
      <c r="C63" s="67"/>
      <c r="D63" s="67"/>
      <c r="E63" s="67"/>
      <c r="F63" s="67"/>
      <c r="G63" s="67"/>
      <c r="H63" s="67"/>
      <c r="I63" s="67"/>
      <c r="J63" s="67"/>
      <c r="K63" s="67"/>
      <c r="L63" s="67"/>
      <c r="M63" s="67"/>
      <c r="N63" s="67"/>
      <c r="O63" s="67"/>
      <c r="P63" s="68">
        <f>P32+P53+P62</f>
        <v>0</v>
      </c>
      <c r="Q63" s="68"/>
      <c r="R63" s="44"/>
      <c r="S63" s="44"/>
      <c r="T63" s="44"/>
      <c r="U63" s="44"/>
    </row>
    <row r="64" spans="1:21" ht="20.100000000000001" customHeight="1">
      <c r="A64" s="30"/>
      <c r="B64" s="81"/>
      <c r="C64" s="81"/>
      <c r="D64" s="81"/>
      <c r="E64" s="81"/>
      <c r="F64" s="81"/>
      <c r="G64" s="81"/>
      <c r="H64" s="81"/>
      <c r="I64" s="81"/>
      <c r="J64" s="81"/>
      <c r="K64" s="81"/>
      <c r="L64" s="81"/>
      <c r="M64" s="81"/>
      <c r="N64" s="81"/>
      <c r="O64" s="81"/>
      <c r="P64" s="81"/>
      <c r="Q64" s="81"/>
    </row>
    <row r="65" spans="1:34" ht="13.5">
      <c r="A65" s="56" t="s">
        <v>80</v>
      </c>
      <c r="B65" s="82" t="s">
        <v>98</v>
      </c>
      <c r="C65" s="82"/>
      <c r="D65" s="82"/>
      <c r="E65" s="82"/>
      <c r="F65" s="83">
        <f>INT(P69)</f>
        <v>0</v>
      </c>
      <c r="G65" s="84"/>
      <c r="H65" s="85" t="s">
        <v>9</v>
      </c>
      <c r="I65" s="85"/>
      <c r="J65" s="85"/>
      <c r="K65" s="8"/>
      <c r="L65" s="8"/>
      <c r="M65" s="8"/>
      <c r="N65" s="8"/>
      <c r="O65" s="8"/>
      <c r="P65" s="8"/>
    </row>
    <row r="66" spans="1:34" ht="13.5">
      <c r="B66" s="86"/>
      <c r="C66" s="86"/>
      <c r="D66" s="86"/>
      <c r="E66" s="86"/>
      <c r="F66" s="86"/>
      <c r="G66" s="86"/>
      <c r="H66" s="86"/>
      <c r="I66" s="86"/>
      <c r="J66" s="86"/>
      <c r="K66" s="86"/>
      <c r="L66" s="86"/>
      <c r="M66" s="86"/>
      <c r="N66" s="31"/>
      <c r="O66" s="31"/>
      <c r="P66" s="8"/>
    </row>
    <row r="67" spans="1:34" ht="13.5">
      <c r="B67" s="8"/>
      <c r="C67" s="8"/>
      <c r="D67" s="8"/>
      <c r="E67" s="8"/>
      <c r="F67" s="8"/>
      <c r="G67" s="8"/>
      <c r="H67" s="87"/>
      <c r="I67" s="87"/>
      <c r="J67" s="8"/>
      <c r="K67" s="3"/>
      <c r="L67" s="88"/>
      <c r="M67" s="88"/>
      <c r="N67" s="88"/>
      <c r="O67" s="88"/>
      <c r="P67" s="88"/>
    </row>
    <row r="68" spans="1:34" ht="20.100000000000001" customHeight="1">
      <c r="A68" s="69" t="s">
        <v>55</v>
      </c>
      <c r="B68" s="71" t="s">
        <v>56</v>
      </c>
      <c r="C68" s="72"/>
      <c r="D68" s="71" t="s">
        <v>57</v>
      </c>
      <c r="E68" s="73"/>
      <c r="F68" s="73"/>
      <c r="G68" s="73"/>
      <c r="H68" s="73"/>
      <c r="I68" s="73"/>
      <c r="J68" s="73"/>
      <c r="K68" s="73"/>
      <c r="L68" s="73"/>
      <c r="M68" s="73"/>
      <c r="N68" s="73"/>
      <c r="O68" s="72"/>
      <c r="P68" s="73" t="s">
        <v>2</v>
      </c>
      <c r="Q68" s="72"/>
    </row>
    <row r="69" spans="1:34" ht="20.100000000000001" customHeight="1">
      <c r="A69" s="70"/>
      <c r="B69" s="74" t="s">
        <v>100</v>
      </c>
      <c r="C69" s="75"/>
      <c r="D69" s="76">
        <v>0</v>
      </c>
      <c r="E69" s="77"/>
      <c r="F69" s="20" t="s">
        <v>99</v>
      </c>
      <c r="G69" s="21"/>
      <c r="H69" s="5"/>
      <c r="I69" s="78"/>
      <c r="J69" s="78"/>
      <c r="K69" s="78"/>
      <c r="L69" s="5"/>
      <c r="M69" s="5"/>
      <c r="N69" s="22"/>
      <c r="O69" s="5"/>
      <c r="P69" s="79">
        <f>D69</f>
        <v>0</v>
      </c>
      <c r="Q69" s="80"/>
      <c r="R69" s="57" t="s">
        <v>101</v>
      </c>
      <c r="S69" s="58"/>
      <c r="T69" s="58"/>
      <c r="U69" s="58"/>
      <c r="V69" s="58"/>
      <c r="W69" s="58"/>
      <c r="X69" s="58"/>
      <c r="Y69" s="58"/>
      <c r="Z69" s="58"/>
      <c r="AA69" s="58"/>
      <c r="AB69" s="58"/>
      <c r="AC69" s="58"/>
      <c r="AD69" s="58"/>
      <c r="AE69" s="58"/>
      <c r="AF69" s="58"/>
      <c r="AG69" s="58"/>
      <c r="AH69" s="58"/>
    </row>
    <row r="70" spans="1:34" ht="19.5" customHeight="1">
      <c r="A70" s="70"/>
      <c r="B70" s="59" t="s">
        <v>45</v>
      </c>
      <c r="C70" s="60"/>
      <c r="D70" s="23" t="s">
        <v>8</v>
      </c>
      <c r="E70" s="18"/>
      <c r="F70" s="18"/>
      <c r="G70" s="24"/>
      <c r="H70" s="24"/>
      <c r="I70" s="24"/>
      <c r="J70" s="24"/>
      <c r="K70" s="24"/>
      <c r="L70" s="25"/>
      <c r="M70" s="25"/>
      <c r="N70" s="25"/>
      <c r="O70" s="16"/>
      <c r="P70" s="61">
        <f>+P69*10%</f>
        <v>0</v>
      </c>
      <c r="Q70" s="62"/>
      <c r="R70" s="57"/>
      <c r="S70" s="58"/>
      <c r="T70" s="58"/>
      <c r="U70" s="58"/>
      <c r="V70" s="58"/>
      <c r="W70" s="58"/>
      <c r="X70" s="58"/>
      <c r="Y70" s="58"/>
      <c r="Z70" s="58"/>
      <c r="AA70" s="58"/>
      <c r="AB70" s="58"/>
      <c r="AC70" s="58"/>
      <c r="AD70" s="58"/>
      <c r="AE70" s="58"/>
      <c r="AF70" s="58"/>
      <c r="AG70" s="58"/>
      <c r="AH70" s="58"/>
    </row>
    <row r="71" spans="1:34" ht="20.100000000000001" customHeight="1">
      <c r="A71" s="70"/>
      <c r="B71" s="63" t="s">
        <v>61</v>
      </c>
      <c r="C71" s="64"/>
      <c r="D71" s="54" t="s">
        <v>47</v>
      </c>
      <c r="E71" s="5"/>
      <c r="F71" s="5"/>
      <c r="G71" s="17"/>
      <c r="H71" s="17"/>
      <c r="I71" s="17"/>
      <c r="J71" s="17"/>
      <c r="K71" s="17"/>
      <c r="L71" s="14"/>
      <c r="M71" s="14"/>
      <c r="N71" s="14"/>
      <c r="O71" s="14"/>
      <c r="P71" s="65">
        <f>+P69+P70</f>
        <v>0</v>
      </c>
      <c r="Q71" s="66"/>
      <c r="R71" s="57"/>
      <c r="S71" s="58"/>
      <c r="T71" s="58"/>
      <c r="U71" s="58"/>
      <c r="V71" s="58"/>
      <c r="W71" s="58"/>
      <c r="X71" s="58"/>
      <c r="Y71" s="58"/>
      <c r="Z71" s="58"/>
      <c r="AA71" s="58"/>
      <c r="AB71" s="58"/>
      <c r="AC71" s="58"/>
      <c r="AD71" s="58"/>
      <c r="AE71" s="58"/>
      <c r="AF71" s="58"/>
      <c r="AG71" s="58"/>
      <c r="AH71" s="58"/>
    </row>
    <row r="72" spans="1:34" ht="20.100000000000001" customHeight="1">
      <c r="A72" s="67" t="s">
        <v>81</v>
      </c>
      <c r="B72" s="67"/>
      <c r="C72" s="67"/>
      <c r="D72" s="67"/>
      <c r="E72" s="67"/>
      <c r="F72" s="67"/>
      <c r="G72" s="67"/>
      <c r="H72" s="67"/>
      <c r="I72" s="67"/>
      <c r="J72" s="67"/>
      <c r="K72" s="67"/>
      <c r="L72" s="67"/>
      <c r="M72" s="67"/>
      <c r="N72" s="67"/>
      <c r="O72" s="67"/>
      <c r="P72" s="68">
        <f>P42+P52+P62+P71</f>
        <v>0</v>
      </c>
      <c r="Q72" s="68"/>
      <c r="R72" s="57"/>
      <c r="S72" s="58"/>
      <c r="T72" s="58"/>
      <c r="U72" s="58"/>
      <c r="V72" s="58"/>
      <c r="W72" s="58"/>
      <c r="X72" s="58"/>
      <c r="Y72" s="58"/>
      <c r="Z72" s="58"/>
      <c r="AA72" s="58"/>
      <c r="AB72" s="58"/>
      <c r="AC72" s="58"/>
      <c r="AD72" s="58"/>
      <c r="AE72" s="58"/>
      <c r="AF72" s="58"/>
      <c r="AG72" s="58"/>
      <c r="AH72" s="58"/>
    </row>
  </sheetData>
  <mergeCells count="176">
    <mergeCell ref="A59:A62"/>
    <mergeCell ref="A68:A71"/>
    <mergeCell ref="A72:O72"/>
    <mergeCell ref="A63:O63"/>
    <mergeCell ref="B59:C59"/>
    <mergeCell ref="D59:O59"/>
    <mergeCell ref="P59:Q59"/>
    <mergeCell ref="B60:C60"/>
    <mergeCell ref="D60:E60"/>
    <mergeCell ref="I60:K60"/>
    <mergeCell ref="P60:Q60"/>
    <mergeCell ref="B61:C61"/>
    <mergeCell ref="P61:Q61"/>
    <mergeCell ref="B62:C62"/>
    <mergeCell ref="P62:Q62"/>
    <mergeCell ref="B70:C70"/>
    <mergeCell ref="P70:Q70"/>
    <mergeCell ref="B71:C71"/>
    <mergeCell ref="P71:Q71"/>
    <mergeCell ref="P72:Q72"/>
    <mergeCell ref="B65:E65"/>
    <mergeCell ref="F65:G65"/>
    <mergeCell ref="H65:J65"/>
    <mergeCell ref="B66:M66"/>
    <mergeCell ref="A52:B52"/>
    <mergeCell ref="C52:L52"/>
    <mergeCell ref="P52:Q52"/>
    <mergeCell ref="B55:D55"/>
    <mergeCell ref="B56:E56"/>
    <mergeCell ref="F56:G56"/>
    <mergeCell ref="H56:J56"/>
    <mergeCell ref="B57:M57"/>
    <mergeCell ref="H58:I58"/>
    <mergeCell ref="L58:P58"/>
    <mergeCell ref="P53:Q53"/>
    <mergeCell ref="A53:O53"/>
    <mergeCell ref="A48:B48"/>
    <mergeCell ref="P48:Q48"/>
    <mergeCell ref="A49:B49"/>
    <mergeCell ref="C49:N49"/>
    <mergeCell ref="P49:Q49"/>
    <mergeCell ref="A50:B50"/>
    <mergeCell ref="C50:N50"/>
    <mergeCell ref="P50:Q50"/>
    <mergeCell ref="A51:B51"/>
    <mergeCell ref="C51:N51"/>
    <mergeCell ref="P51:Q51"/>
    <mergeCell ref="C45:F45"/>
    <mergeCell ref="H45:I45"/>
    <mergeCell ref="P45:Q45"/>
    <mergeCell ref="C46:F46"/>
    <mergeCell ref="H46:I46"/>
    <mergeCell ref="P46:Q46"/>
    <mergeCell ref="C47:F47"/>
    <mergeCell ref="H47:I47"/>
    <mergeCell ref="P47:Q47"/>
    <mergeCell ref="C42:F42"/>
    <mergeCell ref="H42:I42"/>
    <mergeCell ref="P42:Q42"/>
    <mergeCell ref="C43:F43"/>
    <mergeCell ref="H43:I43"/>
    <mergeCell ref="P43:Q43"/>
    <mergeCell ref="C44:F44"/>
    <mergeCell ref="H44:I44"/>
    <mergeCell ref="P44:Q44"/>
    <mergeCell ref="C39:F39"/>
    <mergeCell ref="H39:I39"/>
    <mergeCell ref="P39:Q39"/>
    <mergeCell ref="C40:F40"/>
    <mergeCell ref="H40:I40"/>
    <mergeCell ref="P40:Q40"/>
    <mergeCell ref="C41:F41"/>
    <mergeCell ref="H41:I41"/>
    <mergeCell ref="P41:Q41"/>
    <mergeCell ref="R69:AH72"/>
    <mergeCell ref="B64:Q64"/>
    <mergeCell ref="A28:B28"/>
    <mergeCell ref="A29:B29"/>
    <mergeCell ref="A30:B30"/>
    <mergeCell ref="A31:B31"/>
    <mergeCell ref="P63:Q63"/>
    <mergeCell ref="B34:D34"/>
    <mergeCell ref="S34:U34"/>
    <mergeCell ref="B35:E35"/>
    <mergeCell ref="F35:G35"/>
    <mergeCell ref="H35:J35"/>
    <mergeCell ref="B36:M36"/>
    <mergeCell ref="R36:T36"/>
    <mergeCell ref="U36:X36"/>
    <mergeCell ref="H37:I37"/>
    <mergeCell ref="L37:M37"/>
    <mergeCell ref="O37:P37"/>
    <mergeCell ref="Y37:Z37"/>
    <mergeCell ref="AC37:AD37"/>
    <mergeCell ref="AF37:AG37"/>
    <mergeCell ref="C38:O38"/>
    <mergeCell ref="P38:Q38"/>
    <mergeCell ref="A39:A47"/>
    <mergeCell ref="H67:I67"/>
    <mergeCell ref="L67:P67"/>
    <mergeCell ref="B68:C68"/>
    <mergeCell ref="D68:O68"/>
    <mergeCell ref="P68:Q68"/>
    <mergeCell ref="B69:C69"/>
    <mergeCell ref="D69:E69"/>
    <mergeCell ref="I69:K69"/>
    <mergeCell ref="P69:Q69"/>
    <mergeCell ref="P27:Q27"/>
    <mergeCell ref="P28:Q28"/>
    <mergeCell ref="C29:N29"/>
    <mergeCell ref="P29:Q29"/>
    <mergeCell ref="C30:N30"/>
    <mergeCell ref="P30:Q30"/>
    <mergeCell ref="C31:N31"/>
    <mergeCell ref="P31:Q31"/>
    <mergeCell ref="A32:B32"/>
    <mergeCell ref="C32:L32"/>
    <mergeCell ref="P32:Q32"/>
    <mergeCell ref="A19:A27"/>
    <mergeCell ref="C22:F22"/>
    <mergeCell ref="H22:I22"/>
    <mergeCell ref="P22:Q22"/>
    <mergeCell ref="C27:F27"/>
    <mergeCell ref="H27:I27"/>
    <mergeCell ref="AF17:AG17"/>
    <mergeCell ref="C18:O18"/>
    <mergeCell ref="P18:Q18"/>
    <mergeCell ref="C25:F25"/>
    <mergeCell ref="H25:I25"/>
    <mergeCell ref="P25:Q25"/>
    <mergeCell ref="C26:F26"/>
    <mergeCell ref="H26:I26"/>
    <mergeCell ref="P26:Q26"/>
    <mergeCell ref="C23:F23"/>
    <mergeCell ref="H23:I23"/>
    <mergeCell ref="P23:Q23"/>
    <mergeCell ref="C24:F24"/>
    <mergeCell ref="H24:I24"/>
    <mergeCell ref="P24:Q24"/>
    <mergeCell ref="C19:F19"/>
    <mergeCell ref="H19:I19"/>
    <mergeCell ref="P19:Q19"/>
    <mergeCell ref="C20:F20"/>
    <mergeCell ref="H20:I20"/>
    <mergeCell ref="P20:Q20"/>
    <mergeCell ref="C21:F21"/>
    <mergeCell ref="H21:I21"/>
    <mergeCell ref="P21:Q21"/>
    <mergeCell ref="B16:M16"/>
    <mergeCell ref="R16:T16"/>
    <mergeCell ref="U16:X16"/>
    <mergeCell ref="H17:I17"/>
    <mergeCell ref="L17:M17"/>
    <mergeCell ref="O17:P17"/>
    <mergeCell ref="Y17:Z17"/>
    <mergeCell ref="AC17:AD17"/>
    <mergeCell ref="S14:U14"/>
    <mergeCell ref="B15:E15"/>
    <mergeCell ref="F15:G15"/>
    <mergeCell ref="H15:J15"/>
    <mergeCell ref="B14:D14"/>
    <mergeCell ref="J7:Q7"/>
    <mergeCell ref="J8:K8"/>
    <mergeCell ref="J9:K9"/>
    <mergeCell ref="J10:K10"/>
    <mergeCell ref="B11:Q11"/>
    <mergeCell ref="A12:B12"/>
    <mergeCell ref="C12:F12"/>
    <mergeCell ref="D13:F13"/>
    <mergeCell ref="A1:Q1"/>
    <mergeCell ref="A3:H3"/>
    <mergeCell ref="K4:L4"/>
    <mergeCell ref="N4:P4"/>
    <mergeCell ref="J5:Q5"/>
    <mergeCell ref="J6:Q6"/>
    <mergeCell ref="B13:C13"/>
  </mergeCells>
  <phoneticPr fontId="3"/>
  <conditionalFormatting sqref="F15:G15">
    <cfRule type="expression" dxfId="11" priority="6">
      <formula>MOD($F$15,1)=0</formula>
    </cfRule>
  </conditionalFormatting>
  <conditionalFormatting sqref="F35:G35">
    <cfRule type="expression" dxfId="10" priority="3">
      <formula>MOD($F$15,1)=0</formula>
    </cfRule>
  </conditionalFormatting>
  <conditionalFormatting sqref="P29:Q29">
    <cfRule type="expression" dxfId="9" priority="5">
      <formula>P29&gt;(P28*0.1)</formula>
    </cfRule>
  </conditionalFormatting>
  <conditionalFormatting sqref="P30:Q30">
    <cfRule type="expression" dxfId="8" priority="4">
      <formula>(P30&gt;(U16*J17*N17))</formula>
    </cfRule>
  </conditionalFormatting>
  <conditionalFormatting sqref="P49:Q49">
    <cfRule type="expression" dxfId="7" priority="2">
      <formula>P49&gt;(P48*0.1)</formula>
    </cfRule>
  </conditionalFormatting>
  <conditionalFormatting sqref="P50:Q50">
    <cfRule type="expression" dxfId="6" priority="1">
      <formula>(P50&gt;(U36*J37*N37))</formula>
    </cfRule>
  </conditionalFormatting>
  <printOptions horizontalCentered="1"/>
  <pageMargins left="0.70866141732283472" right="0.70866141732283472" top="0.86614173228346458" bottom="0.55118110236220474" header="0.31496062992125984" footer="0.31496062992125984"/>
  <pageSetup paperSize="9" scale="5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F2CD-6B7F-4F10-A63D-495DDA13AA22}">
  <sheetPr>
    <tabColor theme="9" tint="0.39997558519241921"/>
    <pageSetUpPr fitToPage="1"/>
  </sheetPr>
  <dimension ref="A1:AH42"/>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139" t="s">
        <v>79</v>
      </c>
      <c r="B1" s="140"/>
      <c r="C1" s="140"/>
      <c r="D1" s="140"/>
      <c r="E1" s="140"/>
      <c r="F1" s="140"/>
      <c r="G1" s="140"/>
      <c r="H1" s="140"/>
      <c r="I1" s="140"/>
      <c r="J1" s="140"/>
      <c r="K1" s="140"/>
      <c r="L1" s="140"/>
      <c r="M1" s="140"/>
      <c r="N1" s="140"/>
      <c r="O1" s="140"/>
      <c r="P1" s="140"/>
      <c r="Q1" s="14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88" t="s">
        <v>78</v>
      </c>
      <c r="B3" s="88"/>
      <c r="C3" s="88"/>
      <c r="D3" s="88"/>
      <c r="E3" s="88"/>
      <c r="F3" s="88"/>
      <c r="G3" s="88"/>
      <c r="H3" s="88"/>
    </row>
    <row r="4" spans="1:31" s="1" customFormat="1" ht="13.5">
      <c r="J4" s="8" t="s">
        <v>38</v>
      </c>
      <c r="K4" s="141"/>
      <c r="L4" s="141"/>
      <c r="M4" s="32" t="s">
        <v>63</v>
      </c>
      <c r="N4" s="131"/>
      <c r="O4" s="131"/>
      <c r="P4" s="131"/>
      <c r="Q4" s="8"/>
    </row>
    <row r="5" spans="1:31" s="1" customFormat="1" ht="13.5">
      <c r="J5" s="142" t="s">
        <v>64</v>
      </c>
      <c r="K5" s="142"/>
      <c r="L5" s="142"/>
      <c r="M5" s="142"/>
      <c r="N5" s="142"/>
      <c r="O5" s="142"/>
      <c r="P5" s="142"/>
      <c r="Q5" s="142"/>
    </row>
    <row r="6" spans="1:31" s="1" customFormat="1" ht="13.5">
      <c r="J6" s="131" t="s">
        <v>65</v>
      </c>
      <c r="K6" s="131"/>
      <c r="L6" s="131"/>
      <c r="M6" s="131"/>
      <c r="N6" s="131"/>
      <c r="O6" s="131"/>
      <c r="P6" s="131"/>
      <c r="Q6" s="131"/>
    </row>
    <row r="7" spans="1:31" s="1" customFormat="1" ht="13.5">
      <c r="J7" s="131" t="s">
        <v>66</v>
      </c>
      <c r="K7" s="131"/>
      <c r="L7" s="131"/>
      <c r="M7" s="131"/>
      <c r="N7" s="131"/>
      <c r="O7" s="131"/>
      <c r="P7" s="131"/>
      <c r="Q7" s="131"/>
    </row>
    <row r="8" spans="1:31" s="1" customFormat="1" ht="13.5">
      <c r="J8" s="132" t="s">
        <v>73</v>
      </c>
      <c r="K8" s="133"/>
      <c r="L8" s="46"/>
      <c r="M8" s="46"/>
      <c r="N8" s="46"/>
      <c r="O8" s="46"/>
      <c r="P8" s="46"/>
      <c r="Q8" s="47"/>
    </row>
    <row r="9" spans="1:31" s="1" customFormat="1" ht="13.5">
      <c r="J9" s="134" t="s">
        <v>75</v>
      </c>
      <c r="K9" s="135"/>
      <c r="L9" s="50"/>
      <c r="M9" s="50"/>
      <c r="N9" s="50"/>
      <c r="O9" s="50"/>
      <c r="P9" s="50"/>
      <c r="Q9" s="51"/>
    </row>
    <row r="10" spans="1:31" s="1" customFormat="1" ht="13.5">
      <c r="J10" s="136" t="s">
        <v>76</v>
      </c>
      <c r="K10" s="137"/>
      <c r="L10" s="48"/>
      <c r="M10" s="48"/>
      <c r="N10" s="48"/>
      <c r="O10" s="48"/>
      <c r="P10" s="48"/>
      <c r="Q10" s="49"/>
    </row>
    <row r="11" spans="1:31" s="1" customFormat="1" ht="20.100000000000001" customHeight="1">
      <c r="B11" s="102" t="s">
        <v>0</v>
      </c>
      <c r="C11" s="102"/>
      <c r="D11" s="102"/>
      <c r="E11" s="102"/>
      <c r="F11" s="102"/>
      <c r="G11" s="102"/>
      <c r="H11" s="102"/>
      <c r="I11" s="102"/>
      <c r="J11" s="102"/>
      <c r="K11" s="102"/>
      <c r="L11" s="102"/>
      <c r="M11" s="102"/>
      <c r="N11" s="102"/>
      <c r="O11" s="102"/>
      <c r="P11" s="102"/>
      <c r="Q11" s="102"/>
    </row>
    <row r="12" spans="1:31" s="1" customFormat="1" ht="20.100000000000001" customHeight="1">
      <c r="A12" s="87" t="s">
        <v>49</v>
      </c>
      <c r="B12" s="87"/>
      <c r="C12" s="144" t="s">
        <v>72</v>
      </c>
      <c r="D12" s="144"/>
      <c r="E12" s="144"/>
      <c r="F12" s="144"/>
      <c r="G12" s="33"/>
    </row>
    <row r="13" spans="1:31" s="1" customFormat="1" ht="20.100000000000001" customHeight="1">
      <c r="A13" s="9" t="s">
        <v>44</v>
      </c>
      <c r="B13" s="143" t="s">
        <v>58</v>
      </c>
      <c r="C13" s="143"/>
      <c r="D13" s="145" t="s">
        <v>102</v>
      </c>
      <c r="E13" s="145"/>
      <c r="F13" s="35"/>
      <c r="G13" s="8" t="s">
        <v>48</v>
      </c>
      <c r="I13" s="10"/>
      <c r="J13" s="10"/>
      <c r="K13" s="10"/>
      <c r="L13" s="10"/>
      <c r="M13" s="10"/>
      <c r="N13" s="10"/>
      <c r="O13" s="10"/>
      <c r="P13" s="10"/>
      <c r="Q13" s="10"/>
    </row>
    <row r="14" spans="1:31" s="1" customFormat="1" ht="20.100000000000001" customHeight="1">
      <c r="A14" s="4" t="s">
        <v>39</v>
      </c>
      <c r="B14" s="102" t="s">
        <v>42</v>
      </c>
      <c r="C14" s="102"/>
      <c r="D14" s="102"/>
      <c r="E14" s="4"/>
      <c r="R14" s="6"/>
      <c r="S14" s="102"/>
      <c r="T14" s="102"/>
      <c r="U14" s="102"/>
    </row>
    <row r="15" spans="1:31" s="1" customFormat="1" ht="20.100000000000001" customHeight="1">
      <c r="B15" s="82" t="s">
        <v>35</v>
      </c>
      <c r="C15" s="82"/>
      <c r="D15" s="82"/>
      <c r="E15" s="82"/>
      <c r="F15" s="129" t="e">
        <f>P30/J17/N17</f>
        <v>#VALUE!</v>
      </c>
      <c r="G15" s="130"/>
      <c r="H15" s="85" t="s">
        <v>9</v>
      </c>
      <c r="I15" s="85"/>
      <c r="J15" s="85"/>
      <c r="K15" s="8"/>
      <c r="R15" s="42" t="s">
        <v>103</v>
      </c>
      <c r="S15" s="42"/>
      <c r="T15" s="42"/>
      <c r="U15" s="42"/>
      <c r="V15" s="42"/>
      <c r="W15" s="42"/>
      <c r="X15" s="42"/>
      <c r="Y15" s="53"/>
      <c r="Z15" s="6"/>
      <c r="AA15" s="8"/>
      <c r="AB15" s="8"/>
      <c r="AC15" s="8"/>
      <c r="AD15" s="8"/>
      <c r="AE15" s="8"/>
    </row>
    <row r="16" spans="1:31" s="1" customFormat="1" ht="20.100000000000001" customHeight="1">
      <c r="B16" s="86" t="s">
        <v>10</v>
      </c>
      <c r="C16" s="86"/>
      <c r="D16" s="86"/>
      <c r="E16" s="86"/>
      <c r="F16" s="86"/>
      <c r="G16" s="86"/>
      <c r="H16" s="86"/>
      <c r="I16" s="86"/>
      <c r="J16" s="86"/>
      <c r="K16" s="86"/>
      <c r="L16" s="86"/>
      <c r="M16" s="86"/>
      <c r="N16" s="2"/>
      <c r="O16" s="2"/>
      <c r="R16" s="125" t="s">
        <v>71</v>
      </c>
      <c r="S16" s="125"/>
      <c r="T16" s="126"/>
      <c r="U16" s="127">
        <v>96000</v>
      </c>
      <c r="V16" s="127"/>
      <c r="W16" s="127"/>
      <c r="X16" s="127"/>
      <c r="Y16" s="8"/>
      <c r="Z16" s="8"/>
      <c r="AA16" s="8"/>
      <c r="AB16" s="8"/>
      <c r="AC16" s="8"/>
      <c r="AD16" s="8"/>
    </row>
    <row r="17" spans="1:33" s="1" customFormat="1" ht="20.100000000000001" customHeight="1">
      <c r="H17" s="87" t="s">
        <v>33</v>
      </c>
      <c r="I17" s="87"/>
      <c r="J17" s="34" t="s">
        <v>77</v>
      </c>
      <c r="K17" s="3" t="s">
        <v>37</v>
      </c>
      <c r="L17" s="128" t="s">
        <v>34</v>
      </c>
      <c r="M17" s="128"/>
      <c r="N17" s="34" t="s">
        <v>77</v>
      </c>
      <c r="O17" s="113" t="s">
        <v>54</v>
      </c>
      <c r="P17" s="113"/>
      <c r="R17" s="6"/>
      <c r="Y17" s="87"/>
      <c r="Z17" s="87"/>
      <c r="AB17" s="3"/>
      <c r="AC17" s="128"/>
      <c r="AD17" s="128"/>
      <c r="AF17" s="113"/>
      <c r="AG17" s="113"/>
    </row>
    <row r="18" spans="1:33" ht="20.100000000000001" customHeight="1">
      <c r="A18" s="11"/>
      <c r="B18" s="12" t="s">
        <v>1</v>
      </c>
      <c r="C18" s="71" t="s">
        <v>11</v>
      </c>
      <c r="D18" s="73"/>
      <c r="E18" s="73"/>
      <c r="F18" s="73"/>
      <c r="G18" s="73"/>
      <c r="H18" s="73"/>
      <c r="I18" s="73"/>
      <c r="J18" s="73"/>
      <c r="K18" s="73"/>
      <c r="L18" s="73"/>
      <c r="M18" s="73"/>
      <c r="N18" s="73"/>
      <c r="O18" s="73"/>
      <c r="P18" s="71" t="s">
        <v>2</v>
      </c>
      <c r="Q18" s="72"/>
    </row>
    <row r="19" spans="1:33" ht="20.100000000000001" customHeight="1">
      <c r="A19" s="114" t="s">
        <v>36</v>
      </c>
      <c r="B19" s="13" t="s">
        <v>3</v>
      </c>
      <c r="C19" s="116" t="s">
        <v>12</v>
      </c>
      <c r="D19" s="117"/>
      <c r="E19" s="117"/>
      <c r="F19" s="117"/>
      <c r="G19" s="14" t="s">
        <v>13</v>
      </c>
      <c r="H19" s="118"/>
      <c r="I19" s="118"/>
      <c r="J19" s="14" t="s">
        <v>14</v>
      </c>
      <c r="K19" s="38"/>
      <c r="L19" s="39" t="s">
        <v>15</v>
      </c>
      <c r="M19" s="14"/>
      <c r="N19" s="36"/>
      <c r="O19" s="14"/>
      <c r="P19" s="119">
        <f>PRODUCT(H19,K19,N19)</f>
        <v>0</v>
      </c>
      <c r="Q19" s="120"/>
    </row>
    <row r="20" spans="1:33" ht="20.100000000000001" customHeight="1">
      <c r="A20" s="115"/>
      <c r="B20" s="15"/>
      <c r="C20" s="121" t="s">
        <v>16</v>
      </c>
      <c r="D20" s="122"/>
      <c r="E20" s="122"/>
      <c r="F20" s="122"/>
      <c r="G20" s="16" t="s">
        <v>13</v>
      </c>
      <c r="H20" s="112"/>
      <c r="I20" s="112"/>
      <c r="J20" s="16" t="s">
        <v>14</v>
      </c>
      <c r="K20" s="37"/>
      <c r="L20" s="40" t="s">
        <v>15</v>
      </c>
      <c r="M20" s="16"/>
      <c r="N20" s="36"/>
      <c r="O20" s="16"/>
      <c r="P20" s="107">
        <f t="shared" ref="P20:P27" si="0">PRODUCT(H20,K20,N20)</f>
        <v>0</v>
      </c>
      <c r="Q20" s="108"/>
    </row>
    <row r="21" spans="1:33" ht="20.100000000000001" customHeight="1">
      <c r="A21" s="115"/>
      <c r="B21" s="15"/>
      <c r="C21" s="121" t="s">
        <v>4</v>
      </c>
      <c r="D21" s="122"/>
      <c r="E21" s="122"/>
      <c r="F21" s="122"/>
      <c r="G21" s="16" t="s">
        <v>13</v>
      </c>
      <c r="H21" s="112"/>
      <c r="I21" s="112"/>
      <c r="J21" s="16" t="s">
        <v>14</v>
      </c>
      <c r="K21" s="37"/>
      <c r="L21" s="40" t="s">
        <v>15</v>
      </c>
      <c r="M21" s="16"/>
      <c r="N21" s="36"/>
      <c r="O21" s="16"/>
      <c r="P21" s="107">
        <f t="shared" si="0"/>
        <v>0</v>
      </c>
      <c r="Q21" s="108"/>
    </row>
    <row r="22" spans="1:33" ht="20.100000000000001" customHeight="1">
      <c r="A22" s="115"/>
      <c r="B22" s="15" t="s">
        <v>17</v>
      </c>
      <c r="C22" s="121" t="s">
        <v>18</v>
      </c>
      <c r="D22" s="122"/>
      <c r="E22" s="122"/>
      <c r="F22" s="122"/>
      <c r="G22" s="16" t="s">
        <v>19</v>
      </c>
      <c r="H22" s="112"/>
      <c r="I22" s="112"/>
      <c r="J22" s="16" t="s">
        <v>14</v>
      </c>
      <c r="K22" s="36"/>
      <c r="L22" s="41" t="s">
        <v>20</v>
      </c>
      <c r="M22" s="16" t="s">
        <v>14</v>
      </c>
      <c r="N22" s="36"/>
      <c r="O22" s="16" t="s">
        <v>21</v>
      </c>
      <c r="P22" s="107">
        <f t="shared" si="0"/>
        <v>0</v>
      </c>
      <c r="Q22" s="108"/>
    </row>
    <row r="23" spans="1:33" ht="20.100000000000001" customHeight="1">
      <c r="A23" s="115"/>
      <c r="B23" s="15"/>
      <c r="C23" s="121" t="s">
        <v>22</v>
      </c>
      <c r="D23" s="122"/>
      <c r="E23" s="122"/>
      <c r="F23" s="122"/>
      <c r="G23" s="16" t="s">
        <v>19</v>
      </c>
      <c r="H23" s="112"/>
      <c r="I23" s="112"/>
      <c r="J23" s="16" t="s">
        <v>14</v>
      </c>
      <c r="K23" s="36"/>
      <c r="L23" s="41" t="s">
        <v>20</v>
      </c>
      <c r="M23" s="16"/>
      <c r="N23" s="36"/>
      <c r="O23" s="16"/>
      <c r="P23" s="107">
        <f t="shared" si="0"/>
        <v>0</v>
      </c>
      <c r="Q23" s="108"/>
    </row>
    <row r="24" spans="1:33" ht="20.100000000000001" customHeight="1">
      <c r="A24" s="115"/>
      <c r="B24" s="15"/>
      <c r="C24" s="121" t="s">
        <v>23</v>
      </c>
      <c r="D24" s="122"/>
      <c r="E24" s="122"/>
      <c r="F24" s="122"/>
      <c r="G24" s="16"/>
      <c r="H24" s="112"/>
      <c r="I24" s="112"/>
      <c r="J24" s="16" t="s">
        <v>14</v>
      </c>
      <c r="K24" s="36"/>
      <c r="L24" s="40" t="s">
        <v>53</v>
      </c>
      <c r="M24" s="16"/>
      <c r="N24" s="36"/>
      <c r="O24" s="16"/>
      <c r="P24" s="107">
        <f t="shared" si="0"/>
        <v>0</v>
      </c>
      <c r="Q24" s="108"/>
    </row>
    <row r="25" spans="1:33" ht="20.100000000000001" customHeight="1">
      <c r="A25" s="115"/>
      <c r="B25" s="15" t="s">
        <v>24</v>
      </c>
      <c r="C25" s="110"/>
      <c r="D25" s="111"/>
      <c r="E25" s="111"/>
      <c r="F25" s="111"/>
      <c r="G25" s="16" t="s">
        <v>25</v>
      </c>
      <c r="H25" s="112"/>
      <c r="I25" s="112"/>
      <c r="J25" s="16" t="s">
        <v>14</v>
      </c>
      <c r="K25" s="36"/>
      <c r="L25" s="41" t="s">
        <v>20</v>
      </c>
      <c r="M25" s="16" t="s">
        <v>14</v>
      </c>
      <c r="N25" s="36"/>
      <c r="O25" s="16" t="s">
        <v>26</v>
      </c>
      <c r="P25" s="107">
        <f t="shared" si="0"/>
        <v>0</v>
      </c>
      <c r="Q25" s="108"/>
    </row>
    <row r="26" spans="1:33" ht="20.100000000000001" customHeight="1">
      <c r="A26" s="115"/>
      <c r="B26" s="15" t="s">
        <v>27</v>
      </c>
      <c r="C26" s="110"/>
      <c r="D26" s="111"/>
      <c r="E26" s="111"/>
      <c r="F26" s="111"/>
      <c r="H26" s="112"/>
      <c r="I26" s="112"/>
      <c r="J26" s="16" t="s">
        <v>14</v>
      </c>
      <c r="K26" s="36"/>
      <c r="L26" s="40" t="s">
        <v>53</v>
      </c>
      <c r="M26" s="16"/>
      <c r="N26" s="36"/>
      <c r="O26" s="16"/>
      <c r="P26" s="107">
        <f t="shared" si="0"/>
        <v>0</v>
      </c>
      <c r="Q26" s="108"/>
    </row>
    <row r="27" spans="1:33" ht="20.100000000000001" customHeight="1">
      <c r="A27" s="115"/>
      <c r="B27" s="15" t="s">
        <v>5</v>
      </c>
      <c r="C27" s="123" t="s">
        <v>6</v>
      </c>
      <c r="D27" s="88"/>
      <c r="E27" s="88"/>
      <c r="F27" s="88"/>
      <c r="H27" s="112"/>
      <c r="I27" s="112"/>
      <c r="J27" s="16"/>
      <c r="K27" s="36"/>
      <c r="L27" s="41"/>
      <c r="M27" s="16"/>
      <c r="N27" s="36"/>
      <c r="O27" s="16"/>
      <c r="P27" s="107">
        <f t="shared" si="0"/>
        <v>0</v>
      </c>
      <c r="Q27" s="108"/>
    </row>
    <row r="28" spans="1:33" ht="20.100000000000001" customHeight="1">
      <c r="A28" s="71" t="s">
        <v>28</v>
      </c>
      <c r="B28" s="72"/>
      <c r="C28" s="52"/>
      <c r="D28" s="28"/>
      <c r="E28" s="28"/>
      <c r="F28" s="28"/>
      <c r="G28" s="27"/>
      <c r="H28" s="27"/>
      <c r="I28" s="27"/>
      <c r="J28" s="27"/>
      <c r="K28" s="27"/>
      <c r="L28" s="27"/>
      <c r="M28" s="27"/>
      <c r="N28" s="27"/>
      <c r="O28" s="27"/>
      <c r="P28" s="100">
        <f>SUM(P19:Q27)</f>
        <v>0</v>
      </c>
      <c r="Q28" s="101"/>
    </row>
    <row r="29" spans="1:33" ht="20.100000000000001" customHeight="1">
      <c r="A29" s="94" t="s">
        <v>7</v>
      </c>
      <c r="B29" s="96"/>
      <c r="C29" s="109" t="s">
        <v>70</v>
      </c>
      <c r="D29" s="82"/>
      <c r="E29" s="82"/>
      <c r="F29" s="82"/>
      <c r="G29" s="82"/>
      <c r="H29" s="82"/>
      <c r="I29" s="82"/>
      <c r="J29" s="82"/>
      <c r="K29" s="82"/>
      <c r="L29" s="82"/>
      <c r="M29" s="82"/>
      <c r="N29" s="82"/>
      <c r="O29" s="18"/>
      <c r="P29" s="105"/>
      <c r="Q29" s="106"/>
      <c r="R29" s="43" t="str">
        <f>IF(P29&lt;=(P28*0.1),"←ＯＫ（上限"&amp;INT(P28*0.1)&amp;"円以内）","←×事務経費（Ｂ）は１０％以内に調整してください。")</f>
        <v>←ＯＫ（上限0円以内）</v>
      </c>
      <c r="S29" s="44"/>
    </row>
    <row r="30" spans="1:33" ht="20.100000000000001" customHeight="1">
      <c r="A30" s="67" t="s">
        <v>29</v>
      </c>
      <c r="B30" s="67"/>
      <c r="C30" s="98" t="s">
        <v>30</v>
      </c>
      <c r="D30" s="99"/>
      <c r="E30" s="99"/>
      <c r="F30" s="99"/>
      <c r="G30" s="99"/>
      <c r="H30" s="99"/>
      <c r="I30" s="99"/>
      <c r="J30" s="99"/>
      <c r="K30" s="99"/>
      <c r="L30" s="99"/>
      <c r="M30" s="99"/>
      <c r="N30" s="99"/>
      <c r="O30" s="27"/>
      <c r="P30" s="100">
        <f>+P28+P29</f>
        <v>0</v>
      </c>
      <c r="Q30" s="101"/>
      <c r="R30" s="43" t="e">
        <f>IF(P30&lt;=(U16*J17*N17),"←ＯＫ（上限"&amp;(J17*N17*U16)&amp;"円以内）","←小計が上限額（"&amp;(J17*N17*U16)&amp;"円）を超えています。科目単価、調整額または事務経費で減額して調整してください。")</f>
        <v>#VALUE!</v>
      </c>
      <c r="S30" s="44"/>
    </row>
    <row r="31" spans="1:33" ht="20.100000000000001" customHeight="1">
      <c r="A31" s="67" t="s">
        <v>31</v>
      </c>
      <c r="B31" s="67"/>
      <c r="C31" s="103" t="s">
        <v>59</v>
      </c>
      <c r="D31" s="104"/>
      <c r="E31" s="104"/>
      <c r="F31" s="104"/>
      <c r="G31" s="104"/>
      <c r="H31" s="104"/>
      <c r="I31" s="104"/>
      <c r="J31" s="104"/>
      <c r="K31" s="104"/>
      <c r="L31" s="104"/>
      <c r="M31" s="104"/>
      <c r="N31" s="104"/>
      <c r="O31" s="18"/>
      <c r="P31" s="105">
        <f>INT(P30*0.1)</f>
        <v>0</v>
      </c>
      <c r="Q31" s="106"/>
      <c r="R31" s="44"/>
      <c r="S31" s="44"/>
    </row>
    <row r="32" spans="1:33" ht="20.100000000000001" customHeight="1">
      <c r="A32" s="94" t="s">
        <v>51</v>
      </c>
      <c r="B32" s="96"/>
      <c r="C32" s="98" t="s">
        <v>32</v>
      </c>
      <c r="D32" s="99"/>
      <c r="E32" s="99"/>
      <c r="F32" s="99"/>
      <c r="G32" s="99"/>
      <c r="H32" s="99"/>
      <c r="I32" s="99"/>
      <c r="J32" s="99"/>
      <c r="K32" s="99"/>
      <c r="L32" s="99"/>
      <c r="M32" s="19"/>
      <c r="N32" s="19"/>
      <c r="O32" s="19"/>
      <c r="P32" s="100">
        <f>SUM(P30:Q31)</f>
        <v>0</v>
      </c>
      <c r="Q32" s="101"/>
      <c r="R32" s="44"/>
      <c r="S32" s="44"/>
    </row>
    <row r="33" spans="1:34" ht="20.100000000000001" customHeight="1">
      <c r="R33" s="44"/>
      <c r="S33" s="44"/>
    </row>
    <row r="34" spans="1:34" ht="13.5">
      <c r="A34" s="56" t="s">
        <v>40</v>
      </c>
      <c r="B34" s="82" t="s">
        <v>98</v>
      </c>
      <c r="C34" s="82"/>
      <c r="D34" s="82"/>
      <c r="E34" s="82"/>
      <c r="F34" s="83">
        <f>INT(P38)</f>
        <v>0</v>
      </c>
      <c r="G34" s="84"/>
      <c r="H34" s="85" t="s">
        <v>9</v>
      </c>
      <c r="I34" s="85"/>
      <c r="J34" s="85"/>
      <c r="K34" s="8"/>
      <c r="L34" s="8"/>
      <c r="M34" s="8"/>
      <c r="N34" s="8"/>
      <c r="O34" s="8"/>
      <c r="P34" s="8"/>
    </row>
    <row r="35" spans="1:34" ht="13.5">
      <c r="B35" s="86"/>
      <c r="C35" s="86"/>
      <c r="D35" s="86"/>
      <c r="E35" s="86"/>
      <c r="F35" s="86"/>
      <c r="G35" s="86"/>
      <c r="H35" s="86"/>
      <c r="I35" s="86"/>
      <c r="J35" s="86"/>
      <c r="K35" s="86"/>
      <c r="L35" s="86"/>
      <c r="M35" s="86"/>
      <c r="N35" s="31"/>
      <c r="O35" s="31"/>
      <c r="P35" s="8"/>
    </row>
    <row r="36" spans="1:34" ht="13.5">
      <c r="B36" s="8"/>
      <c r="C36" s="8"/>
      <c r="D36" s="8"/>
      <c r="E36" s="8"/>
      <c r="F36" s="8"/>
      <c r="G36" s="8"/>
      <c r="H36" s="87"/>
      <c r="I36" s="87"/>
      <c r="J36" s="8"/>
      <c r="K36" s="3"/>
      <c r="L36" s="88"/>
      <c r="M36" s="88"/>
      <c r="N36" s="88"/>
      <c r="O36" s="88"/>
      <c r="P36" s="88"/>
    </row>
    <row r="37" spans="1:34" ht="20.100000000000001" customHeight="1">
      <c r="A37" s="69" t="s">
        <v>55</v>
      </c>
      <c r="B37" s="71" t="s">
        <v>56</v>
      </c>
      <c r="C37" s="72"/>
      <c r="D37" s="71" t="s">
        <v>57</v>
      </c>
      <c r="E37" s="73"/>
      <c r="F37" s="73"/>
      <c r="G37" s="73"/>
      <c r="H37" s="73"/>
      <c r="I37" s="73"/>
      <c r="J37" s="73"/>
      <c r="K37" s="73"/>
      <c r="L37" s="73"/>
      <c r="M37" s="73"/>
      <c r="N37" s="73"/>
      <c r="O37" s="72"/>
      <c r="P37" s="73" t="s">
        <v>2</v>
      </c>
      <c r="Q37" s="72"/>
    </row>
    <row r="38" spans="1:34" ht="20.100000000000001" customHeight="1">
      <c r="A38" s="70"/>
      <c r="B38" s="74" t="s">
        <v>100</v>
      </c>
      <c r="C38" s="75"/>
      <c r="D38" s="76">
        <v>0</v>
      </c>
      <c r="E38" s="77"/>
      <c r="F38" s="20" t="s">
        <v>99</v>
      </c>
      <c r="G38" s="21"/>
      <c r="H38" s="5"/>
      <c r="I38" s="78"/>
      <c r="J38" s="78"/>
      <c r="K38" s="78"/>
      <c r="L38" s="5"/>
      <c r="M38" s="5"/>
      <c r="N38" s="22"/>
      <c r="O38" s="5"/>
      <c r="P38" s="79">
        <f>D38</f>
        <v>0</v>
      </c>
      <c r="Q38" s="80"/>
      <c r="R38" s="57" t="s">
        <v>101</v>
      </c>
      <c r="S38" s="58"/>
      <c r="T38" s="58"/>
      <c r="U38" s="58"/>
      <c r="V38" s="58"/>
      <c r="W38" s="58"/>
      <c r="X38" s="58"/>
      <c r="Y38" s="58"/>
      <c r="Z38" s="58"/>
      <c r="AA38" s="58"/>
      <c r="AB38" s="58"/>
      <c r="AC38" s="58"/>
      <c r="AD38" s="58"/>
      <c r="AE38" s="58"/>
      <c r="AF38" s="58"/>
      <c r="AG38" s="58"/>
      <c r="AH38" s="58"/>
    </row>
    <row r="39" spans="1:34" ht="19.5" customHeight="1">
      <c r="A39" s="70"/>
      <c r="B39" s="59" t="s">
        <v>45</v>
      </c>
      <c r="C39" s="60"/>
      <c r="D39" s="23" t="s">
        <v>8</v>
      </c>
      <c r="E39" s="18"/>
      <c r="F39" s="18"/>
      <c r="G39" s="24"/>
      <c r="H39" s="24"/>
      <c r="I39" s="24"/>
      <c r="J39" s="24"/>
      <c r="K39" s="24"/>
      <c r="L39" s="25"/>
      <c r="M39" s="25"/>
      <c r="N39" s="25"/>
      <c r="O39" s="16"/>
      <c r="P39" s="61">
        <f>+P38*10%</f>
        <v>0</v>
      </c>
      <c r="Q39" s="62"/>
      <c r="R39" s="57"/>
      <c r="S39" s="58"/>
      <c r="T39" s="58"/>
      <c r="U39" s="58"/>
      <c r="V39" s="58"/>
      <c r="W39" s="58"/>
      <c r="X39" s="58"/>
      <c r="Y39" s="58"/>
      <c r="Z39" s="58"/>
      <c r="AA39" s="58"/>
      <c r="AB39" s="58"/>
      <c r="AC39" s="58"/>
      <c r="AD39" s="58"/>
      <c r="AE39" s="58"/>
      <c r="AF39" s="58"/>
      <c r="AG39" s="58"/>
      <c r="AH39" s="58"/>
    </row>
    <row r="40" spans="1:34" ht="20.100000000000001" customHeight="1">
      <c r="A40" s="70"/>
      <c r="B40" s="63" t="s">
        <v>52</v>
      </c>
      <c r="C40" s="64"/>
      <c r="D40" s="54" t="s">
        <v>47</v>
      </c>
      <c r="E40" s="5"/>
      <c r="F40" s="5"/>
      <c r="G40" s="17"/>
      <c r="H40" s="17"/>
      <c r="I40" s="17"/>
      <c r="J40" s="17"/>
      <c r="K40" s="17"/>
      <c r="L40" s="14"/>
      <c r="M40" s="14"/>
      <c r="N40" s="14"/>
      <c r="O40" s="14"/>
      <c r="P40" s="65">
        <f>+P38+P39</f>
        <v>0</v>
      </c>
      <c r="Q40" s="66"/>
      <c r="R40" s="57"/>
      <c r="S40" s="58"/>
      <c r="T40" s="58"/>
      <c r="U40" s="58"/>
      <c r="V40" s="58"/>
      <c r="W40" s="58"/>
      <c r="X40" s="58"/>
      <c r="Y40" s="58"/>
      <c r="Z40" s="58"/>
      <c r="AA40" s="58"/>
      <c r="AB40" s="58"/>
      <c r="AC40" s="58"/>
      <c r="AD40" s="58"/>
      <c r="AE40" s="58"/>
      <c r="AF40" s="58"/>
      <c r="AG40" s="58"/>
      <c r="AH40" s="58"/>
    </row>
    <row r="41" spans="1:34" ht="20.100000000000001" customHeight="1">
      <c r="A41" s="67" t="s">
        <v>50</v>
      </c>
      <c r="B41" s="67"/>
      <c r="C41" s="67"/>
      <c r="D41" s="67"/>
      <c r="E41" s="67"/>
      <c r="F41" s="67"/>
      <c r="G41" s="67"/>
      <c r="H41" s="67"/>
      <c r="I41" s="67"/>
      <c r="J41" s="67"/>
      <c r="K41" s="67"/>
      <c r="L41" s="67"/>
      <c r="M41" s="67"/>
      <c r="N41" s="67"/>
      <c r="O41" s="67"/>
      <c r="P41" s="68">
        <f>P32+P40</f>
        <v>0</v>
      </c>
      <c r="Q41" s="68"/>
      <c r="R41" s="57"/>
      <c r="S41" s="58"/>
      <c r="T41" s="58"/>
      <c r="U41" s="58"/>
      <c r="V41" s="58"/>
      <c r="W41" s="58"/>
      <c r="X41" s="58"/>
      <c r="Y41" s="58"/>
      <c r="Z41" s="58"/>
      <c r="AA41" s="58"/>
      <c r="AB41" s="58"/>
      <c r="AC41" s="58"/>
      <c r="AD41" s="58"/>
      <c r="AE41" s="58"/>
      <c r="AF41" s="58"/>
      <c r="AG41" s="58"/>
      <c r="AH41" s="58"/>
    </row>
    <row r="42" spans="1:34" ht="20.100000000000001" customHeight="1">
      <c r="A42" s="30"/>
      <c r="B42" s="81"/>
      <c r="C42" s="81"/>
      <c r="D42" s="81"/>
      <c r="E42" s="81"/>
      <c r="F42" s="81"/>
      <c r="G42" s="81"/>
      <c r="H42" s="81"/>
      <c r="I42" s="81"/>
      <c r="J42" s="81"/>
      <c r="K42" s="81"/>
      <c r="L42" s="81"/>
      <c r="M42" s="81"/>
      <c r="N42" s="81"/>
      <c r="O42" s="81"/>
      <c r="P42" s="81"/>
      <c r="Q42" s="81"/>
    </row>
  </sheetData>
  <mergeCells count="95">
    <mergeCell ref="A12:B12"/>
    <mergeCell ref="C12:F12"/>
    <mergeCell ref="A1:Q1"/>
    <mergeCell ref="A3:H3"/>
    <mergeCell ref="K4:L4"/>
    <mergeCell ref="N4:P4"/>
    <mergeCell ref="J5:Q5"/>
    <mergeCell ref="J6:Q6"/>
    <mergeCell ref="J7:Q7"/>
    <mergeCell ref="J8:K8"/>
    <mergeCell ref="J9:K9"/>
    <mergeCell ref="J10:K10"/>
    <mergeCell ref="B11:Q11"/>
    <mergeCell ref="B13:C13"/>
    <mergeCell ref="B14:D14"/>
    <mergeCell ref="S14:U14"/>
    <mergeCell ref="B15:E15"/>
    <mergeCell ref="F15:G15"/>
    <mergeCell ref="H15:J15"/>
    <mergeCell ref="B16:M16"/>
    <mergeCell ref="R16:T16"/>
    <mergeCell ref="U16:X16"/>
    <mergeCell ref="H17:I17"/>
    <mergeCell ref="L17:M17"/>
    <mergeCell ref="O17:P17"/>
    <mergeCell ref="AF17:AG17"/>
    <mergeCell ref="C18:O18"/>
    <mergeCell ref="P18:Q18"/>
    <mergeCell ref="A19:A27"/>
    <mergeCell ref="C19:F19"/>
    <mergeCell ref="H19:I19"/>
    <mergeCell ref="P19:Q19"/>
    <mergeCell ref="C20:F20"/>
    <mergeCell ref="H20:I20"/>
    <mergeCell ref="P20:Q20"/>
    <mergeCell ref="Y17:Z17"/>
    <mergeCell ref="AC17:AD17"/>
    <mergeCell ref="C21:F21"/>
    <mergeCell ref="H21:I21"/>
    <mergeCell ref="P21:Q21"/>
    <mergeCell ref="C22:F22"/>
    <mergeCell ref="H22:I22"/>
    <mergeCell ref="P22:Q22"/>
    <mergeCell ref="C23:F23"/>
    <mergeCell ref="H23:I23"/>
    <mergeCell ref="P23:Q23"/>
    <mergeCell ref="C24:F24"/>
    <mergeCell ref="H24:I24"/>
    <mergeCell ref="P24:Q24"/>
    <mergeCell ref="A29:B29"/>
    <mergeCell ref="C29:N29"/>
    <mergeCell ref="P29:Q29"/>
    <mergeCell ref="C25:F25"/>
    <mergeCell ref="H25:I25"/>
    <mergeCell ref="P25:Q25"/>
    <mergeCell ref="C26:F26"/>
    <mergeCell ref="H26:I26"/>
    <mergeCell ref="P26:Q26"/>
    <mergeCell ref="C27:F27"/>
    <mergeCell ref="H27:I27"/>
    <mergeCell ref="P27:Q27"/>
    <mergeCell ref="A28:B28"/>
    <mergeCell ref="P28:Q28"/>
    <mergeCell ref="A32:B32"/>
    <mergeCell ref="C32:L32"/>
    <mergeCell ref="P32:Q32"/>
    <mergeCell ref="A30:B30"/>
    <mergeCell ref="C30:N30"/>
    <mergeCell ref="P30:Q30"/>
    <mergeCell ref="A31:B31"/>
    <mergeCell ref="C31:N31"/>
    <mergeCell ref="P31:Q31"/>
    <mergeCell ref="P37:Q37"/>
    <mergeCell ref="D38:E38"/>
    <mergeCell ref="B38:C38"/>
    <mergeCell ref="P38:Q38"/>
    <mergeCell ref="B39:C39"/>
    <mergeCell ref="P39:Q39"/>
    <mergeCell ref="I38:K38"/>
    <mergeCell ref="R38:AH41"/>
    <mergeCell ref="A41:O41"/>
    <mergeCell ref="B42:Q42"/>
    <mergeCell ref="D13:E13"/>
    <mergeCell ref="B34:E34"/>
    <mergeCell ref="F34:G34"/>
    <mergeCell ref="H34:J34"/>
    <mergeCell ref="B35:M35"/>
    <mergeCell ref="H36:I36"/>
    <mergeCell ref="L36:P36"/>
    <mergeCell ref="B37:C37"/>
    <mergeCell ref="D37:O37"/>
    <mergeCell ref="B40:C40"/>
    <mergeCell ref="P40:Q40"/>
    <mergeCell ref="P41:Q41"/>
    <mergeCell ref="A37:A40"/>
  </mergeCells>
  <phoneticPr fontId="3"/>
  <conditionalFormatting sqref="F15:G15">
    <cfRule type="expression" dxfId="5" priority="3">
      <formula>MOD($F$15,1)=0</formula>
    </cfRule>
  </conditionalFormatting>
  <conditionalFormatting sqref="P29:Q29">
    <cfRule type="expression" dxfId="4" priority="2">
      <formula>P29&gt;(P28*0.1)</formula>
    </cfRule>
  </conditionalFormatting>
  <conditionalFormatting sqref="P30:Q30">
    <cfRule type="expression" dxfId="3"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0BCF-D697-4C6B-A5E4-FB6822F0D30C}">
  <sheetPr>
    <tabColor theme="9" tint="0.39997558519241921"/>
    <pageSetUpPr fitToPage="1"/>
  </sheetPr>
  <dimension ref="A1:AH42"/>
  <sheetViews>
    <sheetView view="pageBreakPreview" topLeftCell="A10" zoomScaleNormal="100" zoomScaleSheetLayoutView="100" workbookViewId="0">
      <selection activeCell="J17" sqref="J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139" t="s">
        <v>79</v>
      </c>
      <c r="B1" s="140"/>
      <c r="C1" s="140"/>
      <c r="D1" s="140"/>
      <c r="E1" s="140"/>
      <c r="F1" s="140"/>
      <c r="G1" s="140"/>
      <c r="H1" s="140"/>
      <c r="I1" s="140"/>
      <c r="J1" s="140"/>
      <c r="K1" s="140"/>
      <c r="L1" s="140"/>
      <c r="M1" s="140"/>
      <c r="N1" s="140"/>
      <c r="O1" s="140"/>
      <c r="P1" s="140"/>
      <c r="Q1" s="14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88" t="s">
        <v>78</v>
      </c>
      <c r="B3" s="88"/>
      <c r="C3" s="88"/>
      <c r="D3" s="88"/>
      <c r="E3" s="88"/>
      <c r="F3" s="88"/>
      <c r="G3" s="88"/>
      <c r="H3" s="88"/>
    </row>
    <row r="4" spans="1:31" s="1" customFormat="1" ht="13.5">
      <c r="J4" s="8" t="s">
        <v>38</v>
      </c>
      <c r="K4" s="141"/>
      <c r="L4" s="141"/>
      <c r="M4" s="32" t="s">
        <v>63</v>
      </c>
      <c r="N4" s="131"/>
      <c r="O4" s="131"/>
      <c r="P4" s="131"/>
      <c r="Q4" s="8"/>
    </row>
    <row r="5" spans="1:31" s="1" customFormat="1" ht="13.5">
      <c r="J5" s="142" t="s">
        <v>64</v>
      </c>
      <c r="K5" s="142"/>
      <c r="L5" s="142"/>
      <c r="M5" s="142"/>
      <c r="N5" s="142"/>
      <c r="O5" s="142"/>
      <c r="P5" s="142"/>
      <c r="Q5" s="142"/>
    </row>
    <row r="6" spans="1:31" s="1" customFormat="1" ht="13.5">
      <c r="J6" s="131" t="s">
        <v>65</v>
      </c>
      <c r="K6" s="131"/>
      <c r="L6" s="131"/>
      <c r="M6" s="131"/>
      <c r="N6" s="131"/>
      <c r="O6" s="131"/>
      <c r="P6" s="131"/>
      <c r="Q6" s="131"/>
    </row>
    <row r="7" spans="1:31" s="1" customFormat="1" ht="13.5">
      <c r="J7" s="131" t="s">
        <v>66</v>
      </c>
      <c r="K7" s="131"/>
      <c r="L7" s="131"/>
      <c r="M7" s="131"/>
      <c r="N7" s="131"/>
      <c r="O7" s="131"/>
      <c r="P7" s="131"/>
      <c r="Q7" s="131"/>
    </row>
    <row r="8" spans="1:31" s="1" customFormat="1" ht="13.5">
      <c r="J8" s="132" t="s">
        <v>73</v>
      </c>
      <c r="K8" s="133"/>
      <c r="L8" s="46"/>
      <c r="M8" s="46"/>
      <c r="N8" s="46"/>
      <c r="O8" s="46"/>
      <c r="P8" s="46"/>
      <c r="Q8" s="47"/>
    </row>
    <row r="9" spans="1:31" s="1" customFormat="1" ht="13.5">
      <c r="J9" s="134" t="s">
        <v>75</v>
      </c>
      <c r="K9" s="135"/>
      <c r="L9" s="50"/>
      <c r="M9" s="50"/>
      <c r="N9" s="50"/>
      <c r="O9" s="50"/>
      <c r="P9" s="50"/>
      <c r="Q9" s="51"/>
    </row>
    <row r="10" spans="1:31" s="1" customFormat="1" ht="13.5">
      <c r="J10" s="136" t="s">
        <v>76</v>
      </c>
      <c r="K10" s="137"/>
      <c r="L10" s="48"/>
      <c r="M10" s="48"/>
      <c r="N10" s="48"/>
      <c r="O10" s="48"/>
      <c r="P10" s="48"/>
      <c r="Q10" s="49"/>
    </row>
    <row r="11" spans="1:31" s="1" customFormat="1" ht="20.100000000000001" customHeight="1">
      <c r="B11" s="102" t="s">
        <v>0</v>
      </c>
      <c r="C11" s="102"/>
      <c r="D11" s="102"/>
      <c r="E11" s="102"/>
      <c r="F11" s="102"/>
      <c r="G11" s="102"/>
      <c r="H11" s="102"/>
      <c r="I11" s="102"/>
      <c r="J11" s="102"/>
      <c r="K11" s="102"/>
      <c r="L11" s="102"/>
      <c r="M11" s="102"/>
      <c r="N11" s="102"/>
      <c r="O11" s="102"/>
      <c r="P11" s="102"/>
      <c r="Q11" s="102"/>
    </row>
    <row r="12" spans="1:31" s="1" customFormat="1" ht="20.100000000000001" customHeight="1">
      <c r="A12" s="87" t="s">
        <v>49</v>
      </c>
      <c r="B12" s="87"/>
      <c r="C12" s="144" t="s">
        <v>72</v>
      </c>
      <c r="D12" s="144"/>
      <c r="E12" s="144"/>
      <c r="F12" s="144"/>
      <c r="G12" s="33"/>
    </row>
    <row r="13" spans="1:31" s="1" customFormat="1" ht="20.100000000000001" customHeight="1">
      <c r="A13" s="9" t="s">
        <v>44</v>
      </c>
      <c r="B13" s="143" t="s">
        <v>58</v>
      </c>
      <c r="C13" s="143"/>
      <c r="D13" s="145" t="s">
        <v>102</v>
      </c>
      <c r="E13" s="145"/>
      <c r="F13" s="35"/>
      <c r="G13" s="8" t="s">
        <v>48</v>
      </c>
      <c r="I13" s="10"/>
      <c r="J13" s="10"/>
      <c r="K13" s="10"/>
      <c r="L13" s="10"/>
      <c r="M13" s="10"/>
      <c r="N13" s="10"/>
      <c r="O13" s="10"/>
      <c r="P13" s="10"/>
      <c r="Q13" s="10"/>
    </row>
    <row r="14" spans="1:31" s="1" customFormat="1" ht="20.100000000000001" customHeight="1">
      <c r="A14" s="4" t="s">
        <v>39</v>
      </c>
      <c r="B14" s="102" t="s">
        <v>42</v>
      </c>
      <c r="C14" s="102"/>
      <c r="D14" s="102"/>
      <c r="E14" s="4"/>
      <c r="R14" s="6"/>
      <c r="S14" s="102"/>
      <c r="T14" s="102"/>
      <c r="U14" s="102"/>
    </row>
    <row r="15" spans="1:31" s="1" customFormat="1" ht="20.100000000000001" customHeight="1">
      <c r="B15" s="82" t="s">
        <v>35</v>
      </c>
      <c r="C15" s="82"/>
      <c r="D15" s="82"/>
      <c r="E15" s="82"/>
      <c r="F15" s="129" t="e">
        <f>P30/J17/N17</f>
        <v>#VALUE!</v>
      </c>
      <c r="G15" s="130"/>
      <c r="H15" s="85" t="s">
        <v>9</v>
      </c>
      <c r="I15" s="85"/>
      <c r="J15" s="85"/>
      <c r="K15" s="8"/>
      <c r="R15" s="42" t="s">
        <v>104</v>
      </c>
      <c r="S15" s="42"/>
      <c r="T15" s="42"/>
      <c r="U15" s="42"/>
      <c r="V15" s="42"/>
      <c r="W15" s="42"/>
      <c r="X15" s="42"/>
      <c r="Y15" s="53"/>
      <c r="Z15" s="6"/>
      <c r="AA15" s="8"/>
      <c r="AB15" s="8"/>
      <c r="AC15" s="8"/>
      <c r="AD15" s="8"/>
      <c r="AE15" s="8"/>
    </row>
    <row r="16" spans="1:31" s="1" customFormat="1" ht="20.100000000000001" customHeight="1">
      <c r="B16" s="86" t="s">
        <v>10</v>
      </c>
      <c r="C16" s="86"/>
      <c r="D16" s="86"/>
      <c r="E16" s="86"/>
      <c r="F16" s="86"/>
      <c r="G16" s="86"/>
      <c r="H16" s="86"/>
      <c r="I16" s="86"/>
      <c r="J16" s="86"/>
      <c r="K16" s="86"/>
      <c r="L16" s="86"/>
      <c r="M16" s="86"/>
      <c r="N16" s="2"/>
      <c r="O16" s="2"/>
      <c r="R16" s="125" t="s">
        <v>71</v>
      </c>
      <c r="S16" s="125"/>
      <c r="T16" s="126"/>
      <c r="U16" s="127">
        <v>64000</v>
      </c>
      <c r="V16" s="127"/>
      <c r="W16" s="127"/>
      <c r="X16" s="127"/>
      <c r="Y16" s="8"/>
      <c r="Z16" s="8"/>
      <c r="AA16" s="8"/>
      <c r="AB16" s="8"/>
      <c r="AC16" s="8"/>
      <c r="AD16" s="8"/>
    </row>
    <row r="17" spans="1:33" s="1" customFormat="1" ht="20.100000000000001" customHeight="1">
      <c r="H17" s="87" t="s">
        <v>33</v>
      </c>
      <c r="I17" s="87"/>
      <c r="J17" s="34" t="s">
        <v>77</v>
      </c>
      <c r="K17" s="3" t="s">
        <v>37</v>
      </c>
      <c r="L17" s="128" t="s">
        <v>34</v>
      </c>
      <c r="M17" s="128"/>
      <c r="N17" s="34" t="s">
        <v>77</v>
      </c>
      <c r="O17" s="113" t="s">
        <v>54</v>
      </c>
      <c r="P17" s="113"/>
      <c r="R17" s="6"/>
      <c r="Y17" s="87"/>
      <c r="Z17" s="87"/>
      <c r="AB17" s="3"/>
      <c r="AC17" s="128"/>
      <c r="AD17" s="128"/>
      <c r="AF17" s="113"/>
      <c r="AG17" s="113"/>
    </row>
    <row r="18" spans="1:33" ht="20.100000000000001" customHeight="1">
      <c r="A18" s="11"/>
      <c r="B18" s="12" t="s">
        <v>1</v>
      </c>
      <c r="C18" s="71" t="s">
        <v>11</v>
      </c>
      <c r="D18" s="73"/>
      <c r="E18" s="73"/>
      <c r="F18" s="73"/>
      <c r="G18" s="73"/>
      <c r="H18" s="73"/>
      <c r="I18" s="73"/>
      <c r="J18" s="73"/>
      <c r="K18" s="73"/>
      <c r="L18" s="73"/>
      <c r="M18" s="73"/>
      <c r="N18" s="73"/>
      <c r="O18" s="73"/>
      <c r="P18" s="71" t="s">
        <v>2</v>
      </c>
      <c r="Q18" s="72"/>
    </row>
    <row r="19" spans="1:33" ht="20.100000000000001" customHeight="1">
      <c r="A19" s="114" t="s">
        <v>36</v>
      </c>
      <c r="B19" s="13" t="s">
        <v>3</v>
      </c>
      <c r="C19" s="116" t="s">
        <v>12</v>
      </c>
      <c r="D19" s="117"/>
      <c r="E19" s="117"/>
      <c r="F19" s="117"/>
      <c r="G19" s="14" t="s">
        <v>13</v>
      </c>
      <c r="H19" s="118"/>
      <c r="I19" s="118"/>
      <c r="J19" s="14" t="s">
        <v>14</v>
      </c>
      <c r="K19" s="38"/>
      <c r="L19" s="39" t="s">
        <v>15</v>
      </c>
      <c r="M19" s="14"/>
      <c r="N19" s="36"/>
      <c r="O19" s="14"/>
      <c r="P19" s="119">
        <f>PRODUCT(H19,K19,N19)</f>
        <v>0</v>
      </c>
      <c r="Q19" s="120"/>
    </row>
    <row r="20" spans="1:33" ht="20.100000000000001" customHeight="1">
      <c r="A20" s="115"/>
      <c r="B20" s="15"/>
      <c r="C20" s="121" t="s">
        <v>16</v>
      </c>
      <c r="D20" s="122"/>
      <c r="E20" s="122"/>
      <c r="F20" s="122"/>
      <c r="G20" s="16" t="s">
        <v>13</v>
      </c>
      <c r="H20" s="112"/>
      <c r="I20" s="112"/>
      <c r="J20" s="16" t="s">
        <v>14</v>
      </c>
      <c r="K20" s="37"/>
      <c r="L20" s="40" t="s">
        <v>15</v>
      </c>
      <c r="M20" s="16"/>
      <c r="N20" s="36"/>
      <c r="O20" s="16"/>
      <c r="P20" s="107">
        <f t="shared" ref="P20:P27" si="0">PRODUCT(H20,K20,N20)</f>
        <v>0</v>
      </c>
      <c r="Q20" s="108"/>
    </row>
    <row r="21" spans="1:33" ht="20.100000000000001" customHeight="1">
      <c r="A21" s="115"/>
      <c r="B21" s="15"/>
      <c r="C21" s="121" t="s">
        <v>4</v>
      </c>
      <c r="D21" s="122"/>
      <c r="E21" s="122"/>
      <c r="F21" s="122"/>
      <c r="G21" s="16" t="s">
        <v>13</v>
      </c>
      <c r="H21" s="112"/>
      <c r="I21" s="112"/>
      <c r="J21" s="16" t="s">
        <v>14</v>
      </c>
      <c r="K21" s="37"/>
      <c r="L21" s="40" t="s">
        <v>15</v>
      </c>
      <c r="M21" s="16"/>
      <c r="N21" s="36"/>
      <c r="O21" s="16"/>
      <c r="P21" s="107">
        <f t="shared" si="0"/>
        <v>0</v>
      </c>
      <c r="Q21" s="108"/>
    </row>
    <row r="22" spans="1:33" ht="20.100000000000001" customHeight="1">
      <c r="A22" s="115"/>
      <c r="B22" s="15" t="s">
        <v>17</v>
      </c>
      <c r="C22" s="121" t="s">
        <v>18</v>
      </c>
      <c r="D22" s="122"/>
      <c r="E22" s="122"/>
      <c r="F22" s="122"/>
      <c r="G22" s="16" t="s">
        <v>19</v>
      </c>
      <c r="H22" s="112"/>
      <c r="I22" s="112"/>
      <c r="J22" s="16" t="s">
        <v>14</v>
      </c>
      <c r="K22" s="36"/>
      <c r="L22" s="41" t="s">
        <v>20</v>
      </c>
      <c r="M22" s="16" t="s">
        <v>14</v>
      </c>
      <c r="N22" s="36"/>
      <c r="O22" s="16" t="s">
        <v>21</v>
      </c>
      <c r="P22" s="107">
        <f t="shared" si="0"/>
        <v>0</v>
      </c>
      <c r="Q22" s="108"/>
    </row>
    <row r="23" spans="1:33" ht="20.100000000000001" customHeight="1">
      <c r="A23" s="115"/>
      <c r="B23" s="15"/>
      <c r="C23" s="121" t="s">
        <v>22</v>
      </c>
      <c r="D23" s="122"/>
      <c r="E23" s="122"/>
      <c r="F23" s="122"/>
      <c r="G23" s="16" t="s">
        <v>19</v>
      </c>
      <c r="H23" s="112"/>
      <c r="I23" s="112"/>
      <c r="J23" s="16" t="s">
        <v>14</v>
      </c>
      <c r="K23" s="36"/>
      <c r="L23" s="41" t="s">
        <v>20</v>
      </c>
      <c r="M23" s="16"/>
      <c r="N23" s="36"/>
      <c r="O23" s="16"/>
      <c r="P23" s="107">
        <f t="shared" si="0"/>
        <v>0</v>
      </c>
      <c r="Q23" s="108"/>
    </row>
    <row r="24" spans="1:33" ht="20.100000000000001" customHeight="1">
      <c r="A24" s="115"/>
      <c r="B24" s="15"/>
      <c r="C24" s="121" t="s">
        <v>23</v>
      </c>
      <c r="D24" s="122"/>
      <c r="E24" s="122"/>
      <c r="F24" s="122"/>
      <c r="G24" s="16"/>
      <c r="H24" s="112"/>
      <c r="I24" s="112"/>
      <c r="J24" s="16" t="s">
        <v>14</v>
      </c>
      <c r="K24" s="36"/>
      <c r="L24" s="40" t="s">
        <v>53</v>
      </c>
      <c r="M24" s="16"/>
      <c r="N24" s="36"/>
      <c r="O24" s="16"/>
      <c r="P24" s="107">
        <f t="shared" si="0"/>
        <v>0</v>
      </c>
      <c r="Q24" s="108"/>
    </row>
    <row r="25" spans="1:33" ht="20.100000000000001" customHeight="1">
      <c r="A25" s="115"/>
      <c r="B25" s="15" t="s">
        <v>24</v>
      </c>
      <c r="C25" s="110"/>
      <c r="D25" s="111"/>
      <c r="E25" s="111"/>
      <c r="F25" s="111"/>
      <c r="G25" s="16" t="s">
        <v>25</v>
      </c>
      <c r="H25" s="112"/>
      <c r="I25" s="112"/>
      <c r="J25" s="16" t="s">
        <v>14</v>
      </c>
      <c r="K25" s="36"/>
      <c r="L25" s="41" t="s">
        <v>20</v>
      </c>
      <c r="M25" s="16" t="s">
        <v>14</v>
      </c>
      <c r="N25" s="36"/>
      <c r="O25" s="16" t="s">
        <v>26</v>
      </c>
      <c r="P25" s="107">
        <f t="shared" si="0"/>
        <v>0</v>
      </c>
      <c r="Q25" s="108"/>
    </row>
    <row r="26" spans="1:33" ht="20.100000000000001" customHeight="1">
      <c r="A26" s="115"/>
      <c r="B26" s="15" t="s">
        <v>27</v>
      </c>
      <c r="C26" s="110"/>
      <c r="D26" s="111"/>
      <c r="E26" s="111"/>
      <c r="F26" s="111"/>
      <c r="H26" s="112"/>
      <c r="I26" s="112"/>
      <c r="J26" s="16" t="s">
        <v>14</v>
      </c>
      <c r="K26" s="36"/>
      <c r="L26" s="40" t="s">
        <v>53</v>
      </c>
      <c r="M26" s="16"/>
      <c r="N26" s="36"/>
      <c r="O26" s="16"/>
      <c r="P26" s="107">
        <f t="shared" si="0"/>
        <v>0</v>
      </c>
      <c r="Q26" s="108"/>
    </row>
    <row r="27" spans="1:33" ht="20.100000000000001" customHeight="1">
      <c r="A27" s="115"/>
      <c r="B27" s="15" t="s">
        <v>5</v>
      </c>
      <c r="C27" s="123" t="s">
        <v>6</v>
      </c>
      <c r="D27" s="88"/>
      <c r="E27" s="88"/>
      <c r="F27" s="88"/>
      <c r="H27" s="112"/>
      <c r="I27" s="112"/>
      <c r="J27" s="16"/>
      <c r="K27" s="36"/>
      <c r="L27" s="41"/>
      <c r="M27" s="16"/>
      <c r="N27" s="36"/>
      <c r="O27" s="16"/>
      <c r="P27" s="107">
        <f t="shared" si="0"/>
        <v>0</v>
      </c>
      <c r="Q27" s="108"/>
    </row>
    <row r="28" spans="1:33" ht="20.100000000000001" customHeight="1">
      <c r="A28" s="71" t="s">
        <v>28</v>
      </c>
      <c r="B28" s="72"/>
      <c r="C28" s="52"/>
      <c r="D28" s="28"/>
      <c r="E28" s="28"/>
      <c r="F28" s="28"/>
      <c r="G28" s="27"/>
      <c r="H28" s="27"/>
      <c r="I28" s="27"/>
      <c r="J28" s="27"/>
      <c r="K28" s="27"/>
      <c r="L28" s="27"/>
      <c r="M28" s="27"/>
      <c r="N28" s="27"/>
      <c r="O28" s="27"/>
      <c r="P28" s="100">
        <f>SUM(P19:Q27)</f>
        <v>0</v>
      </c>
      <c r="Q28" s="101"/>
    </row>
    <row r="29" spans="1:33" ht="20.100000000000001" customHeight="1">
      <c r="A29" s="94" t="s">
        <v>7</v>
      </c>
      <c r="B29" s="96"/>
      <c r="C29" s="109" t="s">
        <v>70</v>
      </c>
      <c r="D29" s="82"/>
      <c r="E29" s="82"/>
      <c r="F29" s="82"/>
      <c r="G29" s="82"/>
      <c r="H29" s="82"/>
      <c r="I29" s="82"/>
      <c r="J29" s="82"/>
      <c r="K29" s="82"/>
      <c r="L29" s="82"/>
      <c r="M29" s="82"/>
      <c r="N29" s="82"/>
      <c r="O29" s="18"/>
      <c r="P29" s="105"/>
      <c r="Q29" s="106"/>
      <c r="R29" s="43" t="str">
        <f>IF(P29&lt;=(P28*0.1),"←ＯＫ（上限"&amp;INT(P28*0.1)&amp;"円以内）","←×事務経費（Ｂ）は１０％以内に調整してください。")</f>
        <v>←ＯＫ（上限0円以内）</v>
      </c>
      <c r="S29" s="44"/>
    </row>
    <row r="30" spans="1:33" ht="20.100000000000001" customHeight="1">
      <c r="A30" s="67" t="s">
        <v>29</v>
      </c>
      <c r="B30" s="67"/>
      <c r="C30" s="98" t="s">
        <v>30</v>
      </c>
      <c r="D30" s="99"/>
      <c r="E30" s="99"/>
      <c r="F30" s="99"/>
      <c r="G30" s="99"/>
      <c r="H30" s="99"/>
      <c r="I30" s="99"/>
      <c r="J30" s="99"/>
      <c r="K30" s="99"/>
      <c r="L30" s="99"/>
      <c r="M30" s="99"/>
      <c r="N30" s="99"/>
      <c r="O30" s="27"/>
      <c r="P30" s="100">
        <f>+P28+P29</f>
        <v>0</v>
      </c>
      <c r="Q30" s="101"/>
      <c r="R30" s="43" t="e">
        <f>IF(P30&lt;=(U16*J17*N17),"←ＯＫ（上限"&amp;(J17*N17*U16)&amp;"円以内）","←小計が上限額（"&amp;(J17*N17*U16)&amp;"円）を超えています。科目単価、調整額または事務経費で減額して調整してください。")</f>
        <v>#VALUE!</v>
      </c>
      <c r="S30" s="44"/>
    </row>
    <row r="31" spans="1:33" ht="20.100000000000001" customHeight="1">
      <c r="A31" s="67" t="s">
        <v>31</v>
      </c>
      <c r="B31" s="67"/>
      <c r="C31" s="103" t="s">
        <v>59</v>
      </c>
      <c r="D31" s="104"/>
      <c r="E31" s="104"/>
      <c r="F31" s="104"/>
      <c r="G31" s="104"/>
      <c r="H31" s="104"/>
      <c r="I31" s="104"/>
      <c r="J31" s="104"/>
      <c r="K31" s="104"/>
      <c r="L31" s="104"/>
      <c r="M31" s="104"/>
      <c r="N31" s="104"/>
      <c r="O31" s="18"/>
      <c r="P31" s="105">
        <f>INT(P30*0.1)</f>
        <v>0</v>
      </c>
      <c r="Q31" s="106"/>
      <c r="R31" s="44"/>
      <c r="S31" s="44"/>
    </row>
    <row r="32" spans="1:33" ht="20.100000000000001" customHeight="1">
      <c r="A32" s="94" t="s">
        <v>51</v>
      </c>
      <c r="B32" s="96"/>
      <c r="C32" s="98" t="s">
        <v>32</v>
      </c>
      <c r="D32" s="99"/>
      <c r="E32" s="99"/>
      <c r="F32" s="99"/>
      <c r="G32" s="99"/>
      <c r="H32" s="99"/>
      <c r="I32" s="99"/>
      <c r="J32" s="99"/>
      <c r="K32" s="99"/>
      <c r="L32" s="99"/>
      <c r="M32" s="19"/>
      <c r="N32" s="19"/>
      <c r="O32" s="19"/>
      <c r="P32" s="100">
        <f>SUM(P30:Q31)</f>
        <v>0</v>
      </c>
      <c r="Q32" s="101"/>
      <c r="R32" s="44"/>
      <c r="S32" s="44"/>
    </row>
    <row r="33" spans="1:34" ht="20.100000000000001" customHeight="1">
      <c r="R33" s="44"/>
      <c r="S33" s="44"/>
    </row>
    <row r="34" spans="1:34" ht="13.5">
      <c r="A34" s="56" t="s">
        <v>40</v>
      </c>
      <c r="B34" s="82" t="s">
        <v>98</v>
      </c>
      <c r="C34" s="82"/>
      <c r="D34" s="82"/>
      <c r="E34" s="82"/>
      <c r="F34" s="83">
        <f>INT(P38)</f>
        <v>0</v>
      </c>
      <c r="G34" s="84"/>
      <c r="H34" s="85" t="s">
        <v>9</v>
      </c>
      <c r="I34" s="85"/>
      <c r="J34" s="85"/>
      <c r="K34" s="8"/>
      <c r="L34" s="8"/>
      <c r="M34" s="8"/>
      <c r="N34" s="8"/>
      <c r="O34" s="8"/>
      <c r="P34" s="8"/>
    </row>
    <row r="35" spans="1:34" ht="13.5">
      <c r="B35" s="86"/>
      <c r="C35" s="86"/>
      <c r="D35" s="86"/>
      <c r="E35" s="86"/>
      <c r="F35" s="86"/>
      <c r="G35" s="86"/>
      <c r="H35" s="86"/>
      <c r="I35" s="86"/>
      <c r="J35" s="86"/>
      <c r="K35" s="86"/>
      <c r="L35" s="86"/>
      <c r="M35" s="86"/>
      <c r="N35" s="31"/>
      <c r="O35" s="31"/>
      <c r="P35" s="8"/>
    </row>
    <row r="36" spans="1:34" ht="13.5">
      <c r="B36" s="8"/>
      <c r="C36" s="8"/>
      <c r="D36" s="8"/>
      <c r="E36" s="8"/>
      <c r="F36" s="8"/>
      <c r="G36" s="8"/>
      <c r="H36" s="87"/>
      <c r="I36" s="87"/>
      <c r="J36" s="8"/>
      <c r="K36" s="3"/>
      <c r="L36" s="88"/>
      <c r="M36" s="88"/>
      <c r="N36" s="88"/>
      <c r="O36" s="88"/>
      <c r="P36" s="88"/>
    </row>
    <row r="37" spans="1:34" ht="20.100000000000001" customHeight="1">
      <c r="A37" s="69" t="s">
        <v>55</v>
      </c>
      <c r="B37" s="71" t="s">
        <v>56</v>
      </c>
      <c r="C37" s="72"/>
      <c r="D37" s="71" t="s">
        <v>57</v>
      </c>
      <c r="E37" s="73"/>
      <c r="F37" s="73"/>
      <c r="G37" s="73"/>
      <c r="H37" s="73"/>
      <c r="I37" s="73"/>
      <c r="J37" s="73"/>
      <c r="K37" s="73"/>
      <c r="L37" s="73"/>
      <c r="M37" s="73"/>
      <c r="N37" s="73"/>
      <c r="O37" s="72"/>
      <c r="P37" s="73" t="s">
        <v>2</v>
      </c>
      <c r="Q37" s="72"/>
    </row>
    <row r="38" spans="1:34" ht="20.100000000000001" customHeight="1">
      <c r="A38" s="70"/>
      <c r="B38" s="74" t="s">
        <v>100</v>
      </c>
      <c r="C38" s="75"/>
      <c r="D38" s="76">
        <v>0</v>
      </c>
      <c r="E38" s="77"/>
      <c r="F38" s="20" t="s">
        <v>99</v>
      </c>
      <c r="G38" s="21"/>
      <c r="H38" s="5"/>
      <c r="I38" s="78"/>
      <c r="J38" s="78"/>
      <c r="K38" s="78"/>
      <c r="L38" s="5"/>
      <c r="M38" s="5"/>
      <c r="N38" s="22"/>
      <c r="O38" s="5"/>
      <c r="P38" s="79">
        <f>D38</f>
        <v>0</v>
      </c>
      <c r="Q38" s="80"/>
      <c r="R38" s="57" t="s">
        <v>101</v>
      </c>
      <c r="S38" s="58"/>
      <c r="T38" s="58"/>
      <c r="U38" s="58"/>
      <c r="V38" s="58"/>
      <c r="W38" s="58"/>
      <c r="X38" s="58"/>
      <c r="Y38" s="58"/>
      <c r="Z38" s="58"/>
      <c r="AA38" s="58"/>
      <c r="AB38" s="58"/>
      <c r="AC38" s="58"/>
      <c r="AD38" s="58"/>
      <c r="AE38" s="58"/>
      <c r="AF38" s="58"/>
      <c r="AG38" s="58"/>
      <c r="AH38" s="58"/>
    </row>
    <row r="39" spans="1:34" ht="19.5" customHeight="1">
      <c r="A39" s="70"/>
      <c r="B39" s="59" t="s">
        <v>45</v>
      </c>
      <c r="C39" s="60"/>
      <c r="D39" s="23" t="s">
        <v>8</v>
      </c>
      <c r="E39" s="18"/>
      <c r="F39" s="18"/>
      <c r="G39" s="24"/>
      <c r="H39" s="24"/>
      <c r="I39" s="24"/>
      <c r="J39" s="24"/>
      <c r="K39" s="24"/>
      <c r="L39" s="25"/>
      <c r="M39" s="25"/>
      <c r="N39" s="25"/>
      <c r="O39" s="16"/>
      <c r="P39" s="61">
        <f>+P38*10%</f>
        <v>0</v>
      </c>
      <c r="Q39" s="62"/>
      <c r="R39" s="57"/>
      <c r="S39" s="58"/>
      <c r="T39" s="58"/>
      <c r="U39" s="58"/>
      <c r="V39" s="58"/>
      <c r="W39" s="58"/>
      <c r="X39" s="58"/>
      <c r="Y39" s="58"/>
      <c r="Z39" s="58"/>
      <c r="AA39" s="58"/>
      <c r="AB39" s="58"/>
      <c r="AC39" s="58"/>
      <c r="AD39" s="58"/>
      <c r="AE39" s="58"/>
      <c r="AF39" s="58"/>
      <c r="AG39" s="58"/>
      <c r="AH39" s="58"/>
    </row>
    <row r="40" spans="1:34" ht="20.100000000000001" customHeight="1">
      <c r="A40" s="70"/>
      <c r="B40" s="63" t="s">
        <v>52</v>
      </c>
      <c r="C40" s="64"/>
      <c r="D40" s="54" t="s">
        <v>47</v>
      </c>
      <c r="E40" s="5"/>
      <c r="F40" s="5"/>
      <c r="G40" s="17"/>
      <c r="H40" s="17"/>
      <c r="I40" s="17"/>
      <c r="J40" s="17"/>
      <c r="K40" s="17"/>
      <c r="L40" s="14"/>
      <c r="M40" s="14"/>
      <c r="N40" s="14"/>
      <c r="O40" s="14"/>
      <c r="P40" s="65">
        <f>+P38+P39</f>
        <v>0</v>
      </c>
      <c r="Q40" s="66"/>
      <c r="R40" s="57"/>
      <c r="S40" s="58"/>
      <c r="T40" s="58"/>
      <c r="U40" s="58"/>
      <c r="V40" s="58"/>
      <c r="W40" s="58"/>
      <c r="X40" s="58"/>
      <c r="Y40" s="58"/>
      <c r="Z40" s="58"/>
      <c r="AA40" s="58"/>
      <c r="AB40" s="58"/>
      <c r="AC40" s="58"/>
      <c r="AD40" s="58"/>
      <c r="AE40" s="58"/>
      <c r="AF40" s="58"/>
      <c r="AG40" s="58"/>
      <c r="AH40" s="58"/>
    </row>
    <row r="41" spans="1:34" ht="20.100000000000001" customHeight="1">
      <c r="A41" s="67" t="s">
        <v>50</v>
      </c>
      <c r="B41" s="67"/>
      <c r="C41" s="67"/>
      <c r="D41" s="67"/>
      <c r="E41" s="67"/>
      <c r="F41" s="67"/>
      <c r="G41" s="67"/>
      <c r="H41" s="67"/>
      <c r="I41" s="67"/>
      <c r="J41" s="67"/>
      <c r="K41" s="67"/>
      <c r="L41" s="67"/>
      <c r="M41" s="67"/>
      <c r="N41" s="67"/>
      <c r="O41" s="67"/>
      <c r="P41" s="68">
        <f>P32+P40</f>
        <v>0</v>
      </c>
      <c r="Q41" s="68"/>
      <c r="R41" s="57"/>
      <c r="S41" s="58"/>
      <c r="T41" s="58"/>
      <c r="U41" s="58"/>
      <c r="V41" s="58"/>
      <c r="W41" s="58"/>
      <c r="X41" s="58"/>
      <c r="Y41" s="58"/>
      <c r="Z41" s="58"/>
      <c r="AA41" s="58"/>
      <c r="AB41" s="58"/>
      <c r="AC41" s="58"/>
      <c r="AD41" s="58"/>
      <c r="AE41" s="58"/>
      <c r="AF41" s="58"/>
      <c r="AG41" s="58"/>
      <c r="AH41" s="58"/>
    </row>
    <row r="42" spans="1:34" ht="20.100000000000001" customHeight="1">
      <c r="A42" s="30"/>
      <c r="B42" s="81"/>
      <c r="C42" s="81"/>
      <c r="D42" s="81"/>
      <c r="E42" s="81"/>
      <c r="F42" s="81"/>
      <c r="G42" s="81"/>
      <c r="H42" s="81"/>
      <c r="I42" s="81"/>
      <c r="J42" s="81"/>
      <c r="K42" s="81"/>
      <c r="L42" s="81"/>
      <c r="M42" s="81"/>
      <c r="N42" s="81"/>
      <c r="O42" s="81"/>
      <c r="P42" s="81"/>
      <c r="Q42" s="81"/>
    </row>
  </sheetData>
  <mergeCells count="95">
    <mergeCell ref="A12:B12"/>
    <mergeCell ref="C12:F12"/>
    <mergeCell ref="A1:Q1"/>
    <mergeCell ref="A3:H3"/>
    <mergeCell ref="K4:L4"/>
    <mergeCell ref="N4:P4"/>
    <mergeCell ref="J5:Q5"/>
    <mergeCell ref="J6:Q6"/>
    <mergeCell ref="J7:Q7"/>
    <mergeCell ref="J8:K8"/>
    <mergeCell ref="J9:K9"/>
    <mergeCell ref="J10:K10"/>
    <mergeCell ref="B11:Q11"/>
    <mergeCell ref="B13:C13"/>
    <mergeCell ref="D13:E13"/>
    <mergeCell ref="B14:D14"/>
    <mergeCell ref="S14:U14"/>
    <mergeCell ref="B15:E15"/>
    <mergeCell ref="F15:G15"/>
    <mergeCell ref="H15:J15"/>
    <mergeCell ref="B16:M16"/>
    <mergeCell ref="R16:T16"/>
    <mergeCell ref="U16:X16"/>
    <mergeCell ref="H17:I17"/>
    <mergeCell ref="L17:M17"/>
    <mergeCell ref="O17:P17"/>
    <mergeCell ref="AF17:AG17"/>
    <mergeCell ref="C18:O18"/>
    <mergeCell ref="P18:Q18"/>
    <mergeCell ref="A19:A27"/>
    <mergeCell ref="C19:F19"/>
    <mergeCell ref="H19:I19"/>
    <mergeCell ref="P19:Q19"/>
    <mergeCell ref="C20:F20"/>
    <mergeCell ref="C22:F22"/>
    <mergeCell ref="H22:I22"/>
    <mergeCell ref="P22:Q22"/>
    <mergeCell ref="Y17:Z17"/>
    <mergeCell ref="AC17:AD17"/>
    <mergeCell ref="H20:I20"/>
    <mergeCell ref="P20:Q20"/>
    <mergeCell ref="C21:F21"/>
    <mergeCell ref="H21:I21"/>
    <mergeCell ref="P21:Q21"/>
    <mergeCell ref="C23:F23"/>
    <mergeCell ref="H23:I23"/>
    <mergeCell ref="P23:Q23"/>
    <mergeCell ref="C24:F24"/>
    <mergeCell ref="H24:I24"/>
    <mergeCell ref="P24:Q24"/>
    <mergeCell ref="A29:B29"/>
    <mergeCell ref="C29:N29"/>
    <mergeCell ref="P29:Q29"/>
    <mergeCell ref="C25:F25"/>
    <mergeCell ref="H25:I25"/>
    <mergeCell ref="P25:Q25"/>
    <mergeCell ref="C26:F26"/>
    <mergeCell ref="H26:I26"/>
    <mergeCell ref="P26:Q26"/>
    <mergeCell ref="C27:F27"/>
    <mergeCell ref="H27:I27"/>
    <mergeCell ref="P27:Q27"/>
    <mergeCell ref="A28:B28"/>
    <mergeCell ref="P28:Q28"/>
    <mergeCell ref="A30:B30"/>
    <mergeCell ref="C30:N30"/>
    <mergeCell ref="P30:Q30"/>
    <mergeCell ref="A31:B31"/>
    <mergeCell ref="C31:N31"/>
    <mergeCell ref="P31:Q31"/>
    <mergeCell ref="A32:B32"/>
    <mergeCell ref="C32:L32"/>
    <mergeCell ref="P32:Q32"/>
    <mergeCell ref="B34:E34"/>
    <mergeCell ref="F34:G34"/>
    <mergeCell ref="H34:J34"/>
    <mergeCell ref="B35:M35"/>
    <mergeCell ref="H36:I36"/>
    <mergeCell ref="L36:P36"/>
    <mergeCell ref="A37:A40"/>
    <mergeCell ref="B37:C37"/>
    <mergeCell ref="D37:O37"/>
    <mergeCell ref="P37:Q37"/>
    <mergeCell ref="B38:C38"/>
    <mergeCell ref="D38:E38"/>
    <mergeCell ref="I38:K38"/>
    <mergeCell ref="B42:Q42"/>
    <mergeCell ref="P38:Q38"/>
    <mergeCell ref="R38:AH41"/>
    <mergeCell ref="B39:C39"/>
    <mergeCell ref="P39:Q39"/>
    <mergeCell ref="B40:C40"/>
    <mergeCell ref="P40:Q40"/>
    <mergeCell ref="A41:O41"/>
    <mergeCell ref="P41:Q41"/>
  </mergeCells>
  <phoneticPr fontId="3"/>
  <conditionalFormatting sqref="F15:G15">
    <cfRule type="expression" dxfId="2" priority="3">
      <formula>MOD($F$15,1)=0</formula>
    </cfRule>
  </conditionalFormatting>
  <conditionalFormatting sqref="P29:Q29">
    <cfRule type="expression" dxfId="1" priority="2">
      <formula>P29&gt;(P28*0.1)</formula>
    </cfRule>
  </conditionalFormatting>
  <conditionalFormatting sqref="P30:Q30">
    <cfRule type="expression" dxfId="0"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知識コース（集合訓練）</vt:lpstr>
      <vt:lpstr>知識コース（デュアル）コース</vt:lpstr>
      <vt:lpstr>実践コース（中小企業)</vt:lpstr>
      <vt:lpstr>実践コース（中小企業以外)</vt:lpstr>
      <vt:lpstr>記入例!Print_Area</vt:lpstr>
      <vt:lpstr>'実践コース（中小企業)'!Print_Area</vt:lpstr>
      <vt:lpstr>'実践コース（中小企業以外)'!Print_Area</vt:lpstr>
      <vt:lpstr>'知識コース（デュアル）コース'!Print_Area</vt:lpstr>
      <vt:lpstr>'知識コース（集合訓練）'!Print_Area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0006641</cp:lastModifiedBy>
  <cp:lastPrinted>2024-10-26T11:14:38Z</cp:lastPrinted>
  <dcterms:created xsi:type="dcterms:W3CDTF">2011-07-29T08:38:29Z</dcterms:created>
  <dcterms:modified xsi:type="dcterms:W3CDTF">2025-11-04T07:34:32Z</dcterms:modified>
</cp:coreProperties>
</file>