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NFSVNAS01\share\教育庁\教育DX推進課\04_教育ICT整備班\01_高校・特支教育用コンピュータ整備事業\02__入札・契約関係\R7\高校・特支教育用\08質問対応修正\HP掲載用データ\"/>
    </mc:Choice>
  </mc:AlternateContent>
  <xr:revisionPtr revIDLastSave="0" documentId="13_ncr:1_{06065C41-679A-485C-A641-AE13375921E8}" xr6:coauthVersionLast="47" xr6:coauthVersionMax="47" xr10:uidLastSave="{00000000-0000-0000-0000-000000000000}"/>
  <bookViews>
    <workbookView xWindow="3075" yWindow="16080" windowWidth="24240" windowHeight="13020" tabRatio="611" firstSheet="3" activeTab="13" xr2:uid="{00000000-000D-0000-FFFF-FFFF00000000}"/>
  </bookViews>
  <sheets>
    <sheet name="表紙" sheetId="11" r:id="rId1"/>
    <sheet name="A仕様" sheetId="2" r:id="rId2"/>
    <sheet name="B仕様" sheetId="3" r:id="rId3"/>
    <sheet name="C仕様" sheetId="4" r:id="rId4"/>
    <sheet name="D仕様" sheetId="18" r:id="rId5"/>
    <sheet name="E仕様 " sheetId="19" r:id="rId6"/>
    <sheet name="別紙１授業支援" sheetId="22" r:id="rId7"/>
    <sheet name="別紙２英検対策" sheetId="23" r:id="rId8"/>
    <sheet name="別紙3ネットワーク" sheetId="24" r:id="rId9"/>
    <sheet name="A" sheetId="12" r:id="rId10"/>
    <sheet name="B" sheetId="13" r:id="rId11"/>
    <sheet name="C" sheetId="14" r:id="rId12"/>
    <sheet name="D" sheetId="20" r:id="rId13"/>
    <sheet name="E" sheetId="21" r:id="rId14"/>
  </sheets>
  <definedNames>
    <definedName name="___00結果表">#REF!</definedName>
    <definedName name="__00結果表">#REF!</definedName>
    <definedName name="_00結果表">#REF!</definedName>
    <definedName name="_2">#REF!</definedName>
    <definedName name="_4">#REF!</definedName>
    <definedName name="_6">#REF!</definedName>
    <definedName name="_8">#REF!</definedName>
    <definedName name="_chumon">#REF!</definedName>
    <definedName name="_chumonmitsu">#REF!</definedName>
    <definedName name="_Fill" localSheetId="6" hidden="1">#REF!</definedName>
    <definedName name="_Fill" localSheetId="7" hidden="1">#REF!</definedName>
    <definedName name="_Fill" localSheetId="8" hidden="1">#REF!</definedName>
    <definedName name="_Fill" hidden="1">#REF!</definedName>
    <definedName name="_fill2" hidden="1">#REF!</definedName>
    <definedName name="_mi">#REF!</definedName>
    <definedName name="_mitsu">#REF!</definedName>
    <definedName name="_Sort" hidden="1">#REF!</definedName>
    <definedName name="a">#REF!</definedName>
    <definedName name="Ｄ">#REF!</definedName>
    <definedName name="Excel_BuiltIn__FilterDatabase_2" localSheetId="6">#REF!</definedName>
    <definedName name="Excel_BuiltIn__FilterDatabase_2" localSheetId="7">#REF!</definedName>
    <definedName name="Excel_BuiltIn__FilterDatabase_2" localSheetId="8">#REF!</definedName>
    <definedName name="Excel_BuiltIn__FilterDatabase_2">#REF!</definedName>
    <definedName name="Excel_BuiltIn__FilterDatabase_4" localSheetId="6">#REF!</definedName>
    <definedName name="Excel_BuiltIn__FilterDatabase_4" localSheetId="7">#REF!</definedName>
    <definedName name="Excel_BuiltIn__FilterDatabase_4" localSheetId="8">#REF!</definedName>
    <definedName name="Excel_BuiltIn__FilterDatabase_4">#REF!</definedName>
    <definedName name="Excel_BuiltIn__FilterDatabase_6" localSheetId="6">#REF!</definedName>
    <definedName name="Excel_BuiltIn__FilterDatabase_6" localSheetId="7">#REF!</definedName>
    <definedName name="Excel_BuiltIn__FilterDatabase_6" localSheetId="8">#REF!</definedName>
    <definedName name="Excel_BuiltIn__FilterDatabase_6">#REF!</definedName>
    <definedName name="Excel_BuiltIn__FilterDatabase_8" localSheetId="6">#REF!</definedName>
    <definedName name="Excel_BuiltIn__FilterDatabase_8" localSheetId="7">#REF!</definedName>
    <definedName name="Excel_BuiltIn__FilterDatabase_8" localSheetId="8">#REF!</definedName>
    <definedName name="Excel_BuiltIn__FilterDatabase_8">#REF!</definedName>
    <definedName name="GA">#REF!</definedName>
    <definedName name="InputArea11_1_2">#REF!,#REF!,#REF!,#REF!,#REF!,#REF!</definedName>
    <definedName name="InputArea11_2_1">#REF!,#REF!</definedName>
    <definedName name="InputArea11_2_2">#REF!,#REF!,#REF!,#REF!,#REF!,#REF!</definedName>
    <definedName name="InputAreaMITI11_2">#REF!,#REF!</definedName>
    <definedName name="KSK分" localSheetId="7">\\dsv:#REF!</definedName>
    <definedName name="KSK分" localSheetId="8">\\dsv:#REF!</definedName>
    <definedName name="KSK分">\\dsv:#REF!</definedName>
    <definedName name="p">#REF!</definedName>
    <definedName name="_xlnm.Print_Area" localSheetId="9">A!$A$1:$AA$39</definedName>
    <definedName name="_xlnm.Print_Area" localSheetId="1">A仕様!$A$1:$H$53</definedName>
    <definedName name="_xlnm.Print_Area" localSheetId="10">B!$A$1:$H$23</definedName>
    <definedName name="_xlnm.Print_Area" localSheetId="2">B仕様!$A$1:$H$33</definedName>
    <definedName name="_xlnm.Print_Area" localSheetId="11">'C'!$A$1:$BM$15</definedName>
    <definedName name="_xlnm.Print_Area" localSheetId="3">C仕様!$A$1:$H$20</definedName>
    <definedName name="_xlnm.Print_Area" localSheetId="12">D!$A$1:$H$33</definedName>
    <definedName name="_xlnm.Print_Area" localSheetId="4">D仕様!$A$1:$D$32</definedName>
    <definedName name="_xlnm.Print_Area" localSheetId="13">E!$A$1:$M$37</definedName>
    <definedName name="_xlnm.Print_Area" localSheetId="5">'E仕様 '!$A$1:$D$36</definedName>
    <definedName name="_xlnm.Print_Area" localSheetId="0">表紙!$A$1:$L$20</definedName>
    <definedName name="_xlnm.Print_Area" localSheetId="6">別紙１授業支援!$A$1:$E$33</definedName>
    <definedName name="_xlnm.Print_Area" localSheetId="7">別紙２英検対策!$A$1:$F$28</definedName>
    <definedName name="_xlnm.Print_Area" localSheetId="8">別紙3ネットワーク!$A$1:$L$41</definedName>
    <definedName name="_xlnm.Print_Area">#REF!</definedName>
    <definedName name="PRINT_AREA_MI" localSheetId="6">#REF!</definedName>
    <definedName name="PRINT_AREA_MI" localSheetId="7">#REF!</definedName>
    <definedName name="PRINT_AREA_MI" localSheetId="8">#REF!</definedName>
    <definedName name="PRINT_AREA_MI">#REF!</definedName>
    <definedName name="_xlnm.Print_Titles" localSheetId="1">A仕様!$1:$4</definedName>
    <definedName name="_xlnm.Print_Titles" localSheetId="12">D!$1:$4</definedName>
    <definedName name="_xlnm.Print_Titles" localSheetId="13">E!$1:$4</definedName>
    <definedName name="_xlnm.Print_Titles" localSheetId="5">'E仕様 '!$1:$3</definedName>
    <definedName name="_xlnm.Print_Titles" localSheetId="6">別紙１授業支援!$3:$4</definedName>
    <definedName name="あ">#REF!</definedName>
    <definedName name="あああ" localSheetId="7">#REF!</definedName>
    <definedName name="あああ" localSheetId="8">#REF!</definedName>
    <definedName name="あああ">#REF!</definedName>
    <definedName name="きかい">#REF!</definedName>
    <definedName name="チェック">#REF!</definedName>
    <definedName name="っっｄ" localSheetId="7">#REF!</definedName>
    <definedName name="っっｄ">#REF!</definedName>
    <definedName name="メーカー名" localSheetId="8">#REF!</definedName>
    <definedName name="メーカー名">#REF!</definedName>
    <definedName name="メーカー名_1">#REF!</definedName>
    <definedName name="メーカー名_3">#REF!</definedName>
    <definedName name="メーカー名_5">#REF!</definedName>
    <definedName name="メーカー名_7">#REF!</definedName>
    <definedName name="メーカー名_9">#REF!</definedName>
    <definedName name="科目群名" localSheetId="6">#REF!</definedName>
    <definedName name="科目群名" localSheetId="7">#REF!</definedName>
    <definedName name="科目群名">#REF!</definedName>
    <definedName name="機械">#REF!</definedName>
    <definedName name="見積書" localSheetId="6">#REF!</definedName>
    <definedName name="見積書" localSheetId="7">#REF!</definedName>
    <definedName name="見積書" localSheetId="8">#REF!</definedName>
    <definedName name="見積書">#REF!</definedName>
    <definedName name="項目" localSheetId="8">#REF!</definedName>
    <definedName name="項目">#REF!</definedName>
    <definedName name="項目_1">#REF!</definedName>
    <definedName name="項目_3">#REF!</definedName>
    <definedName name="項目_5">#REF!</definedName>
    <definedName name="項目_7">#REF!</definedName>
    <definedName name="項目_9">#REF!</definedName>
    <definedName name="仕入先" localSheetId="8">#REF!</definedName>
    <definedName name="仕入先">#REF!</definedName>
    <definedName name="仕入先_1">#REF!</definedName>
    <definedName name="仕入先_3">#REF!</definedName>
    <definedName name="仕入先_5">#REF!</definedName>
    <definedName name="仕入先_7">#REF!</definedName>
    <definedName name="仕入先_9">#REF!</definedName>
    <definedName name="四分類">#REF!</definedName>
    <definedName name="自動車">#REF!</definedName>
    <definedName name="所属名">#REF!</definedName>
    <definedName name="状態" localSheetId="8">#REF!</definedName>
    <definedName name="状態">#REF!</definedName>
    <definedName name="状態_1">#REF!</definedName>
    <definedName name="状態_3">#REF!</definedName>
    <definedName name="状態_5">#REF!</definedName>
    <definedName name="状態_7">#REF!</definedName>
    <definedName name="状態_9">#REF!</definedName>
    <definedName name="設備種別" localSheetId="6">#REF!</definedName>
    <definedName name="設備種別" localSheetId="7">#REF!</definedName>
    <definedName name="設備種別">#REF!</definedName>
    <definedName name="第３章表紙" localSheetId="6">#REF!</definedName>
    <definedName name="第３章表紙" localSheetId="7">#REF!</definedName>
    <definedName name="第３章表紙">#REF!</definedName>
    <definedName name="単位" localSheetId="8">#REF!</definedName>
    <definedName name="単位">#REF!</definedName>
    <definedName name="単位_1">#REF!</definedName>
    <definedName name="単位_3">#REF!</definedName>
    <definedName name="単位_5">#REF!</definedName>
    <definedName name="単位_7">#REF!</definedName>
    <definedName name="単位_9">#REF!</definedName>
    <definedName name="注文_見積依頼" localSheetId="11">#REF!</definedName>
    <definedName name="注文_見積依頼" localSheetId="3">#REF!</definedName>
    <definedName name="注文_見積依頼" localSheetId="12">#REF!</definedName>
    <definedName name="注文_見積依頼" localSheetId="13">#REF!</definedName>
    <definedName name="注文_見積依頼" localSheetId="5">#REF!</definedName>
    <definedName name="注文_見積依頼" localSheetId="0">#REF!</definedName>
    <definedName name="注文_見積依頼" localSheetId="6">#REF!</definedName>
    <definedName name="注文_見積依頼" localSheetId="7">#REF!</definedName>
    <definedName name="注文_見積依頼" localSheetId="8">#REF!</definedName>
    <definedName name="注文_見積依頼">#REF!</definedName>
    <definedName name="注文・見積依頼" localSheetId="11">#REF!</definedName>
    <definedName name="注文・見積依頼" localSheetId="3">#REF!</definedName>
    <definedName name="注文・見積依頼" localSheetId="12">#REF!</definedName>
    <definedName name="注文・見積依頼" localSheetId="13">#REF!</definedName>
    <definedName name="注文・見積依頼" localSheetId="5">#REF!</definedName>
    <definedName name="注文・見積依頼" localSheetId="0">#REF!</definedName>
    <definedName name="注文・見積依頼" localSheetId="6">#REF!</definedName>
    <definedName name="注文・見積依頼" localSheetId="7">#REF!</definedName>
    <definedName name="注文・見積依頼" localSheetId="8">#REF!</definedName>
    <definedName name="注文・見積依頼">#REF!</definedName>
    <definedName name="登録">#REF!</definedName>
    <definedName name="名前" localSheetId="11">#REF!</definedName>
    <definedName name="名前" localSheetId="3">#REF!</definedName>
    <definedName name="名前" localSheetId="12">#REF!</definedName>
    <definedName name="名前" localSheetId="13">#REF!</definedName>
    <definedName name="名前" localSheetId="5">#REF!</definedName>
    <definedName name="名前" localSheetId="0">#REF!</definedName>
    <definedName name="名前" localSheetId="6">#REF!</definedName>
    <definedName name="名前" localSheetId="7">#REF!</definedName>
    <definedName name="名前" localSheetId="8">#REF!</definedName>
    <definedName name="名前">#REF!</definedName>
    <definedName name="名前_1" localSheetId="11">#REF!</definedName>
    <definedName name="名前_1" localSheetId="3">#REF!</definedName>
    <definedName name="名前_1" localSheetId="12">#REF!</definedName>
    <definedName name="名前_1" localSheetId="13">#REF!</definedName>
    <definedName name="名前_1" localSheetId="5">#REF!</definedName>
    <definedName name="名前_1" localSheetId="0">#REF!</definedName>
    <definedName name="名前_1" localSheetId="6">#REF!</definedName>
    <definedName name="名前_1" localSheetId="7">#REF!</definedName>
    <definedName name="名前_1" localSheetId="8">#REF!</definedName>
    <definedName name="名前_1">#REF!</definedName>
    <definedName name="名前_3" localSheetId="11">#REF!</definedName>
    <definedName name="名前_3" localSheetId="3">#REF!</definedName>
    <definedName name="名前_3" localSheetId="12">#REF!</definedName>
    <definedName name="名前_3" localSheetId="13">#REF!</definedName>
    <definedName name="名前_3" localSheetId="5">#REF!</definedName>
    <definedName name="名前_3" localSheetId="0">#REF!</definedName>
    <definedName name="名前_3" localSheetId="6">#REF!</definedName>
    <definedName name="名前_3" localSheetId="7">#REF!</definedName>
    <definedName name="名前_3" localSheetId="8">#REF!</definedName>
    <definedName name="名前_3">#REF!</definedName>
    <definedName name="名前_5" localSheetId="11">#REF!</definedName>
    <definedName name="名前_5" localSheetId="3">#REF!</definedName>
    <definedName name="名前_5" localSheetId="12">#REF!</definedName>
    <definedName name="名前_5" localSheetId="13">#REF!</definedName>
    <definedName name="名前_5" localSheetId="5">#REF!</definedName>
    <definedName name="名前_5" localSheetId="0">#REF!</definedName>
    <definedName name="名前_5" localSheetId="6">#REF!</definedName>
    <definedName name="名前_5" localSheetId="7">#REF!</definedName>
    <definedName name="名前_5" localSheetId="8">#REF!</definedName>
    <definedName name="名前_5">#REF!</definedName>
    <definedName name="名前_7" localSheetId="11">#REF!</definedName>
    <definedName name="名前_7" localSheetId="3">#REF!</definedName>
    <definedName name="名前_7" localSheetId="12">#REF!</definedName>
    <definedName name="名前_7" localSheetId="13">#REF!</definedName>
    <definedName name="名前_7" localSheetId="5">#REF!</definedName>
    <definedName name="名前_7" localSheetId="0">#REF!</definedName>
    <definedName name="名前_7" localSheetId="6">#REF!</definedName>
    <definedName name="名前_7" localSheetId="7">#REF!</definedName>
    <definedName name="名前_7" localSheetId="8">#REF!</definedName>
    <definedName name="名前_7">#REF!</definedName>
    <definedName name="名前_9" localSheetId="11">#REF!</definedName>
    <definedName name="名前_9" localSheetId="3">#REF!</definedName>
    <definedName name="名前_9" localSheetId="12">#REF!</definedName>
    <definedName name="名前_9" localSheetId="13">#REF!</definedName>
    <definedName name="名前_9" localSheetId="5">#REF!</definedName>
    <definedName name="名前_9" localSheetId="0">#REF!</definedName>
    <definedName name="名前_9" localSheetId="6">#REF!</definedName>
    <definedName name="名前_9" localSheetId="7">#REF!</definedName>
    <definedName name="名前_9" localSheetId="8">#REF!</definedName>
    <definedName name="名前_9">#REF!</definedName>
    <definedName name="明細書" localSheetId="11">#REF!</definedName>
    <definedName name="明細書" localSheetId="3">#REF!</definedName>
    <definedName name="明細書" localSheetId="12">#REF!</definedName>
    <definedName name="明細書" localSheetId="13">#REF!</definedName>
    <definedName name="明細書" localSheetId="5">#REF!</definedName>
    <definedName name="明細書" localSheetId="0">#REF!</definedName>
    <definedName name="明細書" localSheetId="6">#REF!</definedName>
    <definedName name="明細書" localSheetId="7">#REF!</definedName>
    <definedName name="明細書" localSheetId="8">#REF!</definedName>
    <definedName name="明細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2" l="1"/>
  <c r="C9" i="13"/>
  <c r="C10" i="13" s="1"/>
  <c r="C11" i="13" s="1"/>
  <c r="C12" i="13" s="1"/>
  <c r="C13" i="13" s="1"/>
  <c r="C14" i="13" s="1"/>
  <c r="C15" i="13" s="1"/>
  <c r="C16" i="13" s="1"/>
  <c r="C17" i="13" s="1"/>
  <c r="C18" i="13" s="1"/>
  <c r="C19" i="13" s="1"/>
  <c r="C20" i="13" s="1"/>
  <c r="C21" i="13" s="1"/>
  <c r="C22" i="13" s="1"/>
  <c r="C23" i="13" s="1"/>
  <c r="F35" i="12"/>
  <c r="H35" i="2" s="1"/>
  <c r="D37" i="21"/>
  <c r="D36" i="19" s="1"/>
  <c r="D36" i="21"/>
  <c r="D35" i="19" s="1"/>
  <c r="D35" i="21"/>
  <c r="D34" i="19" s="1"/>
  <c r="D34" i="21"/>
  <c r="D33" i="19" s="1"/>
  <c r="D33" i="21"/>
  <c r="D32" i="19" s="1"/>
  <c r="D32" i="21"/>
  <c r="D31" i="19" s="1"/>
  <c r="D31" i="21"/>
  <c r="D30" i="19" s="1"/>
  <c r="D30" i="21"/>
  <c r="D29" i="21"/>
  <c r="D28" i="21"/>
  <c r="D27" i="19" s="1"/>
  <c r="D27" i="21"/>
  <c r="D26" i="19" s="1"/>
  <c r="D26" i="21"/>
  <c r="D25" i="19" s="1"/>
  <c r="D25" i="21"/>
  <c r="D24" i="19" s="1"/>
  <c r="D22" i="21"/>
  <c r="D21" i="19" s="1"/>
  <c r="D21" i="21"/>
  <c r="D20" i="19" s="1"/>
  <c r="D20" i="21"/>
  <c r="D19" i="19" s="1"/>
  <c r="D19" i="21"/>
  <c r="D18" i="19" s="1"/>
  <c r="I18" i="21"/>
  <c r="G18" i="21"/>
  <c r="F18" i="21"/>
  <c r="E18" i="21"/>
  <c r="I17" i="21"/>
  <c r="G17" i="21"/>
  <c r="F17" i="21"/>
  <c r="E17" i="21"/>
  <c r="I16" i="21"/>
  <c r="G16" i="21"/>
  <c r="F16" i="21"/>
  <c r="E16" i="21"/>
  <c r="D16" i="21" s="1"/>
  <c r="D15" i="19" s="1"/>
  <c r="D15" i="21"/>
  <c r="D14" i="19" s="1"/>
  <c r="D14" i="21"/>
  <c r="D13" i="19" s="1"/>
  <c r="D13" i="21"/>
  <c r="D12" i="21"/>
  <c r="D11" i="19" s="1"/>
  <c r="I11" i="21"/>
  <c r="G11" i="21"/>
  <c r="D11" i="21"/>
  <c r="D10" i="19" s="1"/>
  <c r="D10" i="21"/>
  <c r="D9" i="19" s="1"/>
  <c r="D9" i="21"/>
  <c r="D8" i="19" s="1"/>
  <c r="D8" i="21"/>
  <c r="D7" i="19" s="1"/>
  <c r="D7" i="21"/>
  <c r="D6" i="19" s="1"/>
  <c r="D6" i="21"/>
  <c r="D5" i="19" s="1"/>
  <c r="B6" i="21"/>
  <c r="B7" i="21" s="1"/>
  <c r="B8" i="21" s="1"/>
  <c r="B9" i="21" s="1"/>
  <c r="B10" i="21" s="1"/>
  <c r="B11" i="21" s="1"/>
  <c r="B12" i="21" s="1"/>
  <c r="B13" i="21" s="1"/>
  <c r="B14" i="21" s="1"/>
  <c r="B15" i="21" s="1"/>
  <c r="B16" i="21" s="1"/>
  <c r="B17" i="21" s="1"/>
  <c r="B18" i="21" s="1"/>
  <c r="B19" i="21" s="1"/>
  <c r="B20" i="21" s="1"/>
  <c r="B21" i="21" s="1"/>
  <c r="B22" i="21" s="1"/>
  <c r="B23" i="21" s="1"/>
  <c r="B24" i="21" s="1"/>
  <c r="B25" i="21" s="1"/>
  <c r="B26" i="21" s="1"/>
  <c r="B27" i="21" s="1"/>
  <c r="B28" i="21" s="1"/>
  <c r="B29" i="21" s="1"/>
  <c r="B30" i="21" s="1"/>
  <c r="B31" i="21" s="1"/>
  <c r="B32" i="21" s="1"/>
  <c r="B33" i="21" s="1"/>
  <c r="B34" i="21" s="1"/>
  <c r="B35" i="21" s="1"/>
  <c r="B36" i="21" s="1"/>
  <c r="B37" i="21" s="1"/>
  <c r="D5" i="21"/>
  <c r="D33" i="20"/>
  <c r="B33" i="20"/>
  <c r="D32" i="20"/>
  <c r="B32" i="20"/>
  <c r="D31" i="20"/>
  <c r="B31" i="20"/>
  <c r="D30" i="20"/>
  <c r="B30" i="20"/>
  <c r="D29" i="20"/>
  <c r="B29" i="20"/>
  <c r="D28" i="20"/>
  <c r="B28" i="20"/>
  <c r="D27" i="20"/>
  <c r="B27" i="20"/>
  <c r="D26" i="20"/>
  <c r="B26" i="20"/>
  <c r="D25" i="20"/>
  <c r="B25" i="20"/>
  <c r="D24" i="20"/>
  <c r="B24" i="20"/>
  <c r="D23" i="20"/>
  <c r="B23" i="20"/>
  <c r="D22" i="20"/>
  <c r="D21" i="18" s="1"/>
  <c r="B22" i="20"/>
  <c r="D21" i="20"/>
  <c r="D20" i="18" s="1"/>
  <c r="B21" i="20"/>
  <c r="D20" i="20"/>
  <c r="D19" i="18" s="1"/>
  <c r="B20" i="20"/>
  <c r="D19" i="20"/>
  <c r="D18" i="18" s="1"/>
  <c r="B19" i="20"/>
  <c r="D18" i="20"/>
  <c r="D17" i="18" s="1"/>
  <c r="B18" i="20"/>
  <c r="D17" i="20"/>
  <c r="B17" i="20"/>
  <c r="D16" i="20"/>
  <c r="B16" i="20"/>
  <c r="D15" i="20"/>
  <c r="B15" i="20"/>
  <c r="D14" i="20"/>
  <c r="B14" i="20"/>
  <c r="D13" i="20"/>
  <c r="B13" i="20"/>
  <c r="D12" i="20"/>
  <c r="B12" i="20"/>
  <c r="D11" i="20"/>
  <c r="B11" i="20"/>
  <c r="D10" i="20"/>
  <c r="B10" i="20"/>
  <c r="D9" i="20"/>
  <c r="B9" i="20"/>
  <c r="D8" i="20"/>
  <c r="B8" i="20"/>
  <c r="D7" i="20"/>
  <c r="B7" i="20"/>
  <c r="D6" i="20"/>
  <c r="B6" i="20"/>
  <c r="D5" i="20"/>
  <c r="F15" i="14"/>
  <c r="C15" i="14"/>
  <c r="BM14" i="14"/>
  <c r="BL14" i="14"/>
  <c r="BK14" i="14"/>
  <c r="BJ14" i="14"/>
  <c r="BI14" i="14"/>
  <c r="BH14" i="14"/>
  <c r="BG14" i="14"/>
  <c r="BF14" i="14"/>
  <c r="BE14" i="14"/>
  <c r="BD14" i="14"/>
  <c r="BC14" i="14"/>
  <c r="BB14" i="14"/>
  <c r="BA14" i="14"/>
  <c r="AZ14" i="14"/>
  <c r="AY14" i="14"/>
  <c r="AX14" i="14"/>
  <c r="AW14" i="14"/>
  <c r="AV14" i="14"/>
  <c r="AU14" i="14"/>
  <c r="AT14" i="14"/>
  <c r="AS14" i="14"/>
  <c r="AR14" i="14"/>
  <c r="AQ14" i="14"/>
  <c r="AP14" i="14"/>
  <c r="AO14" i="14"/>
  <c r="AN14" i="14"/>
  <c r="AM14" i="14"/>
  <c r="AL14" i="14"/>
  <c r="AK14" i="14"/>
  <c r="AJ14" i="14"/>
  <c r="AI14" i="14"/>
  <c r="AH14" i="14"/>
  <c r="AG14" i="14"/>
  <c r="AF14" i="14"/>
  <c r="AE14" i="14"/>
  <c r="AD14" i="14"/>
  <c r="AC14" i="14"/>
  <c r="AB14" i="14"/>
  <c r="AA14" i="14"/>
  <c r="Z14" i="14"/>
  <c r="Y14" i="14"/>
  <c r="X14" i="14"/>
  <c r="W14" i="14"/>
  <c r="V14" i="14"/>
  <c r="U14" i="14"/>
  <c r="T14" i="14"/>
  <c r="S14" i="14"/>
  <c r="R14" i="14"/>
  <c r="Q14" i="14"/>
  <c r="P14" i="14"/>
  <c r="O14" i="14"/>
  <c r="N14" i="14"/>
  <c r="M14" i="14"/>
  <c r="L14" i="14"/>
  <c r="K14" i="14"/>
  <c r="J14" i="14"/>
  <c r="I14" i="14"/>
  <c r="H14" i="14"/>
  <c r="G14" i="14"/>
  <c r="C14" i="14"/>
  <c r="BM13" i="14"/>
  <c r="BL13" i="14"/>
  <c r="BK13" i="14"/>
  <c r="BJ13" i="14"/>
  <c r="BI13" i="14"/>
  <c r="BH13" i="14"/>
  <c r="BG13" i="14"/>
  <c r="BF13" i="14"/>
  <c r="BE13" i="14"/>
  <c r="BD13" i="14"/>
  <c r="BC13" i="14"/>
  <c r="BB13" i="14"/>
  <c r="BA13" i="14"/>
  <c r="AZ13" i="14"/>
  <c r="AY13" i="14"/>
  <c r="AX13" i="14"/>
  <c r="AW13" i="14"/>
  <c r="AV13" i="14"/>
  <c r="AU13" i="14"/>
  <c r="AT13" i="14"/>
  <c r="AS13" i="14"/>
  <c r="AR13" i="14"/>
  <c r="AQ13" i="14"/>
  <c r="AP13" i="14"/>
  <c r="AO13" i="14"/>
  <c r="AN13" i="14"/>
  <c r="AM13" i="14"/>
  <c r="AL13" i="14"/>
  <c r="AK13" i="14"/>
  <c r="AJ13" i="14"/>
  <c r="AI13" i="14"/>
  <c r="AH13" i="14"/>
  <c r="AG13" i="14"/>
  <c r="AF13" i="14"/>
  <c r="AE13" i="14"/>
  <c r="AD13" i="14"/>
  <c r="AC13" i="14"/>
  <c r="AB13" i="14"/>
  <c r="AA13" i="14"/>
  <c r="Z13" i="14"/>
  <c r="Y13" i="14"/>
  <c r="X13" i="14"/>
  <c r="W13" i="14"/>
  <c r="V13" i="14"/>
  <c r="U13" i="14"/>
  <c r="T13" i="14"/>
  <c r="S13" i="14"/>
  <c r="R13" i="14"/>
  <c r="Q13" i="14"/>
  <c r="P13" i="14"/>
  <c r="O13" i="14"/>
  <c r="N13" i="14"/>
  <c r="M13" i="14"/>
  <c r="L13" i="14"/>
  <c r="K13" i="14"/>
  <c r="J13" i="14"/>
  <c r="I13" i="14"/>
  <c r="H13" i="14"/>
  <c r="G13" i="14"/>
  <c r="C13" i="14"/>
  <c r="BM12" i="14"/>
  <c r="BL12" i="14"/>
  <c r="BK12" i="14"/>
  <c r="BJ12" i="14"/>
  <c r="BI12" i="14"/>
  <c r="BH12" i="14"/>
  <c r="BG12" i="14"/>
  <c r="BF12" i="14"/>
  <c r="BE12" i="14"/>
  <c r="BD12" i="14"/>
  <c r="BC12" i="14"/>
  <c r="BB12" i="14"/>
  <c r="BA12" i="14"/>
  <c r="AZ12" i="14"/>
  <c r="AY12" i="14"/>
  <c r="AX12" i="14"/>
  <c r="AW12" i="14"/>
  <c r="AV12" i="14"/>
  <c r="AU12" i="14"/>
  <c r="AT12" i="14"/>
  <c r="AS12" i="14"/>
  <c r="AR12" i="14"/>
  <c r="AQ12" i="14"/>
  <c r="AP12" i="14"/>
  <c r="AO12" i="14"/>
  <c r="AN12" i="14"/>
  <c r="AM12" i="14"/>
  <c r="AL12" i="14"/>
  <c r="AK12" i="14"/>
  <c r="AJ12" i="14"/>
  <c r="AI12" i="14"/>
  <c r="AH12" i="14"/>
  <c r="AG12" i="14"/>
  <c r="AF12" i="14"/>
  <c r="AE12" i="14"/>
  <c r="AD12" i="14"/>
  <c r="AC12" i="14"/>
  <c r="AB12" i="14"/>
  <c r="AA12" i="14"/>
  <c r="Z12" i="14"/>
  <c r="Y12" i="14"/>
  <c r="X12" i="14"/>
  <c r="W12" i="14"/>
  <c r="V12" i="14"/>
  <c r="U12" i="14"/>
  <c r="T12" i="14"/>
  <c r="S12" i="14"/>
  <c r="R12" i="14"/>
  <c r="Q12" i="14"/>
  <c r="P12" i="14"/>
  <c r="O12" i="14"/>
  <c r="N12" i="14"/>
  <c r="M12" i="14"/>
  <c r="L12" i="14"/>
  <c r="K12" i="14"/>
  <c r="J12" i="14"/>
  <c r="I12" i="14"/>
  <c r="H12" i="14"/>
  <c r="G12" i="14"/>
  <c r="C12" i="14"/>
  <c r="F11" i="14"/>
  <c r="F14" i="14" s="1"/>
  <c r="H13" i="4" s="1"/>
  <c r="C11" i="14"/>
  <c r="BM10" i="14"/>
  <c r="BL10" i="14"/>
  <c r="BK10" i="14"/>
  <c r="BJ10" i="14"/>
  <c r="BI10" i="14"/>
  <c r="BH10" i="14"/>
  <c r="BG10" i="14"/>
  <c r="BF10" i="14"/>
  <c r="BE10" i="14"/>
  <c r="BD10" i="14"/>
  <c r="BC10" i="14"/>
  <c r="BB10" i="14"/>
  <c r="BA10" i="14"/>
  <c r="AZ10" i="14"/>
  <c r="AY10" i="14"/>
  <c r="AX10" i="14"/>
  <c r="AW10" i="14"/>
  <c r="AV10" i="14"/>
  <c r="AU10" i="14"/>
  <c r="AT10" i="14"/>
  <c r="AS10" i="14"/>
  <c r="AR10" i="14"/>
  <c r="AQ10" i="14"/>
  <c r="AP10" i="14"/>
  <c r="AO10" i="14"/>
  <c r="AN10" i="14"/>
  <c r="AM10" i="14"/>
  <c r="AL10" i="14"/>
  <c r="AK10" i="14"/>
  <c r="AJ10" i="14"/>
  <c r="AI10" i="14"/>
  <c r="AH10" i="14"/>
  <c r="AG10" i="14"/>
  <c r="AF10" i="14"/>
  <c r="AE10" i="14"/>
  <c r="AD10" i="14"/>
  <c r="AC10" i="14"/>
  <c r="AB10" i="14"/>
  <c r="AA10" i="14"/>
  <c r="Z10" i="14"/>
  <c r="Y10" i="14"/>
  <c r="X10" i="14"/>
  <c r="W10" i="14"/>
  <c r="V10" i="14"/>
  <c r="U10" i="14"/>
  <c r="T10" i="14"/>
  <c r="S10" i="14"/>
  <c r="R10" i="14"/>
  <c r="Q10" i="14"/>
  <c r="P10" i="14"/>
  <c r="O10" i="14"/>
  <c r="N10" i="14"/>
  <c r="M10" i="14"/>
  <c r="L10" i="14"/>
  <c r="K10" i="14"/>
  <c r="J10" i="14"/>
  <c r="I10" i="14"/>
  <c r="H10" i="14"/>
  <c r="G10" i="14"/>
  <c r="F10" i="14"/>
  <c r="C10" i="14"/>
  <c r="BM9" i="14"/>
  <c r="BL9" i="14"/>
  <c r="BK9" i="14"/>
  <c r="BJ9" i="14"/>
  <c r="BI9" i="14"/>
  <c r="BH9" i="14"/>
  <c r="BG9" i="14"/>
  <c r="BF9" i="14"/>
  <c r="BE9" i="14"/>
  <c r="BD9" i="14"/>
  <c r="BC9" i="14"/>
  <c r="BB9" i="14"/>
  <c r="BA9" i="14"/>
  <c r="AZ9" i="14"/>
  <c r="AY9" i="14"/>
  <c r="AX9" i="14"/>
  <c r="AW9" i="14"/>
  <c r="AV9" i="14"/>
  <c r="AU9" i="14"/>
  <c r="AT9" i="14"/>
  <c r="AS9" i="14"/>
  <c r="AR9" i="14"/>
  <c r="AQ9" i="14"/>
  <c r="AP9" i="14"/>
  <c r="AO9" i="14"/>
  <c r="AN9" i="14"/>
  <c r="AM9" i="14"/>
  <c r="AL9" i="14"/>
  <c r="AK9" i="14"/>
  <c r="AJ9" i="14"/>
  <c r="AI9" i="14"/>
  <c r="AH9" i="14"/>
  <c r="AG9" i="14"/>
  <c r="AF9" i="14"/>
  <c r="AE9" i="14"/>
  <c r="AD9" i="14"/>
  <c r="AC9" i="14"/>
  <c r="AB9" i="14"/>
  <c r="AA9" i="14"/>
  <c r="Z9" i="14"/>
  <c r="Y9" i="14"/>
  <c r="X9" i="14"/>
  <c r="W9" i="14"/>
  <c r="V9" i="14"/>
  <c r="U9" i="14"/>
  <c r="T9" i="14"/>
  <c r="S9" i="14"/>
  <c r="R9" i="14"/>
  <c r="Q9" i="14"/>
  <c r="P9" i="14"/>
  <c r="O9" i="14"/>
  <c r="N9" i="14"/>
  <c r="M9" i="14"/>
  <c r="L9" i="14"/>
  <c r="K9" i="14"/>
  <c r="J9" i="14"/>
  <c r="I9" i="14"/>
  <c r="H9" i="14"/>
  <c r="G9" i="14"/>
  <c r="F9" i="14"/>
  <c r="C9" i="14"/>
  <c r="BM8" i="14"/>
  <c r="BL8" i="14"/>
  <c r="BK8" i="14"/>
  <c r="BJ8" i="14"/>
  <c r="BI8" i="14"/>
  <c r="BH8" i="14"/>
  <c r="BG8" i="14"/>
  <c r="BF8" i="14"/>
  <c r="BE8" i="14"/>
  <c r="BD8" i="14"/>
  <c r="BC8" i="14"/>
  <c r="BB8" i="14"/>
  <c r="BA8" i="14"/>
  <c r="AZ8" i="14"/>
  <c r="AY8" i="14"/>
  <c r="AX8" i="14"/>
  <c r="AW8" i="14"/>
  <c r="AV8" i="14"/>
  <c r="AU8" i="14"/>
  <c r="AT8" i="14"/>
  <c r="AS8" i="14"/>
  <c r="AR8" i="14"/>
  <c r="AQ8" i="14"/>
  <c r="AP8" i="14"/>
  <c r="AO8" i="14"/>
  <c r="AN8" i="14"/>
  <c r="AM8" i="14"/>
  <c r="AL8" i="14"/>
  <c r="AK8" i="14"/>
  <c r="AJ8" i="14"/>
  <c r="AI8" i="14"/>
  <c r="AH8" i="14"/>
  <c r="AG8" i="14"/>
  <c r="AF8" i="14"/>
  <c r="AE8" i="14"/>
  <c r="AD8" i="14"/>
  <c r="AC8" i="14"/>
  <c r="AB8" i="14"/>
  <c r="AA8" i="14"/>
  <c r="Z8" i="14"/>
  <c r="Y8" i="14"/>
  <c r="X8" i="14"/>
  <c r="W8" i="14"/>
  <c r="V8" i="14"/>
  <c r="U8" i="14"/>
  <c r="T8" i="14"/>
  <c r="S8" i="14"/>
  <c r="R8" i="14"/>
  <c r="Q8" i="14"/>
  <c r="P8" i="14"/>
  <c r="O8" i="14"/>
  <c r="N8" i="14"/>
  <c r="M8" i="14"/>
  <c r="L8" i="14"/>
  <c r="K8" i="14"/>
  <c r="J8" i="14"/>
  <c r="I8" i="14"/>
  <c r="H8" i="14"/>
  <c r="G8" i="14"/>
  <c r="F8" i="14"/>
  <c r="C8" i="14"/>
  <c r="F7" i="14"/>
  <c r="C7" i="14"/>
  <c r="BH6" i="14"/>
  <c r="AZ6" i="14"/>
  <c r="AT6" i="14"/>
  <c r="AA6" i="14"/>
  <c r="W6" i="14"/>
  <c r="T6" i="14"/>
  <c r="F6" i="14"/>
  <c r="F23" i="13"/>
  <c r="H23" i="3" s="1"/>
  <c r="F22" i="13"/>
  <c r="F21" i="13"/>
  <c r="F20" i="13"/>
  <c r="H19" i="13"/>
  <c r="G19" i="13"/>
  <c r="F19" i="13"/>
  <c r="H19" i="3" s="1"/>
  <c r="H18" i="13"/>
  <c r="F18" i="13" s="1"/>
  <c r="H18" i="3" s="1"/>
  <c r="G18" i="13"/>
  <c r="H17" i="13"/>
  <c r="G17" i="13"/>
  <c r="F17" i="13" s="1"/>
  <c r="H16" i="13"/>
  <c r="G16" i="13"/>
  <c r="F16" i="13"/>
  <c r="H15" i="13"/>
  <c r="F15" i="13" s="1"/>
  <c r="H16" i="3" s="1"/>
  <c r="G15" i="13"/>
  <c r="F14" i="13"/>
  <c r="H13" i="13"/>
  <c r="G13" i="13"/>
  <c r="F13" i="13"/>
  <c r="H12" i="13"/>
  <c r="G12" i="13"/>
  <c r="F12" i="13"/>
  <c r="H13" i="3" s="1"/>
  <c r="H11" i="13"/>
  <c r="G11" i="13"/>
  <c r="F11" i="13" s="1"/>
  <c r="H12" i="3" s="1"/>
  <c r="H10" i="13"/>
  <c r="G10" i="13"/>
  <c r="F10" i="13"/>
  <c r="F9" i="13"/>
  <c r="F8" i="13"/>
  <c r="F7" i="13"/>
  <c r="H7" i="3" s="1"/>
  <c r="C7" i="13"/>
  <c r="C8" i="13" s="1"/>
  <c r="H6" i="13"/>
  <c r="G6" i="13"/>
  <c r="F6" i="13" s="1"/>
  <c r="H6" i="3" s="1"/>
  <c r="C6" i="13"/>
  <c r="F5" i="13"/>
  <c r="H5" i="3" s="1"/>
  <c r="H3" i="13"/>
  <c r="F39" i="12"/>
  <c r="F38" i="12"/>
  <c r="F37" i="12"/>
  <c r="F36" i="12"/>
  <c r="H36" i="2" s="1"/>
  <c r="G34" i="12"/>
  <c r="F33" i="12"/>
  <c r="H33" i="2" s="1"/>
  <c r="F32" i="12"/>
  <c r="H32" i="2" s="1"/>
  <c r="I31" i="12"/>
  <c r="H31" i="12"/>
  <c r="F31" i="12" s="1"/>
  <c r="H31" i="2" s="1"/>
  <c r="G31" i="12"/>
  <c r="I30" i="12"/>
  <c r="H30" i="12"/>
  <c r="F30" i="12" s="1"/>
  <c r="H30" i="2" s="1"/>
  <c r="G30" i="12"/>
  <c r="I29" i="12"/>
  <c r="H29" i="12"/>
  <c r="G29" i="12"/>
  <c r="F29" i="12"/>
  <c r="H29" i="2" s="1"/>
  <c r="F28" i="12"/>
  <c r="F27" i="12"/>
  <c r="F26" i="12"/>
  <c r="F25" i="12"/>
  <c r="F24" i="12"/>
  <c r="F23" i="12"/>
  <c r="F22" i="12"/>
  <c r="F21" i="12"/>
  <c r="H21" i="2" s="1"/>
  <c r="F20" i="12"/>
  <c r="F19" i="12"/>
  <c r="H19" i="2" s="1"/>
  <c r="F18" i="12"/>
  <c r="H18" i="2" s="1"/>
  <c r="F17" i="12"/>
  <c r="H17" i="2" s="1"/>
  <c r="F16" i="12"/>
  <c r="I15" i="12"/>
  <c r="I34" i="12" s="1"/>
  <c r="H15" i="12"/>
  <c r="F15" i="12" s="1"/>
  <c r="H15" i="2" s="1"/>
  <c r="G15" i="12"/>
  <c r="I14" i="12"/>
  <c r="H14" i="12"/>
  <c r="G14" i="12"/>
  <c r="F14" i="12"/>
  <c r="H14" i="2" s="1"/>
  <c r="F13" i="12"/>
  <c r="F12" i="12"/>
  <c r="F11" i="12"/>
  <c r="F10" i="12"/>
  <c r="F9" i="12"/>
  <c r="H9" i="2" s="1"/>
  <c r="F8" i="12"/>
  <c r="H8" i="2" s="1"/>
  <c r="F7" i="12"/>
  <c r="F6" i="12"/>
  <c r="C6" i="12"/>
  <c r="C7" i="12" s="1"/>
  <c r="C8" i="12" s="1"/>
  <c r="C9" i="12" s="1"/>
  <c r="C10" i="12" s="1"/>
  <c r="C11" i="12" s="1"/>
  <c r="C12" i="12" s="1"/>
  <c r="C13" i="12" s="1"/>
  <c r="C14" i="12" s="1"/>
  <c r="C15" i="12" s="1"/>
  <c r="C16" i="12" s="1"/>
  <c r="C17" i="12" s="1"/>
  <c r="C18" i="12" s="1"/>
  <c r="C19" i="12" s="1"/>
  <c r="C20" i="12" s="1"/>
  <c r="C21" i="12" s="1"/>
  <c r="C22" i="12" s="1"/>
  <c r="C23" i="12" s="1"/>
  <c r="C24" i="12" s="1"/>
  <c r="C25" i="12" s="1"/>
  <c r="C26" i="12" s="1"/>
  <c r="C27" i="12" s="1"/>
  <c r="C28" i="12" s="1"/>
  <c r="C29" i="12" s="1"/>
  <c r="C30" i="12" s="1"/>
  <c r="C31" i="12" s="1"/>
  <c r="C32" i="12" s="1"/>
  <c r="C33" i="12" s="1"/>
  <c r="C34" i="12" s="1"/>
  <c r="C35" i="12" s="1"/>
  <c r="C36" i="12" s="1"/>
  <c r="C37" i="12" s="1"/>
  <c r="F5" i="12"/>
  <c r="H3" i="12"/>
  <c r="I3" i="12" s="1"/>
  <c r="J3" i="12" s="1"/>
  <c r="K3" i="12" s="1"/>
  <c r="L3" i="12" s="1"/>
  <c r="M3" i="12" s="1"/>
  <c r="N3" i="12" s="1"/>
  <c r="O3" i="12" s="1"/>
  <c r="P3" i="12" s="1"/>
  <c r="Q3" i="12" s="1"/>
  <c r="R3" i="12" s="1"/>
  <c r="S3" i="12" s="1"/>
  <c r="T3" i="12" s="1"/>
  <c r="U3" i="12" s="1"/>
  <c r="V3" i="12" s="1"/>
  <c r="W3" i="12" s="1"/>
  <c r="X3" i="12" s="1"/>
  <c r="Y3" i="12" s="1"/>
  <c r="Z3" i="12" s="1"/>
  <c r="AA3" i="12" s="1"/>
  <c r="D29" i="19"/>
  <c r="D28" i="19"/>
  <c r="D23" i="19"/>
  <c r="D22" i="19"/>
  <c r="D12" i="19"/>
  <c r="A5" i="19"/>
  <c r="A6" i="19" s="1"/>
  <c r="A7" i="19" s="1"/>
  <c r="A8" i="19" s="1"/>
  <c r="A9" i="19" s="1"/>
  <c r="A10" i="19" s="1"/>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A35" i="19" s="1"/>
  <c r="A36" i="19" s="1"/>
  <c r="D4" i="19"/>
  <c r="D32" i="18"/>
  <c r="D31" i="18"/>
  <c r="D30" i="18"/>
  <c r="D29" i="18"/>
  <c r="D28" i="18"/>
  <c r="D27" i="18"/>
  <c r="D26" i="18"/>
  <c r="D25" i="18"/>
  <c r="D24" i="18"/>
  <c r="D23" i="18"/>
  <c r="D22" i="18"/>
  <c r="D16" i="18"/>
  <c r="D15" i="18"/>
  <c r="D14" i="18"/>
  <c r="D13" i="18"/>
  <c r="D12" i="18"/>
  <c r="D11" i="18"/>
  <c r="D10" i="18"/>
  <c r="D9" i="18"/>
  <c r="D8" i="18"/>
  <c r="D7" i="18"/>
  <c r="D6" i="18"/>
  <c r="D5" i="18"/>
  <c r="A5" i="18"/>
  <c r="A6" i="18" s="1"/>
  <c r="A7" i="18" s="1"/>
  <c r="A8" i="18" s="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D4" i="18"/>
  <c r="H14" i="4"/>
  <c r="H10" i="4"/>
  <c r="H9" i="4"/>
  <c r="H8" i="4"/>
  <c r="H7" i="4"/>
  <c r="H6" i="4"/>
  <c r="C6" i="4"/>
  <c r="C7" i="4" s="1"/>
  <c r="C8" i="4" s="1"/>
  <c r="C9" i="4" s="1"/>
  <c r="C10" i="4" s="1"/>
  <c r="C11" i="4" s="1"/>
  <c r="C12" i="4" s="1"/>
  <c r="C13" i="4" s="1"/>
  <c r="C14" i="4" s="1"/>
  <c r="H5" i="4"/>
  <c r="H20" i="3"/>
  <c r="H17" i="3"/>
  <c r="H14" i="3"/>
  <c r="H11" i="3"/>
  <c r="C5" i="3"/>
  <c r="C6" i="3" s="1"/>
  <c r="C7" i="3" s="1"/>
  <c r="C8" i="3" s="1"/>
  <c r="C9" i="3" s="1"/>
  <c r="C10" i="3" s="1"/>
  <c r="C11" i="3" s="1"/>
  <c r="C12" i="3" s="1"/>
  <c r="C13" i="3" s="1"/>
  <c r="C14" i="3" s="1"/>
  <c r="C15" i="3" s="1"/>
  <c r="C16" i="3" s="1"/>
  <c r="C17" i="3" s="1"/>
  <c r="C18" i="3" s="1"/>
  <c r="C19" i="3" s="1"/>
  <c r="C20" i="3" s="1"/>
  <c r="C21" i="3" s="1"/>
  <c r="C22" i="3" s="1"/>
  <c r="C23" i="3" s="1"/>
  <c r="H39" i="2"/>
  <c r="H38" i="2"/>
  <c r="H37" i="2"/>
  <c r="H28" i="2"/>
  <c r="H27" i="2"/>
  <c r="H26" i="2"/>
  <c r="H25" i="2"/>
  <c r="H24" i="2"/>
  <c r="H23" i="2"/>
  <c r="H22" i="2"/>
  <c r="H20" i="2"/>
  <c r="H16" i="2"/>
  <c r="H13" i="2"/>
  <c r="H12" i="2"/>
  <c r="H11" i="2"/>
  <c r="H10" i="2"/>
  <c r="H7" i="2"/>
  <c r="H6" i="2"/>
  <c r="C6" i="2"/>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8" i="2" s="1"/>
  <c r="C39" i="2" s="1"/>
  <c r="H5" i="2"/>
  <c r="C39" i="12" l="1"/>
  <c r="C38" i="12"/>
  <c r="H34" i="12"/>
  <c r="F34" i="12" s="1"/>
  <c r="H34" i="2" s="1"/>
  <c r="F13" i="14"/>
  <c r="H12" i="4" s="1"/>
  <c r="F12" i="14"/>
  <c r="H11" i="4" s="1"/>
  <c r="D18" i="21"/>
  <c r="D17" i="19" s="1"/>
  <c r="D17" i="21"/>
  <c r="D16" i="19" s="1"/>
</calcChain>
</file>

<file path=xl/sharedStrings.xml><?xml version="1.0" encoding="utf-8"?>
<sst xmlns="http://schemas.openxmlformats.org/spreadsheetml/2006/main" count="719" uniqueCount="566">
  <si>
    <t>分類</t>
    <rPh sb="0" eb="2">
      <t>ブンルイ</t>
    </rPh>
    <phoneticPr fontId="1"/>
  </si>
  <si>
    <t>機器</t>
  </si>
  <si>
    <t>台数</t>
    <rPh sb="0" eb="2">
      <t>ダイスウ</t>
    </rPh>
    <phoneticPr fontId="1"/>
  </si>
  <si>
    <t>教師用
機器</t>
    <rPh sb="4" eb="6">
      <t>キキ</t>
    </rPh>
    <phoneticPr fontId="1"/>
  </si>
  <si>
    <t>生徒用
機器</t>
    <rPh sb="4" eb="6">
      <t>キキ</t>
    </rPh>
    <phoneticPr fontId="1"/>
  </si>
  <si>
    <t>セキュリティロックワイヤ</t>
    <phoneticPr fontId="2"/>
  </si>
  <si>
    <t>モノクロレーザープリンター</t>
    <phoneticPr fontId="2"/>
  </si>
  <si>
    <t>スピーカー</t>
    <phoneticPr fontId="2"/>
  </si>
  <si>
    <t>Microsoft Office 最新版</t>
    <rPh sb="17" eb="20">
      <t>サイシンバン</t>
    </rPh>
    <phoneticPr fontId="2"/>
  </si>
  <si>
    <t>準備室
用機器</t>
  </si>
  <si>
    <t>調整費</t>
  </si>
  <si>
    <t>設置・保守費等</t>
    <rPh sb="0" eb="2">
      <t>セッチ</t>
    </rPh>
    <rPh sb="3" eb="5">
      <t>ホシュ</t>
    </rPh>
    <rPh sb="5" eb="6">
      <t>ヒ</t>
    </rPh>
    <rPh sb="6" eb="7">
      <t>トウ</t>
    </rPh>
    <phoneticPr fontId="2"/>
  </si>
  <si>
    <t>※注意事項</t>
  </si>
  <si>
    <t>数量</t>
    <rPh sb="0" eb="2">
      <t>スウリョウ</t>
    </rPh>
    <phoneticPr fontId="1"/>
  </si>
  <si>
    <t>教師用デスクトップパソコン</t>
    <phoneticPr fontId="2"/>
  </si>
  <si>
    <t>プロジェクター</t>
    <phoneticPr fontId="2"/>
  </si>
  <si>
    <t>無線機器</t>
    <rPh sb="0" eb="2">
      <t>ムセン</t>
    </rPh>
    <rPh sb="2" eb="4">
      <t>キキ</t>
    </rPh>
    <phoneticPr fontId="1"/>
  </si>
  <si>
    <t>機能項目</t>
    <rPh sb="0" eb="2">
      <t>キノウ</t>
    </rPh>
    <rPh sb="2" eb="4">
      <t>コウモク</t>
    </rPh>
    <phoneticPr fontId="2"/>
  </si>
  <si>
    <t>仕様内容</t>
    <rPh sb="0" eb="2">
      <t>シヨウ</t>
    </rPh>
    <rPh sb="2" eb="4">
      <t>ナイヨウ</t>
    </rPh>
    <phoneticPr fontId="2"/>
  </si>
  <si>
    <t>画面転送</t>
    <rPh sb="0" eb="2">
      <t>ガメン</t>
    </rPh>
    <rPh sb="2" eb="4">
      <t>テンソウ</t>
    </rPh>
    <phoneticPr fontId="2"/>
  </si>
  <si>
    <t>ブラックアウトが可能なこと。</t>
    <rPh sb="8" eb="10">
      <t>カノウ</t>
    </rPh>
    <phoneticPr fontId="2"/>
  </si>
  <si>
    <t>ファイル転送</t>
    <rPh sb="4" eb="6">
      <t>テンソウ</t>
    </rPh>
    <phoneticPr fontId="2"/>
  </si>
  <si>
    <t>ﾌｫﾙﾀﾞの配布機能が可能なこと。</t>
    <rPh sb="11" eb="13">
      <t>カノウ</t>
    </rPh>
    <phoneticPr fontId="2"/>
  </si>
  <si>
    <t>教材配布時の関連ｱﾌﾟﾘｹｰｼｮﾝの自動起動が可能なこと。</t>
    <rPh sb="23" eb="25">
      <t>カノウ</t>
    </rPh>
    <phoneticPr fontId="2"/>
  </si>
  <si>
    <t>教材(ﾌｧｲﾙ)の再配布機能が実施可能なこと。</t>
    <rPh sb="9" eb="12">
      <t>サイハイフ</t>
    </rPh>
    <rPh sb="15" eb="17">
      <t>ジッシ</t>
    </rPh>
    <rPh sb="17" eb="19">
      <t>カノウ</t>
    </rPh>
    <phoneticPr fontId="2"/>
  </si>
  <si>
    <t>複数教材(ﾌｧｲﾙ)の配布機能が可能なこと。</t>
    <rPh sb="0" eb="2">
      <t>フクスウ</t>
    </rPh>
    <rPh sb="11" eb="13">
      <t>ハイフ</t>
    </rPh>
    <rPh sb="13" eb="15">
      <t>キノウ</t>
    </rPh>
    <rPh sb="16" eb="18">
      <t>カノウ</t>
    </rPh>
    <phoneticPr fontId="2"/>
  </si>
  <si>
    <t>生徒PCのﾌｧｲﾙ削除が可能なこと。</t>
    <rPh sb="9" eb="11">
      <t>サクジョ</t>
    </rPh>
    <rPh sb="12" eb="14">
      <t>カノウ</t>
    </rPh>
    <phoneticPr fontId="2"/>
  </si>
  <si>
    <t>ｱﾌﾟﾘｹｰｼｮﾝ一斉起動機能が実施可能なこと。</t>
    <rPh sb="16" eb="18">
      <t>ジッシ</t>
    </rPh>
    <rPh sb="18" eb="20">
      <t>カノウ</t>
    </rPh>
    <phoneticPr fontId="2"/>
  </si>
  <si>
    <t>ｱﾅﾗｲｻﾞ機能（アンケート機能）が実施可能なこと。</t>
    <rPh sb="14" eb="16">
      <t>キノウ</t>
    </rPh>
    <rPh sb="18" eb="20">
      <t>ジッシ</t>
    </rPh>
    <rPh sb="20" eb="22">
      <t>カノウ</t>
    </rPh>
    <phoneticPr fontId="2"/>
  </si>
  <si>
    <t>システム管理</t>
    <rPh sb="4" eb="6">
      <t>カンリ</t>
    </rPh>
    <phoneticPr fontId="2"/>
  </si>
  <si>
    <t>座席ﾎﾞﾀﾝ上への生徒名の表示が可能なこと。</t>
    <rPh sb="16" eb="18">
      <t>カノウ</t>
    </rPh>
    <phoneticPr fontId="2"/>
  </si>
  <si>
    <t>ﾌﾟﾘﾝﾀｰ制御（ﾛｸﾞ・ﾌﾟﾘﾝﾀ一時停止・履歴保存）が行えること。</t>
    <rPh sb="6" eb="8">
      <t>セイギョ</t>
    </rPh>
    <rPh sb="18" eb="20">
      <t>イチジ</t>
    </rPh>
    <rPh sb="20" eb="22">
      <t>テイシ</t>
    </rPh>
    <rPh sb="23" eb="25">
      <t>リレキ</t>
    </rPh>
    <rPh sb="25" eb="27">
      <t>ホゾン</t>
    </rPh>
    <rPh sb="29" eb="30">
      <t>オコナ</t>
    </rPh>
    <phoneticPr fontId="2"/>
  </si>
  <si>
    <t>座席ボタン／リスト表示切り替えが可能なこと。</t>
    <rPh sb="16" eb="18">
      <t>カノウ</t>
    </rPh>
    <phoneticPr fontId="2"/>
  </si>
  <si>
    <t>その他</t>
    <rPh sb="2" eb="3">
      <t>ホカ</t>
    </rPh>
    <phoneticPr fontId="2"/>
  </si>
  <si>
    <t>電源ON/OFF　再起動</t>
    <rPh sb="0" eb="2">
      <t>デンゲン</t>
    </rPh>
    <rPh sb="9" eb="12">
      <t>サイキドウ</t>
    </rPh>
    <phoneticPr fontId="2"/>
  </si>
  <si>
    <t>項目</t>
    <rPh sb="0" eb="2">
      <t>コウモク</t>
    </rPh>
    <phoneticPr fontId="2"/>
  </si>
  <si>
    <t>１－２</t>
  </si>
  <si>
    <t>１－３</t>
  </si>
  <si>
    <t>１－４</t>
  </si>
  <si>
    <t>１－５</t>
  </si>
  <si>
    <t>１－６</t>
  </si>
  <si>
    <t>ケーブル</t>
    <phoneticPr fontId="2"/>
  </si>
  <si>
    <t>仕様書別紙１　授業支援システム機能書</t>
    <rPh sb="0" eb="3">
      <t>シヨウショ</t>
    </rPh>
    <rPh sb="3" eb="5">
      <t>ベッシ</t>
    </rPh>
    <rPh sb="7" eb="9">
      <t>ジュギョウ</t>
    </rPh>
    <rPh sb="9" eb="11">
      <t>シエン</t>
    </rPh>
    <rPh sb="15" eb="17">
      <t>キノウ</t>
    </rPh>
    <rPh sb="17" eb="18">
      <t>ショ</t>
    </rPh>
    <phoneticPr fontId="1"/>
  </si>
  <si>
    <t>仕様書別紙３　その他（ネットワーク構築条件等）</t>
    <rPh sb="0" eb="3">
      <t>シヨウショ</t>
    </rPh>
    <rPh sb="3" eb="5">
      <t>ベッシ</t>
    </rPh>
    <rPh sb="9" eb="10">
      <t>タ</t>
    </rPh>
    <rPh sb="17" eb="19">
      <t>コウチク</t>
    </rPh>
    <rPh sb="19" eb="21">
      <t>ジョウケン</t>
    </rPh>
    <rPh sb="21" eb="22">
      <t>トウ</t>
    </rPh>
    <phoneticPr fontId="1"/>
  </si>
  <si>
    <t>授業支援ソフト</t>
  </si>
  <si>
    <t>スピーカー</t>
  </si>
  <si>
    <t>AVスクリーン</t>
    <phoneticPr fontId="2"/>
  </si>
  <si>
    <t>モノクロレーザープリンター</t>
  </si>
  <si>
    <t>セキュリティロックワイヤ</t>
  </si>
  <si>
    <t>コザ</t>
  </si>
  <si>
    <t>デジタルメディアレシーバー</t>
    <phoneticPr fontId="1"/>
  </si>
  <si>
    <t>プロジェクター</t>
    <phoneticPr fontId="1"/>
  </si>
  <si>
    <t>ハブ(教室数)</t>
    <rPh sb="3" eb="5">
      <t>キョウシツ</t>
    </rPh>
    <rPh sb="5" eb="6">
      <t>スウ</t>
    </rPh>
    <phoneticPr fontId="2"/>
  </si>
  <si>
    <t>１－１</t>
    <phoneticPr fontId="2"/>
  </si>
  <si>
    <t>環境</t>
    <rPh sb="0" eb="2">
      <t>カンキョウ</t>
    </rPh>
    <phoneticPr fontId="2"/>
  </si>
  <si>
    <t>機能</t>
    <rPh sb="0" eb="2">
      <t>キノウ</t>
    </rPh>
    <phoneticPr fontId="1"/>
  </si>
  <si>
    <t>文法</t>
    <rPh sb="0" eb="2">
      <t>ブンポウ</t>
    </rPh>
    <phoneticPr fontId="2"/>
  </si>
  <si>
    <t>語い</t>
    <rPh sb="0" eb="1">
      <t>ゴ</t>
    </rPh>
    <phoneticPr fontId="2"/>
  </si>
  <si>
    <t>リスニング</t>
    <phoneticPr fontId="2"/>
  </si>
  <si>
    <t>一次試験</t>
    <rPh sb="0" eb="2">
      <t>イチジ</t>
    </rPh>
    <rPh sb="2" eb="4">
      <t>シケン</t>
    </rPh>
    <phoneticPr fontId="2"/>
  </si>
  <si>
    <t>学習履歴</t>
    <rPh sb="0" eb="2">
      <t>ガクシュウ</t>
    </rPh>
    <rPh sb="2" eb="4">
      <t>リレキ</t>
    </rPh>
    <phoneticPr fontId="1"/>
  </si>
  <si>
    <t>学習履歴</t>
    <rPh sb="0" eb="4">
      <t>ガクシュウリレキ</t>
    </rPh>
    <phoneticPr fontId="1"/>
  </si>
  <si>
    <t>向陽</t>
    <rPh sb="0" eb="2">
      <t>コウヨウ</t>
    </rPh>
    <phoneticPr fontId="1"/>
  </si>
  <si>
    <t>19インチマウントボックス</t>
    <phoneticPr fontId="2"/>
  </si>
  <si>
    <t>基本
ソフト</t>
    <rPh sb="0" eb="2">
      <t>キホン</t>
    </rPh>
    <phoneticPr fontId="1"/>
  </si>
  <si>
    <t>一般
ソフト</t>
    <rPh sb="0" eb="2">
      <t>イッパン</t>
    </rPh>
    <phoneticPr fontId="1"/>
  </si>
  <si>
    <t>ネット
ワーク</t>
    <phoneticPr fontId="1"/>
  </si>
  <si>
    <t>ハブ一式(教室数)</t>
    <rPh sb="2" eb="4">
      <t>イッシキ</t>
    </rPh>
    <rPh sb="5" eb="7">
      <t>キョウシツ</t>
    </rPh>
    <rPh sb="7" eb="8">
      <t>スウ</t>
    </rPh>
    <phoneticPr fontId="2"/>
  </si>
  <si>
    <t>２－３</t>
    <phoneticPr fontId="1"/>
  </si>
  <si>
    <t>２－４</t>
    <phoneticPr fontId="1"/>
  </si>
  <si>
    <t>３－１</t>
    <phoneticPr fontId="2"/>
  </si>
  <si>
    <t>３－２</t>
    <phoneticPr fontId="1"/>
  </si>
  <si>
    <t>２－１</t>
    <phoneticPr fontId="2"/>
  </si>
  <si>
    <t>２－２</t>
    <phoneticPr fontId="1"/>
  </si>
  <si>
    <t>＜仕様書一覧＞</t>
    <rPh sb="1" eb="4">
      <t>シヨウショ</t>
    </rPh>
    <rPh sb="4" eb="6">
      <t>イチラン</t>
    </rPh>
    <phoneticPr fontId="1"/>
  </si>
  <si>
    <t>No.</t>
    <phoneticPr fontId="2"/>
  </si>
  <si>
    <t>液晶ディスプレイ(教師用)</t>
  </si>
  <si>
    <t>液晶ディスプレイ(生徒用)</t>
    <rPh sb="9" eb="11">
      <t>セイト</t>
    </rPh>
    <phoneticPr fontId="2"/>
  </si>
  <si>
    <t>画像編集ソフト(ライセンス)</t>
    <rPh sb="0" eb="2">
      <t>ガゾウ</t>
    </rPh>
    <rPh sb="2" eb="4">
      <t>ヘンシュウ</t>
    </rPh>
    <phoneticPr fontId="2"/>
  </si>
  <si>
    <t>デスクトップ用セキュリティワイヤーセット
ワイヤー長：1.7M以下φ2.3mm以下、南京錠共通キー</t>
    <phoneticPr fontId="1"/>
  </si>
  <si>
    <t>OAタップ</t>
    <phoneticPr fontId="1"/>
  </si>
  <si>
    <t>雷サージ機能付き、必要数を準備すること</t>
    <phoneticPr fontId="1"/>
  </si>
  <si>
    <t>アンプ</t>
    <phoneticPr fontId="2"/>
  </si>
  <si>
    <t>有線マイク</t>
    <phoneticPr fontId="1"/>
  </si>
  <si>
    <t>卓上スタンド付き、高さ調節が可能なもの</t>
    <phoneticPr fontId="1"/>
  </si>
  <si>
    <t>別紙1「授業支援システム機能書」参照</t>
    <rPh sb="4" eb="6">
      <t>ジュギョウ</t>
    </rPh>
    <rPh sb="6" eb="8">
      <t>シエン</t>
    </rPh>
    <rPh sb="14" eb="15">
      <t>ショ</t>
    </rPh>
    <phoneticPr fontId="2"/>
  </si>
  <si>
    <t>Minecraft Education Edition</t>
    <phoneticPr fontId="1"/>
  </si>
  <si>
    <t>沖縄県教育庁が調達する包括ライセンス(Microsoft 365 Education A3)を利用する</t>
    <rPh sb="0" eb="2">
      <t>オキナワ</t>
    </rPh>
    <rPh sb="2" eb="3">
      <t>ケン</t>
    </rPh>
    <rPh sb="3" eb="6">
      <t>キョウイクチョウ</t>
    </rPh>
    <rPh sb="7" eb="9">
      <t>チョウタツ</t>
    </rPh>
    <rPh sb="11" eb="13">
      <t>ホウカツ</t>
    </rPh>
    <rPh sb="47" eb="49">
      <t>リヨウ</t>
    </rPh>
    <phoneticPr fontId="2"/>
  </si>
  <si>
    <t>最新版</t>
    <rPh sb="0" eb="3">
      <t>サイシンバン</t>
    </rPh>
    <phoneticPr fontId="1"/>
  </si>
  <si>
    <t>最新版</t>
    <phoneticPr fontId="1"/>
  </si>
  <si>
    <t>Adobe Acrobat Reader
(生徒用PC)</t>
    <phoneticPr fontId="2"/>
  </si>
  <si>
    <t>搬入・設置・設定・調整・導入研修・保守(60か月)・廃材処理及びその他の経費</t>
    <rPh sb="0" eb="2">
      <t>ハンニュウ</t>
    </rPh>
    <rPh sb="3" eb="5">
      <t>セッチ</t>
    </rPh>
    <rPh sb="6" eb="8">
      <t>セッテイ</t>
    </rPh>
    <rPh sb="9" eb="11">
      <t>チョウセイ</t>
    </rPh>
    <rPh sb="12" eb="14">
      <t>ドウニュウ</t>
    </rPh>
    <rPh sb="14" eb="16">
      <t>ケンシュウ</t>
    </rPh>
    <rPh sb="17" eb="19">
      <t>ホシュ</t>
    </rPh>
    <rPh sb="23" eb="24">
      <t>ゲツ</t>
    </rPh>
    <rPh sb="26" eb="28">
      <t>ハイザイ</t>
    </rPh>
    <rPh sb="28" eb="30">
      <t>ショリ</t>
    </rPh>
    <rPh sb="30" eb="31">
      <t>オヨ</t>
    </rPh>
    <rPh sb="34" eb="35">
      <t>タ</t>
    </rPh>
    <rPh sb="36" eb="38">
      <t>ケイヒ</t>
    </rPh>
    <phoneticPr fontId="2"/>
  </si>
  <si>
    <t>① 高等学校 コンピュータ教室用機器仕様(タイプＡ－CAI教室)</t>
    <rPh sb="2" eb="4">
      <t>コウトウ</t>
    </rPh>
    <rPh sb="4" eb="6">
      <t>ガッコウ</t>
    </rPh>
    <rPh sb="13" eb="16">
      <t>キョウシツヨウ</t>
    </rPh>
    <rPh sb="15" eb="16">
      <t>ヨウ</t>
    </rPh>
    <rPh sb="16" eb="18">
      <t>キキ</t>
    </rPh>
    <rPh sb="18" eb="20">
      <t>シヨウ</t>
    </rPh>
    <rPh sb="29" eb="31">
      <t>キョウシツ</t>
    </rPh>
    <phoneticPr fontId="2"/>
  </si>
  <si>
    <t>② 高等学校 語学演習コンピュータ教室用機器仕様(タイプB－CALL教室)</t>
    <rPh sb="19" eb="20">
      <t>ヨウ</t>
    </rPh>
    <rPh sb="20" eb="22">
      <t>キキ</t>
    </rPh>
    <rPh sb="22" eb="24">
      <t>シヨウ</t>
    </rPh>
    <rPh sb="34" eb="36">
      <t>キョウシツ</t>
    </rPh>
    <phoneticPr fontId="2"/>
  </si>
  <si>
    <t>教材ソフト(英検対策)</t>
    <rPh sb="6" eb="8">
      <t>エイケン</t>
    </rPh>
    <rPh sb="8" eb="10">
      <t>タイサク</t>
    </rPh>
    <phoneticPr fontId="2"/>
  </si>
  <si>
    <t>アンプ</t>
    <phoneticPr fontId="2"/>
  </si>
  <si>
    <t>有線マイク</t>
    <phoneticPr fontId="1"/>
  </si>
  <si>
    <t>A-19に準じる</t>
    <rPh sb="5" eb="6">
      <t>ジュン</t>
    </rPh>
    <phoneticPr fontId="2"/>
  </si>
  <si>
    <t>③　PCについては、県内にて保守可能なメーカーとする(ホワイトボックス製品は応札不可)</t>
    <rPh sb="10" eb="12">
      <t>ケンナイ</t>
    </rPh>
    <rPh sb="14" eb="16">
      <t>ホシュ</t>
    </rPh>
    <rPh sb="16" eb="18">
      <t>カノウ</t>
    </rPh>
    <rPh sb="35" eb="37">
      <t>セイヒン</t>
    </rPh>
    <rPh sb="38" eb="40">
      <t>オウサツ</t>
    </rPh>
    <rPh sb="40" eb="42">
      <t>フカ</t>
    </rPh>
    <phoneticPr fontId="1"/>
  </si>
  <si>
    <t>①　ウイルス対策ソフトについては、サイトライセンスで購入済みのものをインストール・設定作業まで行い正常に動作できるようにすること</t>
    <phoneticPr fontId="2"/>
  </si>
  <si>
    <t>②　応札書類提出時点において、製品カタログ等で性能を証明できる製品とすること</t>
    <phoneticPr fontId="1"/>
  </si>
  <si>
    <t>④　BIOSは導入時期において最新のもので統一すること</t>
    <phoneticPr fontId="1"/>
  </si>
  <si>
    <t>⑤　ソフトについてインストール用メディアは、学校ごとに各１枚を配置すること</t>
    <phoneticPr fontId="2"/>
  </si>
  <si>
    <t>高等学校 コンピュータ教室用機器仕様(タイプＡ－CAI教室)</t>
    <rPh sb="0" eb="2">
      <t>コウトウ</t>
    </rPh>
    <rPh sb="2" eb="4">
      <t>ガッコウ</t>
    </rPh>
    <rPh sb="11" eb="13">
      <t>キョウシツ</t>
    </rPh>
    <rPh sb="13" eb="14">
      <t>ヨウ</t>
    </rPh>
    <rPh sb="14" eb="16">
      <t>キキ</t>
    </rPh>
    <rPh sb="16" eb="18">
      <t>シヨウ</t>
    </rPh>
    <phoneticPr fontId="1"/>
  </si>
  <si>
    <t>仕様</t>
    <phoneticPr fontId="1"/>
  </si>
  <si>
    <t>仕様</t>
    <phoneticPr fontId="1"/>
  </si>
  <si>
    <t>無線LANアクセスポイント</t>
    <rPh sb="0" eb="2">
      <t>ムセン</t>
    </rPh>
    <phoneticPr fontId="1"/>
  </si>
  <si>
    <t>合計</t>
    <rPh sb="0" eb="2">
      <t>ゴウケイ</t>
    </rPh>
    <phoneticPr fontId="2"/>
  </si>
  <si>
    <t>分類</t>
    <rPh sb="0" eb="2">
      <t>ブンルイ</t>
    </rPh>
    <phoneticPr fontId="1"/>
  </si>
  <si>
    <t>No.</t>
    <phoneticPr fontId="2"/>
  </si>
  <si>
    <t>No.</t>
    <phoneticPr fontId="1"/>
  </si>
  <si>
    <t>陽明</t>
    <rPh sb="0" eb="2">
      <t>ヨウメイ</t>
    </rPh>
    <phoneticPr fontId="1"/>
  </si>
  <si>
    <t>開邦</t>
    <rPh sb="0" eb="2">
      <t>カイホウ</t>
    </rPh>
    <phoneticPr fontId="1"/>
  </si>
  <si>
    <t>南部農林</t>
    <rPh sb="0" eb="2">
      <t>ナンブ</t>
    </rPh>
    <rPh sb="2" eb="4">
      <t>ノウリン</t>
    </rPh>
    <phoneticPr fontId="1"/>
  </si>
  <si>
    <t>ケーブル</t>
    <phoneticPr fontId="2"/>
  </si>
  <si>
    <t>OAタップ</t>
    <phoneticPr fontId="2"/>
  </si>
  <si>
    <t>19インチマウントボックス</t>
    <phoneticPr fontId="1"/>
  </si>
  <si>
    <t>ネット
ワーク</t>
    <phoneticPr fontId="1"/>
  </si>
  <si>
    <t>教師用デスクトップパソコン</t>
    <rPh sb="0" eb="3">
      <t>キョウシヨウ</t>
    </rPh>
    <phoneticPr fontId="2"/>
  </si>
  <si>
    <t>液晶ディスプレイ(教師用)</t>
    <rPh sb="0" eb="2">
      <t>エキショウ</t>
    </rPh>
    <rPh sb="9" eb="12">
      <t>キョウシヨウ</t>
    </rPh>
    <phoneticPr fontId="1"/>
  </si>
  <si>
    <t>教師用
機器</t>
    <phoneticPr fontId="1"/>
  </si>
  <si>
    <t>生徒用デスクトップパソコン</t>
    <rPh sb="0" eb="3">
      <t>セイトヨウ</t>
    </rPh>
    <phoneticPr fontId="1"/>
  </si>
  <si>
    <t>液晶ディスプレイ(生徒用)</t>
    <rPh sb="0" eb="2">
      <t>エキショウ</t>
    </rPh>
    <rPh sb="9" eb="11">
      <t>セイト</t>
    </rPh>
    <rPh sb="11" eb="12">
      <t>ヨウ</t>
    </rPh>
    <phoneticPr fontId="1"/>
  </si>
  <si>
    <t>生徒用
機器</t>
    <phoneticPr fontId="1"/>
  </si>
  <si>
    <t>セキュリティロックワイヤ</t>
    <phoneticPr fontId="1"/>
  </si>
  <si>
    <t>アンプ</t>
    <phoneticPr fontId="1"/>
  </si>
  <si>
    <t>有線マイク</t>
    <rPh sb="0" eb="2">
      <t>ユウセン</t>
    </rPh>
    <phoneticPr fontId="1"/>
  </si>
  <si>
    <t>基本
周辺機器</t>
    <rPh sb="0" eb="2">
      <t>キホン</t>
    </rPh>
    <rPh sb="3" eb="5">
      <t>シュウヘン</t>
    </rPh>
    <rPh sb="5" eb="7">
      <t>キキ</t>
    </rPh>
    <phoneticPr fontId="2"/>
  </si>
  <si>
    <t>一般
周辺機器</t>
    <rPh sb="0" eb="2">
      <t>イッパン</t>
    </rPh>
    <rPh sb="3" eb="5">
      <t>シュウヘン</t>
    </rPh>
    <rPh sb="5" eb="7">
      <t>キキ</t>
    </rPh>
    <phoneticPr fontId="1"/>
  </si>
  <si>
    <t>Blu-rayレコーダー</t>
    <phoneticPr fontId="1"/>
  </si>
  <si>
    <t>準備室用PC本体及びディスプレイ
(付属機器を含む)</t>
    <rPh sb="0" eb="3">
      <t>ジュンビシツ</t>
    </rPh>
    <rPh sb="3" eb="4">
      <t>ヨウ</t>
    </rPh>
    <rPh sb="23" eb="24">
      <t>フク</t>
    </rPh>
    <phoneticPr fontId="1"/>
  </si>
  <si>
    <t>① 学校別整備台数(タイプAーCAI教室)</t>
    <rPh sb="2" eb="5">
      <t>ガッコウベツ</t>
    </rPh>
    <rPh sb="5" eb="7">
      <t>セイビ</t>
    </rPh>
    <rPh sb="7" eb="9">
      <t>ダイスウ</t>
    </rPh>
    <rPh sb="18" eb="20">
      <t>キョウシツ</t>
    </rPh>
    <phoneticPr fontId="2"/>
  </si>
  <si>
    <t>北山</t>
    <rPh sb="0" eb="2">
      <t>ホクザン</t>
    </rPh>
    <phoneticPr fontId="1"/>
  </si>
  <si>
    <t>与勝</t>
    <rPh sb="0" eb="2">
      <t>ヨカツ</t>
    </rPh>
    <phoneticPr fontId="1"/>
  </si>
  <si>
    <t>No.</t>
    <phoneticPr fontId="1"/>
  </si>
  <si>
    <t>教師用デスクトップパソコン</t>
    <rPh sb="0" eb="3">
      <t>キョウシヨウ</t>
    </rPh>
    <phoneticPr fontId="1"/>
  </si>
  <si>
    <t>③ 学校別整備台数(タイプC)</t>
    <phoneticPr fontId="2"/>
  </si>
  <si>
    <t>設置・保守費等</t>
    <rPh sb="0" eb="2">
      <t>セッチ</t>
    </rPh>
    <rPh sb="3" eb="5">
      <t>ホシュ</t>
    </rPh>
    <rPh sb="5" eb="6">
      <t>ヒ</t>
    </rPh>
    <rPh sb="6" eb="7">
      <t>トウ</t>
    </rPh>
    <phoneticPr fontId="1"/>
  </si>
  <si>
    <t>設置・保守費等</t>
    <rPh sb="0" eb="2">
      <t>セッチ</t>
    </rPh>
    <rPh sb="3" eb="5">
      <t>ホシュ</t>
    </rPh>
    <rPh sb="5" eb="6">
      <t>ヒ</t>
    </rPh>
    <rPh sb="6" eb="7">
      <t>トウ</t>
    </rPh>
    <phoneticPr fontId="1"/>
  </si>
  <si>
    <t>機器</t>
    <phoneticPr fontId="1"/>
  </si>
  <si>
    <t>辺土名</t>
    <rPh sb="0" eb="3">
      <t>ヘントナ</t>
    </rPh>
    <phoneticPr fontId="1"/>
  </si>
  <si>
    <t>本部</t>
    <rPh sb="0" eb="2">
      <t>モトブ</t>
    </rPh>
    <phoneticPr fontId="1"/>
  </si>
  <si>
    <t>名護</t>
    <rPh sb="0" eb="2">
      <t>ナゴ</t>
    </rPh>
    <phoneticPr fontId="1"/>
  </si>
  <si>
    <t>宜野座</t>
    <rPh sb="0" eb="3">
      <t>ギノザ</t>
    </rPh>
    <phoneticPr fontId="1"/>
  </si>
  <si>
    <t>石川</t>
    <rPh sb="0" eb="2">
      <t>イシカワ</t>
    </rPh>
    <phoneticPr fontId="1"/>
  </si>
  <si>
    <t>前原</t>
    <rPh sb="0" eb="2">
      <t>マエハラ</t>
    </rPh>
    <phoneticPr fontId="1"/>
  </si>
  <si>
    <t>読谷</t>
    <rPh sb="0" eb="2">
      <t>ヨミタン</t>
    </rPh>
    <phoneticPr fontId="1"/>
  </si>
  <si>
    <t>嘉手納</t>
    <rPh sb="0" eb="3">
      <t>カデナ</t>
    </rPh>
    <phoneticPr fontId="1"/>
  </si>
  <si>
    <t>具志川</t>
    <rPh sb="0" eb="3">
      <t>グシカワ</t>
    </rPh>
    <phoneticPr fontId="1"/>
  </si>
  <si>
    <t>美里</t>
    <rPh sb="0" eb="2">
      <t>ミサト</t>
    </rPh>
    <phoneticPr fontId="1"/>
  </si>
  <si>
    <t>球陽</t>
    <rPh sb="0" eb="2">
      <t>キュウヨウ</t>
    </rPh>
    <phoneticPr fontId="1"/>
  </si>
  <si>
    <t>北谷</t>
    <rPh sb="0" eb="2">
      <t>チャタン</t>
    </rPh>
    <phoneticPr fontId="1"/>
  </si>
  <si>
    <t>北中城</t>
    <rPh sb="0" eb="3">
      <t>キタナカグスク</t>
    </rPh>
    <phoneticPr fontId="1"/>
  </si>
  <si>
    <t>普天間</t>
    <rPh sb="0" eb="3">
      <t>フテンマ</t>
    </rPh>
    <phoneticPr fontId="1"/>
  </si>
  <si>
    <t>宜野湾</t>
    <rPh sb="0" eb="3">
      <t>ギノワン</t>
    </rPh>
    <phoneticPr fontId="1"/>
  </si>
  <si>
    <t>西原</t>
    <rPh sb="0" eb="2">
      <t>ニシハラ</t>
    </rPh>
    <phoneticPr fontId="1"/>
  </si>
  <si>
    <t>浦添</t>
    <rPh sb="0" eb="2">
      <t>ウラソエ</t>
    </rPh>
    <phoneticPr fontId="1"/>
  </si>
  <si>
    <t>那覇国際</t>
    <rPh sb="0" eb="2">
      <t>ナハ</t>
    </rPh>
    <rPh sb="2" eb="4">
      <t>コクサイ</t>
    </rPh>
    <phoneticPr fontId="1"/>
  </si>
  <si>
    <t>首里</t>
    <rPh sb="0" eb="2">
      <t>シュリ</t>
    </rPh>
    <phoneticPr fontId="1"/>
  </si>
  <si>
    <t>首里東</t>
    <rPh sb="0" eb="2">
      <t>シュリ</t>
    </rPh>
    <rPh sb="2" eb="3">
      <t>ヒガシ</t>
    </rPh>
    <phoneticPr fontId="1"/>
  </si>
  <si>
    <t>那覇</t>
    <rPh sb="0" eb="2">
      <t>ナハ</t>
    </rPh>
    <phoneticPr fontId="1"/>
  </si>
  <si>
    <t>真和志</t>
    <rPh sb="0" eb="3">
      <t>マワシ</t>
    </rPh>
    <phoneticPr fontId="1"/>
  </si>
  <si>
    <t>小禄</t>
    <rPh sb="0" eb="2">
      <t>オロク</t>
    </rPh>
    <phoneticPr fontId="1"/>
  </si>
  <si>
    <t>那覇西</t>
    <rPh sb="0" eb="2">
      <t>ナハ</t>
    </rPh>
    <rPh sb="2" eb="3">
      <t>ニシ</t>
    </rPh>
    <phoneticPr fontId="1"/>
  </si>
  <si>
    <t>豊見城</t>
    <rPh sb="0" eb="3">
      <t>トミシロ</t>
    </rPh>
    <phoneticPr fontId="1"/>
  </si>
  <si>
    <t>豊見城南</t>
    <rPh sb="0" eb="3">
      <t>トミシロ</t>
    </rPh>
    <rPh sb="3" eb="4">
      <t>ミナミ</t>
    </rPh>
    <phoneticPr fontId="1"/>
  </si>
  <si>
    <t>南風原</t>
    <rPh sb="0" eb="3">
      <t>ハエバル</t>
    </rPh>
    <phoneticPr fontId="1"/>
  </si>
  <si>
    <t>知念</t>
    <rPh sb="0" eb="2">
      <t>チネン</t>
    </rPh>
    <phoneticPr fontId="1"/>
  </si>
  <si>
    <t>糸満</t>
    <rPh sb="0" eb="2">
      <t>イトマン</t>
    </rPh>
    <phoneticPr fontId="1"/>
  </si>
  <si>
    <t>久米島</t>
    <rPh sb="0" eb="3">
      <t>クメジマ</t>
    </rPh>
    <phoneticPr fontId="1"/>
  </si>
  <si>
    <t>宮古</t>
    <rPh sb="0" eb="2">
      <t>ミヤコ</t>
    </rPh>
    <phoneticPr fontId="1"/>
  </si>
  <si>
    <t>八重山</t>
    <rPh sb="0" eb="3">
      <t>ヤエヤマ</t>
    </rPh>
    <phoneticPr fontId="1"/>
  </si>
  <si>
    <t>北部農林</t>
    <rPh sb="0" eb="2">
      <t>ホクブ</t>
    </rPh>
    <rPh sb="2" eb="4">
      <t>ノウリン</t>
    </rPh>
    <phoneticPr fontId="1"/>
  </si>
  <si>
    <t>中部農林</t>
    <rPh sb="0" eb="2">
      <t>チュウブ</t>
    </rPh>
    <rPh sb="2" eb="4">
      <t>ノウリン</t>
    </rPh>
    <phoneticPr fontId="1"/>
  </si>
  <si>
    <t>八重山農林</t>
    <rPh sb="0" eb="3">
      <t>ヤエヤマ</t>
    </rPh>
    <rPh sb="3" eb="5">
      <t>ノウリン</t>
    </rPh>
    <phoneticPr fontId="1"/>
  </si>
  <si>
    <t>名護商工</t>
    <rPh sb="0" eb="2">
      <t>ナゴ</t>
    </rPh>
    <rPh sb="2" eb="4">
      <t>ショウコウ</t>
    </rPh>
    <phoneticPr fontId="1"/>
  </si>
  <si>
    <t>美来工科</t>
    <rPh sb="0" eb="2">
      <t>ミライ</t>
    </rPh>
    <rPh sb="2" eb="4">
      <t>コウカ</t>
    </rPh>
    <phoneticPr fontId="1"/>
  </si>
  <si>
    <t>美里工業</t>
    <rPh sb="0" eb="2">
      <t>ミサト</t>
    </rPh>
    <rPh sb="2" eb="4">
      <t>コウギョウ</t>
    </rPh>
    <phoneticPr fontId="1"/>
  </si>
  <si>
    <t>浦添工業</t>
    <rPh sb="0" eb="2">
      <t>ウラソエ</t>
    </rPh>
    <rPh sb="2" eb="4">
      <t>コウギョウ</t>
    </rPh>
    <phoneticPr fontId="1"/>
  </si>
  <si>
    <t>那覇工業</t>
    <rPh sb="0" eb="2">
      <t>ナハ</t>
    </rPh>
    <rPh sb="2" eb="4">
      <t>コウギョウ</t>
    </rPh>
    <phoneticPr fontId="1"/>
  </si>
  <si>
    <t>沖縄工業</t>
    <rPh sb="0" eb="2">
      <t>オキナワ</t>
    </rPh>
    <rPh sb="2" eb="4">
      <t>コウギョウ</t>
    </rPh>
    <phoneticPr fontId="1"/>
  </si>
  <si>
    <t>南部工業</t>
    <rPh sb="0" eb="2">
      <t>ナンブ</t>
    </rPh>
    <rPh sb="2" eb="4">
      <t>コウギョウ</t>
    </rPh>
    <phoneticPr fontId="1"/>
  </si>
  <si>
    <t>宮古工業</t>
    <rPh sb="0" eb="2">
      <t>ミヤコ</t>
    </rPh>
    <rPh sb="2" eb="4">
      <t>コウギョウ</t>
    </rPh>
    <phoneticPr fontId="1"/>
  </si>
  <si>
    <t>八重山商工</t>
    <rPh sb="0" eb="3">
      <t>ヤエヤマ</t>
    </rPh>
    <rPh sb="3" eb="5">
      <t>ショウコウ</t>
    </rPh>
    <phoneticPr fontId="1"/>
  </si>
  <si>
    <t>具志川商業</t>
    <rPh sb="0" eb="5">
      <t>グシカワショウギョウ</t>
    </rPh>
    <phoneticPr fontId="1"/>
  </si>
  <si>
    <t>中部商業</t>
    <rPh sb="0" eb="2">
      <t>チュウブ</t>
    </rPh>
    <rPh sb="2" eb="4">
      <t>ショウギョウ</t>
    </rPh>
    <phoneticPr fontId="1"/>
  </si>
  <si>
    <t>浦添商業</t>
    <rPh sb="0" eb="2">
      <t>ウラソエ</t>
    </rPh>
    <rPh sb="2" eb="4">
      <t>ショウギョウ</t>
    </rPh>
    <phoneticPr fontId="1"/>
  </si>
  <si>
    <t>那覇商業</t>
    <rPh sb="0" eb="2">
      <t>ナハ</t>
    </rPh>
    <rPh sb="2" eb="4">
      <t>ショウギョウ</t>
    </rPh>
    <phoneticPr fontId="1"/>
  </si>
  <si>
    <t>南部商業</t>
    <rPh sb="0" eb="2">
      <t>ナンブ</t>
    </rPh>
    <rPh sb="2" eb="4">
      <t>ショウギョウ</t>
    </rPh>
    <phoneticPr fontId="1"/>
  </si>
  <si>
    <t>宮古総合実業</t>
    <rPh sb="0" eb="2">
      <t>ミヤコ</t>
    </rPh>
    <rPh sb="2" eb="4">
      <t>ソウゴウ</t>
    </rPh>
    <rPh sb="4" eb="6">
      <t>ジツギョウ</t>
    </rPh>
    <phoneticPr fontId="1"/>
  </si>
  <si>
    <t>沖縄水産</t>
    <rPh sb="0" eb="2">
      <t>オキナワ</t>
    </rPh>
    <rPh sb="2" eb="4">
      <t>スイサン</t>
    </rPh>
    <phoneticPr fontId="1"/>
  </si>
  <si>
    <t>泊</t>
    <rPh sb="0" eb="1">
      <t>トマリ</t>
    </rPh>
    <phoneticPr fontId="1"/>
  </si>
  <si>
    <t>合計</t>
    <rPh sb="0" eb="2">
      <t>ゴウケイ</t>
    </rPh>
    <phoneticPr fontId="1"/>
  </si>
  <si>
    <t>A</t>
    <phoneticPr fontId="1"/>
  </si>
  <si>
    <t>B</t>
    <phoneticPr fontId="1"/>
  </si>
  <si>
    <t>C</t>
    <phoneticPr fontId="1"/>
  </si>
  <si>
    <r>
      <rPr>
        <b/>
        <sz val="16"/>
        <rFont val="游ゴシック"/>
        <family val="3"/>
        <charset val="128"/>
      </rPr>
      <t>仕様書別紙１</t>
    </r>
    <r>
      <rPr>
        <sz val="16"/>
        <rFont val="游ゴシック"/>
        <family val="3"/>
        <charset val="128"/>
      </rPr>
      <t>　</t>
    </r>
    <r>
      <rPr>
        <b/>
        <sz val="16"/>
        <rFont val="游ゴシック"/>
        <family val="3"/>
        <charset val="128"/>
      </rPr>
      <t>授業支援システム機能書</t>
    </r>
    <rPh sb="0" eb="3">
      <t>シヨウショ</t>
    </rPh>
    <rPh sb="3" eb="5">
      <t>ベッシ</t>
    </rPh>
    <rPh sb="7" eb="9">
      <t>ジュギョウ</t>
    </rPh>
    <rPh sb="9" eb="11">
      <t>シエン</t>
    </rPh>
    <phoneticPr fontId="2"/>
  </si>
  <si>
    <t>先生画面の送信が可能なこと</t>
    <rPh sb="8" eb="10">
      <t>カノウ</t>
    </rPh>
    <phoneticPr fontId="2"/>
  </si>
  <si>
    <t>遠隔操作が可能なこと</t>
    <rPh sb="0" eb="2">
      <t>エンカク</t>
    </rPh>
    <rPh sb="2" eb="4">
      <t>ソウサ</t>
    </rPh>
    <rPh sb="5" eb="7">
      <t>カノウ</t>
    </rPh>
    <phoneticPr fontId="2"/>
  </si>
  <si>
    <t>モニタリングが可能なこと</t>
    <rPh sb="7" eb="9">
      <t>カノウ</t>
    </rPh>
    <phoneticPr fontId="2"/>
  </si>
  <si>
    <t>キーボード・マウスロック機能が行えること</t>
    <rPh sb="15" eb="16">
      <t>オコナ</t>
    </rPh>
    <phoneticPr fontId="2"/>
  </si>
  <si>
    <t>デュアルモニタ対応、２画面必須（タブレット用は除く）</t>
    <rPh sb="7" eb="9">
      <t>タイオウ</t>
    </rPh>
    <rPh sb="11" eb="13">
      <t>ガメン</t>
    </rPh>
    <rPh sb="13" eb="15">
      <t>ヒッス</t>
    </rPh>
    <rPh sb="21" eb="22">
      <t>ヨウ</t>
    </rPh>
    <rPh sb="23" eb="24">
      <t>ノゾ</t>
    </rPh>
    <phoneticPr fontId="2"/>
  </si>
  <si>
    <t>教材（ファイル）の配布機能が実施可能なこと</t>
    <rPh sb="14" eb="16">
      <t>ジッシ</t>
    </rPh>
    <rPh sb="16" eb="18">
      <t>カノウ</t>
    </rPh>
    <phoneticPr fontId="2"/>
  </si>
  <si>
    <t>教材（ファイル）の回収機能が実施可能なこと</t>
    <rPh sb="14" eb="16">
      <t>ジッシ</t>
    </rPh>
    <rPh sb="16" eb="18">
      <t>カノウ</t>
    </rPh>
    <phoneticPr fontId="2"/>
  </si>
  <si>
    <t>出席結果の保存（状況のレポート）機能があること</t>
    <rPh sb="8" eb="10">
      <t>ジョウキョウ</t>
    </rPh>
    <rPh sb="16" eb="18">
      <t>キノウ</t>
    </rPh>
    <phoneticPr fontId="2"/>
  </si>
  <si>
    <t>座席レイアウトのカスタマイズが可能なこと</t>
    <rPh sb="15" eb="17">
      <t>カノウ</t>
    </rPh>
    <phoneticPr fontId="2"/>
  </si>
  <si>
    <t>生徒パソコンのリモート起動・OFFが可能なこと</t>
    <rPh sb="18" eb="20">
      <t>カノウ</t>
    </rPh>
    <phoneticPr fontId="2"/>
  </si>
  <si>
    <t>グループの登録が可能なこと</t>
    <rPh sb="8" eb="10">
      <t>カノウ</t>
    </rPh>
    <phoneticPr fontId="2"/>
  </si>
  <si>
    <t>※　検収時には、各機能を満たしていることを実際に操作説明を行いながら説明・証明すること</t>
    <rPh sb="2" eb="4">
      <t>ケンシュウ</t>
    </rPh>
    <rPh sb="4" eb="5">
      <t>ジ</t>
    </rPh>
    <rPh sb="8" eb="11">
      <t>カクキノウ</t>
    </rPh>
    <rPh sb="12" eb="13">
      <t>ミ</t>
    </rPh>
    <rPh sb="21" eb="23">
      <t>ジッサイ</t>
    </rPh>
    <rPh sb="24" eb="26">
      <t>ソウサ</t>
    </rPh>
    <rPh sb="26" eb="28">
      <t>セツメイ</t>
    </rPh>
    <rPh sb="29" eb="30">
      <t>オコナ</t>
    </rPh>
    <rPh sb="34" eb="36">
      <t>セツメイ</t>
    </rPh>
    <rPh sb="37" eb="39">
      <t>ショウメイ</t>
    </rPh>
    <phoneticPr fontId="2"/>
  </si>
  <si>
    <t>仕様書別紙２　英検対策教材ソフト機能書</t>
    <rPh sb="0" eb="3">
      <t>シヨウショ</t>
    </rPh>
    <rPh sb="7" eb="9">
      <t>エイケン</t>
    </rPh>
    <rPh sb="9" eb="11">
      <t>タイサク</t>
    </rPh>
    <rPh sb="11" eb="13">
      <t>キョウザイ</t>
    </rPh>
    <phoneticPr fontId="2"/>
  </si>
  <si>
    <t>インターネット経由で配信されるWeb教材学習サイトであること</t>
    <rPh sb="18" eb="20">
      <t>キョウザイ</t>
    </rPh>
    <rPh sb="20" eb="22">
      <t>ガクシュウ</t>
    </rPh>
    <phoneticPr fontId="2"/>
  </si>
  <si>
    <t>管理者も学習者も同じWebサイトからログインできること</t>
    <phoneticPr fontId="1"/>
  </si>
  <si>
    <t>学習端末はタブレット（iOS/Android）・PC・Macに対応していること</t>
    <phoneticPr fontId="2"/>
  </si>
  <si>
    <t>スマートフォンでのオフライン学習が可能な学習者用アプリが用意されていること</t>
    <rPh sb="22" eb="23">
      <t>シャ</t>
    </rPh>
    <phoneticPr fontId="2"/>
  </si>
  <si>
    <t>１　基本仕様</t>
    <rPh sb="2" eb="4">
      <t>キホン</t>
    </rPh>
    <rPh sb="4" eb="6">
      <t>シヨウ</t>
    </rPh>
    <phoneticPr fontId="2"/>
  </si>
  <si>
    <t>２　コンテンツ</t>
    <phoneticPr fontId="2"/>
  </si>
  <si>
    <t>３　学習履歴</t>
    <rPh sb="2" eb="4">
      <t>ガクシュウ</t>
    </rPh>
    <rPh sb="4" eb="6">
      <t>リレキ</t>
    </rPh>
    <phoneticPr fontId="2"/>
  </si>
  <si>
    <t>学習履歴がクラウド上のサーバに蓄積されること
その成績は、クラス単位で管理できること</t>
    <rPh sb="9" eb="10">
      <t>ジョウ</t>
    </rPh>
    <phoneticPr fontId="2"/>
  </si>
  <si>
    <t>学習履歴は、アプリ学習時とブラウザ学習時の履歴を統合して管理されること</t>
    <phoneticPr fontId="2"/>
  </si>
  <si>
    <t>（１）</t>
    <phoneticPr fontId="2"/>
  </si>
  <si>
    <t>（２）</t>
    <phoneticPr fontId="2"/>
  </si>
  <si>
    <t>（３）</t>
    <phoneticPr fontId="2"/>
  </si>
  <si>
    <t>LANの環境設定については、各設定情報を整理・文書化し学校側に引き渡すこと</t>
    <phoneticPr fontId="1"/>
  </si>
  <si>
    <t>（４）</t>
    <phoneticPr fontId="2"/>
  </si>
  <si>
    <t>教室のレイアウト等各学校の環境に見合ったものになるよう配慮すること</t>
    <phoneticPr fontId="1"/>
  </si>
  <si>
    <t>（５）</t>
    <phoneticPr fontId="2"/>
  </si>
  <si>
    <t>ネットワーク環境については、学校側の要望を満たした上、将来の拡充においても効率的運用ができるようにすること</t>
    <rPh sb="25" eb="26">
      <t>ウエ</t>
    </rPh>
    <phoneticPr fontId="1"/>
  </si>
  <si>
    <t>ネットワークが有する機能を最大限に活用できるよう、学校における利用形態の実情や特性等も考慮すること</t>
    <rPh sb="41" eb="42">
      <t>トウ</t>
    </rPh>
    <phoneticPr fontId="1"/>
  </si>
  <si>
    <t>（６）</t>
    <phoneticPr fontId="2"/>
  </si>
  <si>
    <t>（７）</t>
    <phoneticPr fontId="2"/>
  </si>
  <si>
    <t>（８）</t>
    <phoneticPr fontId="2"/>
  </si>
  <si>
    <t>各パソコンのメニュー画面から、導入したソフトウェアを容易に選択実行できるように設定すること</t>
    <phoneticPr fontId="1"/>
  </si>
  <si>
    <t>ソフトウェアについて、アカデミックパック等、廉価な購入方法がある場合は利用すること</t>
    <phoneticPr fontId="1"/>
  </si>
  <si>
    <t>校内LAN整備（別事業）との接続作業は、学校担当者を通じて情報提供を行うものとする</t>
    <phoneticPr fontId="1"/>
  </si>
  <si>
    <t>その情報に基づき円滑な接続が実現できるよう協力すること</t>
    <rPh sb="2" eb="4">
      <t>ジョウホウ</t>
    </rPh>
    <rPh sb="5" eb="6">
      <t>モト</t>
    </rPh>
    <rPh sb="14" eb="16">
      <t>ジツゲン</t>
    </rPh>
    <rPh sb="21" eb="23">
      <t>キョウリョク</t>
    </rPh>
    <phoneticPr fontId="2"/>
  </si>
  <si>
    <t>（９）</t>
    <phoneticPr fontId="2"/>
  </si>
  <si>
    <t>ウィルス対策ソフトインストールについて、教育庁、校内LAN整備事業社及び学校現場との調整を行い、トラブル回避に努めること</t>
    <phoneticPr fontId="1"/>
  </si>
  <si>
    <t>別途、指示するウィルスSv情報をもとに、パソコン設定を行うものとする</t>
    <phoneticPr fontId="1"/>
  </si>
  <si>
    <t>（なお、詳細においては、落札業者との調整を行うものとします。）</t>
    <rPh sb="4" eb="6">
      <t>ショウサイ</t>
    </rPh>
    <rPh sb="12" eb="14">
      <t>ラクサツ</t>
    </rPh>
    <rPh sb="14" eb="16">
      <t>ギョウシャ</t>
    </rPh>
    <rPh sb="18" eb="20">
      <t>チョウセイ</t>
    </rPh>
    <rPh sb="21" eb="22">
      <t>オコナ</t>
    </rPh>
    <phoneticPr fontId="2"/>
  </si>
  <si>
    <t>（10）</t>
    <phoneticPr fontId="2"/>
  </si>
  <si>
    <t>（11）</t>
    <phoneticPr fontId="2"/>
  </si>
  <si>
    <t>校内LAN（他教室・職員室等）の接続に配慮すること。また、その他、外部とのネットワーク接続にも十分対応できるようにすること</t>
    <phoneticPr fontId="1"/>
  </si>
  <si>
    <t>特別支援学校の各仕様について、各教室の情報コンセントからPC間は、有線配置（UTPケーブル）を行うこと</t>
    <phoneticPr fontId="1"/>
  </si>
  <si>
    <t>また、必要に応じてケーブル保護を行うこと（詳細については、落札業者が学校と調整すること）</t>
    <phoneticPr fontId="1"/>
  </si>
  <si>
    <t>無線LANのアクセスポイントの設置については設置場所を各学校と協議すること</t>
    <phoneticPr fontId="1"/>
  </si>
  <si>
    <t>また、必要に応じてケーブル保護を行うこと（詳細については、落札業者が学校と調整すること）</t>
    <rPh sb="3" eb="5">
      <t>ヒツヨウ</t>
    </rPh>
    <rPh sb="6" eb="7">
      <t>オウ</t>
    </rPh>
    <rPh sb="13" eb="15">
      <t>ホゴ</t>
    </rPh>
    <rPh sb="16" eb="17">
      <t>オコナ</t>
    </rPh>
    <rPh sb="21" eb="23">
      <t>ショウサイ</t>
    </rPh>
    <rPh sb="29" eb="31">
      <t>ラクサツ</t>
    </rPh>
    <rPh sb="31" eb="33">
      <t>ギョウシャ</t>
    </rPh>
    <rPh sb="34" eb="36">
      <t>ガッコウ</t>
    </rPh>
    <rPh sb="37" eb="39">
      <t>チョウセイ</t>
    </rPh>
    <phoneticPr fontId="2"/>
  </si>
  <si>
    <t>設定設置については落札業者が費用も含めて責任をもって行うこと</t>
    <rPh sb="0" eb="2">
      <t>セッテイ</t>
    </rPh>
    <rPh sb="2" eb="4">
      <t>セッチ</t>
    </rPh>
    <rPh sb="9" eb="11">
      <t>ラクサツ</t>
    </rPh>
    <rPh sb="11" eb="13">
      <t>ギョウシャ</t>
    </rPh>
    <rPh sb="14" eb="16">
      <t>ヒヨウ</t>
    </rPh>
    <rPh sb="17" eb="18">
      <t>フク</t>
    </rPh>
    <rPh sb="20" eb="22">
      <t>セキニン</t>
    </rPh>
    <rPh sb="26" eb="27">
      <t>オコナ</t>
    </rPh>
    <phoneticPr fontId="2"/>
  </si>
  <si>
    <t>（12）</t>
    <phoneticPr fontId="2"/>
  </si>
  <si>
    <t>その他、第５章「保守基準」に基づき作業を行うこと</t>
    <phoneticPr fontId="1"/>
  </si>
  <si>
    <t>基本
周辺機器</t>
    <rPh sb="0" eb="2">
      <t>キホン</t>
    </rPh>
    <rPh sb="3" eb="5">
      <t>シュウヘン</t>
    </rPh>
    <rPh sb="5" eb="7">
      <t>キキ</t>
    </rPh>
    <phoneticPr fontId="1"/>
  </si>
  <si>
    <t>準備室用
機器</t>
    <phoneticPr fontId="1"/>
  </si>
  <si>
    <t>　　ライセンス保有は教育庁一括で行うこと、アカデミックライセンス等がある場合は利用すること</t>
    <phoneticPr fontId="2"/>
  </si>
  <si>
    <t>大型
提示装置</t>
    <phoneticPr fontId="1"/>
  </si>
  <si>
    <t>デジタルメディアレシーバー</t>
    <phoneticPr fontId="1"/>
  </si>
  <si>
    <t>分配器</t>
    <phoneticPr fontId="2"/>
  </si>
  <si>
    <t>切替機</t>
    <rPh sb="0" eb="3">
      <t>キリカエキ</t>
    </rPh>
    <phoneticPr fontId="1"/>
  </si>
  <si>
    <t>分配器</t>
    <phoneticPr fontId="1"/>
  </si>
  <si>
    <t>切替機</t>
    <phoneticPr fontId="1"/>
  </si>
  <si>
    <t>別紙１　機器仕様書</t>
    <rPh sb="0" eb="2">
      <t>ベッシ</t>
    </rPh>
    <rPh sb="4" eb="6">
      <t>キキ</t>
    </rPh>
    <rPh sb="6" eb="9">
      <t>シヨウショ</t>
    </rPh>
    <phoneticPr fontId="1"/>
  </si>
  <si>
    <t>授業支援ソフト</t>
    <phoneticPr fontId="2"/>
  </si>
  <si>
    <t>準備室用PC本体及びディスプレイ(付属機器を含む)</t>
    <rPh sb="0" eb="3">
      <t>ジュンビシツ</t>
    </rPh>
    <rPh sb="3" eb="4">
      <t>ヨウ</t>
    </rPh>
    <rPh sb="22" eb="23">
      <t>フク</t>
    </rPh>
    <phoneticPr fontId="1"/>
  </si>
  <si>
    <t>10/100/1000Mbps自動認識、19インチラックマウントキット付き、必要数を準備すること
教室レイアウトに合わせて効率のよいスター型配線を行うこと</t>
    <phoneticPr fontId="2"/>
  </si>
  <si>
    <t>特別支援学校　コンピュータ教室（タイプD）</t>
    <rPh sb="13" eb="15">
      <t>キョウシツ</t>
    </rPh>
    <phoneticPr fontId="2"/>
  </si>
  <si>
    <t>品名</t>
    <rPh sb="0" eb="2">
      <t>ヒンメイ</t>
    </rPh>
    <phoneticPr fontId="1"/>
  </si>
  <si>
    <t>　仕様等</t>
  </si>
  <si>
    <t>液晶ディスプレイ</t>
    <phoneticPr fontId="1"/>
  </si>
  <si>
    <t>A－6に準ずる。</t>
    <phoneticPr fontId="1"/>
  </si>
  <si>
    <t>タッチパネル式液晶ディスプレイ</t>
    <rPh sb="6" eb="7">
      <t>シキ</t>
    </rPh>
    <rPh sb="7" eb="9">
      <t>エキショウ</t>
    </rPh>
    <phoneticPr fontId="1"/>
  </si>
  <si>
    <t>モノクロレーザープリンタ</t>
    <phoneticPr fontId="1"/>
  </si>
  <si>
    <t>インクジェットプリンタ</t>
    <phoneticPr fontId="2"/>
  </si>
  <si>
    <t>NAS</t>
    <phoneticPr fontId="1"/>
  </si>
  <si>
    <t>A-12に準ずる</t>
    <rPh sb="5" eb="6">
      <t>ジュン</t>
    </rPh>
    <phoneticPr fontId="1"/>
  </si>
  <si>
    <t>ハブ＋ケーブル＋OAタップ</t>
    <phoneticPr fontId="1"/>
  </si>
  <si>
    <t>プロジェクタ</t>
    <phoneticPr fontId="1"/>
  </si>
  <si>
    <t>スキャナー</t>
    <phoneticPr fontId="1"/>
  </si>
  <si>
    <t>原稿サイズ：A3以上、解像度2,400dpi以上</t>
  </si>
  <si>
    <t>JUST Office 最新版　ディスク</t>
    <rPh sb="12" eb="15">
      <t>サイシンバン</t>
    </rPh>
    <phoneticPr fontId="1"/>
  </si>
  <si>
    <t>JUST Office 最新版 standard JL-Education　インストールメディア</t>
    <rPh sb="12" eb="15">
      <t>サイシンバン</t>
    </rPh>
    <phoneticPr fontId="1"/>
  </si>
  <si>
    <t>JUST Office 最新版　ライセンス</t>
    <rPh sb="12" eb="15">
      <t>サイシンバン</t>
    </rPh>
    <phoneticPr fontId="1"/>
  </si>
  <si>
    <t>JUST Office 最新版 standard JL-Education　ライセンス</t>
    <rPh sb="12" eb="15">
      <t>サイシンバン</t>
    </rPh>
    <phoneticPr fontId="1"/>
  </si>
  <si>
    <t>JUSTスマイル　最新版　ディスク</t>
    <rPh sb="9" eb="12">
      <t>サイシンバン</t>
    </rPh>
    <phoneticPr fontId="1"/>
  </si>
  <si>
    <t>ジャストスマイル 最新版　JL-Education　ディスク</t>
    <rPh sb="9" eb="12">
      <t>サイシンバン</t>
    </rPh>
    <phoneticPr fontId="1"/>
  </si>
  <si>
    <t>JUSTスマイル　最新版　ライセンス</t>
    <rPh sb="9" eb="12">
      <t>サイシンバン</t>
    </rPh>
    <phoneticPr fontId="1"/>
  </si>
  <si>
    <t>ジャストスマイル 最新版　JL-Education　ライセンス</t>
    <rPh sb="9" eb="12">
      <t>サイシンバン</t>
    </rPh>
    <phoneticPr fontId="1"/>
  </si>
  <si>
    <t>環境復元ソフト</t>
    <rPh sb="0" eb="2">
      <t>カンキョウ</t>
    </rPh>
    <rPh sb="2" eb="4">
      <t>フクゲン</t>
    </rPh>
    <phoneticPr fontId="1"/>
  </si>
  <si>
    <t>環境復元ソフト</t>
    <rPh sb="0" eb="4">
      <t>カンキョウフクゲン</t>
    </rPh>
    <phoneticPr fontId="1"/>
  </si>
  <si>
    <t>ランドセル</t>
    <phoneticPr fontId="1"/>
  </si>
  <si>
    <t>がくげいランドセルシリーズ１年生～６年生</t>
  </si>
  <si>
    <t>ちびっこくらぶ</t>
  </si>
  <si>
    <t>がくげい「ちびっこくらぶ」</t>
    <phoneticPr fontId="1"/>
  </si>
  <si>
    <t>がくげい「ちぶっこくらぶ　秀才脳育成パック」</t>
    <rPh sb="13" eb="15">
      <t>シュウサイ</t>
    </rPh>
    <rPh sb="15" eb="16">
      <t>ノウ</t>
    </rPh>
    <rPh sb="16" eb="18">
      <t>イクセイ</t>
    </rPh>
    <phoneticPr fontId="1"/>
  </si>
  <si>
    <t>わかる算数パック</t>
    <rPh sb="3" eb="5">
      <t>サンスウ</t>
    </rPh>
    <phoneticPr fontId="1"/>
  </si>
  <si>
    <t>がくげい「わかる算数パック 小学１年～小学６年」</t>
    <rPh sb="8" eb="10">
      <t>サンスウ</t>
    </rPh>
    <rPh sb="14" eb="16">
      <t>ショウガク</t>
    </rPh>
    <rPh sb="17" eb="18">
      <t>ネン</t>
    </rPh>
    <rPh sb="19" eb="21">
      <t>ショウガク</t>
    </rPh>
    <rPh sb="22" eb="23">
      <t>ネン</t>
    </rPh>
    <phoneticPr fontId="1"/>
  </si>
  <si>
    <t>デジタルスタディ中学1年～中学3年</t>
    <phoneticPr fontId="1"/>
  </si>
  <si>
    <t>がくげい　デジタルスタディ中学1年～中学3年</t>
    <rPh sb="13" eb="15">
      <t>チュウガク</t>
    </rPh>
    <rPh sb="16" eb="17">
      <t>ネン</t>
    </rPh>
    <rPh sb="18" eb="20">
      <t>チュウガク</t>
    </rPh>
    <rPh sb="21" eb="22">
      <t>ネン</t>
    </rPh>
    <phoneticPr fontId="1"/>
  </si>
  <si>
    <t>おえかきデビュー</t>
    <phoneticPr fontId="1"/>
  </si>
  <si>
    <t>がくげい「おえかきデビュー」</t>
  </si>
  <si>
    <t>点訳ソフト</t>
    <phoneticPr fontId="1"/>
  </si>
  <si>
    <t>接点式入力装置</t>
    <rPh sb="0" eb="2">
      <t>セッテン</t>
    </rPh>
    <rPh sb="2" eb="3">
      <t>シキ</t>
    </rPh>
    <rPh sb="3" eb="5">
      <t>ニュウリョク</t>
    </rPh>
    <rPh sb="5" eb="7">
      <t>ソウチ</t>
    </rPh>
    <phoneticPr fontId="1"/>
  </si>
  <si>
    <t>ビッグスイッチツイスト</t>
    <phoneticPr fontId="1"/>
  </si>
  <si>
    <t>搬入・設置・調整・導入研修・保守（５年間）・廃材処理費及びその他の経費</t>
  </si>
  <si>
    <t>特別支援学校　普通教室（タイプE）</t>
    <rPh sb="7" eb="11">
      <t>フツウキョウシツ</t>
    </rPh>
    <phoneticPr fontId="2"/>
  </si>
  <si>
    <t>ノートパソコン（Windows OS）</t>
    <phoneticPr fontId="1"/>
  </si>
  <si>
    <t>ノートパソコン
（６点入力対応キーボード付き）</t>
    <rPh sb="10" eb="11">
      <t>テン</t>
    </rPh>
    <rPh sb="11" eb="13">
      <t>ニュウリョク</t>
    </rPh>
    <rPh sb="13" eb="15">
      <t>タイオウ</t>
    </rPh>
    <rPh sb="20" eb="21">
      <t>ツ</t>
    </rPh>
    <phoneticPr fontId="2"/>
  </si>
  <si>
    <t>デスクトップパソコン</t>
    <phoneticPr fontId="20"/>
  </si>
  <si>
    <t>A-９に準ずる</t>
    <rPh sb="4" eb="5">
      <t>ジュン</t>
    </rPh>
    <phoneticPr fontId="1"/>
  </si>
  <si>
    <t>液晶ディスプレイ</t>
  </si>
  <si>
    <t>A-10に準じる</t>
    <rPh sb="5" eb="6">
      <t>ジュン</t>
    </rPh>
    <phoneticPr fontId="31"/>
  </si>
  <si>
    <t>タブレットＰＣ(Windows)</t>
  </si>
  <si>
    <t>無線ＬＡＮアクセスポイント</t>
  </si>
  <si>
    <t>タブレット端末充電用カート</t>
  </si>
  <si>
    <t>Webカメラ</t>
  </si>
  <si>
    <t>200万画素以上、オートフォーカス機能付き</t>
    <rPh sb="3" eb="4">
      <t>マン</t>
    </rPh>
    <rPh sb="4" eb="6">
      <t>ガソ</t>
    </rPh>
    <rPh sb="6" eb="8">
      <t>イジョウ</t>
    </rPh>
    <rPh sb="17" eb="19">
      <t>キノウ</t>
    </rPh>
    <rPh sb="19" eb="20">
      <t>ツ</t>
    </rPh>
    <phoneticPr fontId="1"/>
  </si>
  <si>
    <t>書画カメラ</t>
    <rPh sb="0" eb="2">
      <t>ショガ</t>
    </rPh>
    <phoneticPr fontId="2"/>
  </si>
  <si>
    <t>【撮像範囲】A3サイズ相当　
【アーム】上下調整及びスウィングができ、様々な方向から撮影が可能なこと
【撮像素子】1/2.7型以上 CMOS 約200万画素以上
【ズーム】12倍光学ズーム、８倍デジタルズーム（最大96倍ズーム）以上　
【有効画素数】水平1920ドット×垂直1080ドット　【対応OS】Win/Mac
【その他】PCとUSBで接続すると、専用ソフト不要でUSBカメラとして利用可能であること</t>
    <phoneticPr fontId="1"/>
  </si>
  <si>
    <t>モノクロレーザープリンタ</t>
  </si>
  <si>
    <t>複合機型インクジェットプリンタ</t>
    <rPh sb="0" eb="3">
      <t>フクゴウキ</t>
    </rPh>
    <rPh sb="3" eb="4">
      <t>ガタ</t>
    </rPh>
    <phoneticPr fontId="2"/>
  </si>
  <si>
    <t>スキャナー</t>
  </si>
  <si>
    <t>NAS</t>
  </si>
  <si>
    <t>ハブ</t>
  </si>
  <si>
    <t>1000BASE-T/100BASE-TX/10BASE-T対応のものを学校の要望に応じ、必要数準備すること。</t>
    <rPh sb="30" eb="32">
      <t>タイオウ</t>
    </rPh>
    <rPh sb="36" eb="38">
      <t>ガッコウ</t>
    </rPh>
    <rPh sb="39" eb="41">
      <t>ヨウボウ</t>
    </rPh>
    <rPh sb="42" eb="43">
      <t>オウ</t>
    </rPh>
    <rPh sb="45" eb="48">
      <t>ヒツヨウスウ</t>
    </rPh>
    <rPh sb="48" eb="50">
      <t>ジュンビ</t>
    </rPh>
    <phoneticPr fontId="2"/>
  </si>
  <si>
    <t>ケーブル+OAタップ</t>
  </si>
  <si>
    <t>環境復元ソフト</t>
    <rPh sb="0" eb="2">
      <t>カンキョウ</t>
    </rPh>
    <rPh sb="2" eb="4">
      <t>フクゲン</t>
    </rPh>
    <phoneticPr fontId="2"/>
  </si>
  <si>
    <t>画像編集ソフト</t>
    <rPh sb="0" eb="4">
      <t>ガゾウヘンシュウ</t>
    </rPh>
    <phoneticPr fontId="1"/>
  </si>
  <si>
    <t>コーレル CorelDRAW Graphics Suite最新版</t>
    <rPh sb="29" eb="31">
      <t>サイシン</t>
    </rPh>
    <rPh sb="31" eb="32">
      <t>バン</t>
    </rPh>
    <phoneticPr fontId="1"/>
  </si>
  <si>
    <t>がくげい　ランドセル</t>
  </si>
  <si>
    <t>がくげいランドセルシリーズ１年生～６年生</t>
    <rPh sb="14" eb="16">
      <t>ネンセイ</t>
    </rPh>
    <rPh sb="18" eb="20">
      <t>ネンセイ</t>
    </rPh>
    <phoneticPr fontId="20"/>
  </si>
  <si>
    <t>パシフィックサプライ</t>
  </si>
  <si>
    <t>スペックスイッチ</t>
  </si>
  <si>
    <t>ビックマック</t>
  </si>
  <si>
    <t>micro:bitをはじめようキット v2.2（C-microBケーブル）</t>
    <phoneticPr fontId="2"/>
  </si>
  <si>
    <t>micro:bit（マイクロビット） v2.2 × 1台、USBケーブル（C-microB）50cm × 1本
micro:bit用電池ボックス（フタ・スイッチ付） × 1個、micro:bit用ケース（透明） × 1個</t>
    <phoneticPr fontId="2"/>
  </si>
  <si>
    <t>高輝度プロジェクタ</t>
    <rPh sb="0" eb="3">
      <t>コウキド</t>
    </rPh>
    <phoneticPr fontId="2"/>
  </si>
  <si>
    <t>デジタルメディアレシーバー</t>
  </si>
  <si>
    <t>A－20に準ずる。</t>
    <phoneticPr fontId="1"/>
  </si>
  <si>
    <t>タイピング練習ソフト</t>
    <rPh sb="5" eb="7">
      <t>レンシュウ</t>
    </rPh>
    <phoneticPr fontId="2"/>
  </si>
  <si>
    <t>フリーソフト可</t>
    <rPh sb="6" eb="7">
      <t>カ</t>
    </rPh>
    <phoneticPr fontId="2"/>
  </si>
  <si>
    <t>搬入・ＮＷ設置調整・導入研修・保守費（５年）・その他諸経費</t>
  </si>
  <si>
    <t>搬入・設置・設定・調整・導入研修・保守（60ヶ月）・廃材処理費及びその他の経費</t>
    <rPh sb="0" eb="2">
      <t>ハンニュウ</t>
    </rPh>
    <rPh sb="3" eb="5">
      <t>セッチ</t>
    </rPh>
    <rPh sb="6" eb="8">
      <t>セッテイ</t>
    </rPh>
    <rPh sb="9" eb="11">
      <t>チョウセイ</t>
    </rPh>
    <rPh sb="12" eb="14">
      <t>ドウニュウ</t>
    </rPh>
    <rPh sb="14" eb="16">
      <t>ケンシュウ</t>
    </rPh>
    <rPh sb="17" eb="19">
      <t>ホシュ</t>
    </rPh>
    <rPh sb="23" eb="24">
      <t>ゲツ</t>
    </rPh>
    <rPh sb="26" eb="28">
      <t>ハイザイ</t>
    </rPh>
    <rPh sb="28" eb="30">
      <t>ショリ</t>
    </rPh>
    <rPh sb="30" eb="31">
      <t>ヒ</t>
    </rPh>
    <rPh sb="31" eb="32">
      <t>オヨ</t>
    </rPh>
    <rPh sb="35" eb="36">
      <t>タ</t>
    </rPh>
    <rPh sb="37" eb="39">
      <t>ケイヒ</t>
    </rPh>
    <phoneticPr fontId="7"/>
  </si>
  <si>
    <t>④ 学校別整備台数(タイプD)</t>
    <rPh sb="2" eb="5">
      <t>ガッコウベツ</t>
    </rPh>
    <rPh sb="5" eb="7">
      <t>セイビ</t>
    </rPh>
    <rPh sb="7" eb="9">
      <t>ダイスウ</t>
    </rPh>
    <phoneticPr fontId="2"/>
  </si>
  <si>
    <t>沖縄盲（視）</t>
    <rPh sb="0" eb="2">
      <t>オキナワ</t>
    </rPh>
    <rPh sb="2" eb="3">
      <t>モウ</t>
    </rPh>
    <rPh sb="4" eb="5">
      <t>シ</t>
    </rPh>
    <phoneticPr fontId="1"/>
  </si>
  <si>
    <t>沖縄ろう（聴）</t>
    <rPh sb="0" eb="2">
      <t>オキナワ</t>
    </rPh>
    <rPh sb="5" eb="6">
      <t>チョウ</t>
    </rPh>
    <phoneticPr fontId="1"/>
  </si>
  <si>
    <t>名護特別（知肢病視聴）</t>
    <rPh sb="0" eb="2">
      <t>ナゴ</t>
    </rPh>
    <rPh sb="2" eb="4">
      <t>トクベツ</t>
    </rPh>
    <rPh sb="5" eb="6">
      <t>チ</t>
    </rPh>
    <rPh sb="6" eb="7">
      <t>シ</t>
    </rPh>
    <rPh sb="7" eb="8">
      <t>ビョウ</t>
    </rPh>
    <rPh sb="8" eb="10">
      <t>シチョウ</t>
    </rPh>
    <phoneticPr fontId="1"/>
  </si>
  <si>
    <t>はなさき支援学校（知）</t>
    <phoneticPr fontId="1"/>
  </si>
  <si>
    <t>生徒用デスクトップパソコン</t>
    <phoneticPr fontId="1"/>
  </si>
  <si>
    <t>教師用デスクトップパソコン</t>
    <phoneticPr fontId="1"/>
  </si>
  <si>
    <t>大判プリンタ</t>
    <rPh sb="0" eb="2">
      <t>オオバン</t>
    </rPh>
    <phoneticPr fontId="1"/>
  </si>
  <si>
    <t>JUST Office 最新版 ディスク</t>
    <rPh sb="12" eb="15">
      <t>サイシンバン</t>
    </rPh>
    <phoneticPr fontId="1"/>
  </si>
  <si>
    <t>JUST Office最新版ライセンス</t>
    <rPh sb="11" eb="14">
      <t>サイシンバン</t>
    </rPh>
    <phoneticPr fontId="1"/>
  </si>
  <si>
    <t>ジャストスマイル　最新版　ディスク</t>
    <rPh sb="9" eb="12">
      <t>サイシンバン</t>
    </rPh>
    <phoneticPr fontId="1"/>
  </si>
  <si>
    <t>ジャストスマイル　最新版　ライセンス</t>
    <rPh sb="9" eb="12">
      <t>サイシンバン</t>
    </rPh>
    <phoneticPr fontId="1"/>
  </si>
  <si>
    <t>ランドセル小学１～６</t>
    <rPh sb="5" eb="7">
      <t>ショウガク</t>
    </rPh>
    <phoneticPr fontId="1"/>
  </si>
  <si>
    <t>わかる！算数パック小学１～６年</t>
    <rPh sb="4" eb="6">
      <t>サンスウ</t>
    </rPh>
    <rPh sb="9" eb="11">
      <t>ショウガク</t>
    </rPh>
    <rPh sb="14" eb="15">
      <t>ネン</t>
    </rPh>
    <phoneticPr fontId="24"/>
  </si>
  <si>
    <t>がくげい　デジタルスタディ　中学1年～中学3年</t>
    <rPh sb="14" eb="16">
      <t>チュウガク</t>
    </rPh>
    <rPh sb="17" eb="18">
      <t>ネン</t>
    </rPh>
    <rPh sb="19" eb="21">
      <t>チュウガク</t>
    </rPh>
    <rPh sb="22" eb="23">
      <t>ネン</t>
    </rPh>
    <phoneticPr fontId="1"/>
  </si>
  <si>
    <t>機器・搬入ＮＷ設置調整導入研修・保守費（計５年）・その他経費</t>
  </si>
  <si>
    <t>④ 学校別整備台数(タイプE)</t>
    <rPh sb="2" eb="5">
      <t>ガッコウベツ</t>
    </rPh>
    <rPh sb="5" eb="7">
      <t>セイビ</t>
    </rPh>
    <rPh sb="7" eb="9">
      <t>ダイスウ</t>
    </rPh>
    <phoneticPr fontId="2"/>
  </si>
  <si>
    <t>西崎特別支援</t>
    <rPh sb="0" eb="6">
      <t>ニシザキトクベツシエン</t>
    </rPh>
    <phoneticPr fontId="1"/>
  </si>
  <si>
    <t>ノートパソコン</t>
  </si>
  <si>
    <t>ノートパソコン（６点入力対応キーボード付き）</t>
    <rPh sb="9" eb="10">
      <t>テン</t>
    </rPh>
    <rPh sb="10" eb="12">
      <t>ニュウリョク</t>
    </rPh>
    <rPh sb="12" eb="14">
      <t>タイオウ</t>
    </rPh>
    <rPh sb="19" eb="20">
      <t>ツ</t>
    </rPh>
    <phoneticPr fontId="1"/>
  </si>
  <si>
    <t>デスクトップパソコン</t>
    <phoneticPr fontId="1"/>
  </si>
  <si>
    <t>液晶ディスプレイ</t>
    <rPh sb="0" eb="2">
      <t>エキショウ</t>
    </rPh>
    <phoneticPr fontId="1"/>
  </si>
  <si>
    <t>タブレットPC(Windows)</t>
    <phoneticPr fontId="1"/>
  </si>
  <si>
    <t>無線ＬＡＮアクセスポイント</t>
    <phoneticPr fontId="1"/>
  </si>
  <si>
    <t>タブレット端末充電用カート</t>
    <phoneticPr fontId="1"/>
  </si>
  <si>
    <t>Webカメラ</t>
    <phoneticPr fontId="1"/>
  </si>
  <si>
    <t>書画カメラ</t>
    <rPh sb="0" eb="2">
      <t>ショガ</t>
    </rPh>
    <phoneticPr fontId="1"/>
  </si>
  <si>
    <t>複合機型インクジェットプリンタ</t>
    <rPh sb="0" eb="3">
      <t>フクゴウキ</t>
    </rPh>
    <rPh sb="3" eb="4">
      <t>ガタ</t>
    </rPh>
    <phoneticPr fontId="1"/>
  </si>
  <si>
    <t>NAS</t>
    <phoneticPr fontId="43"/>
  </si>
  <si>
    <t>ハブ</t>
    <phoneticPr fontId="43"/>
  </si>
  <si>
    <t>ケーブル+OAタップ</t>
    <phoneticPr fontId="43"/>
  </si>
  <si>
    <t>ジャストスマイル　最新版　ディスク</t>
    <phoneticPr fontId="1"/>
  </si>
  <si>
    <t>ジャストスマイル　最新版　ライセンス</t>
    <phoneticPr fontId="1"/>
  </si>
  <si>
    <t>コーレル　CorelDRAW Graphics Suite最新版</t>
    <rPh sb="29" eb="31">
      <t>サイシン</t>
    </rPh>
    <rPh sb="31" eb="32">
      <t>バン</t>
    </rPh>
    <phoneticPr fontId="1"/>
  </si>
  <si>
    <t>がくげいランドセルシリーズ１年生～６年生</t>
    <phoneticPr fontId="1"/>
  </si>
  <si>
    <t>micro:bitをはじめようキット v2.2（C-microBケーブル）</t>
    <phoneticPr fontId="1"/>
  </si>
  <si>
    <t>高輝度プロジェクタ</t>
    <rPh sb="0" eb="3">
      <t>コウキド</t>
    </rPh>
    <phoneticPr fontId="1"/>
  </si>
  <si>
    <t>タイピング練習ソフト</t>
    <rPh sb="5" eb="7">
      <t>レンシュウ</t>
    </rPh>
    <phoneticPr fontId="1"/>
  </si>
  <si>
    <t>NAS</t>
    <phoneticPr fontId="2"/>
  </si>
  <si>
    <t>A-1のハブが全て収納できること</t>
    <rPh sb="7" eb="8">
      <t>スベ</t>
    </rPh>
    <phoneticPr fontId="2"/>
  </si>
  <si>
    <t>HDMI出力ポート数4
※接続用HDMIケーブルを必要数用意する事
先生PC・持込PC・Blu-rayプレイヤーの音声が切替スイッチで切替、
壁掛スピーカーから出力されるよう各機器を接続する事</t>
    <rPh sb="13" eb="15">
      <t>セツゾク</t>
    </rPh>
    <rPh sb="15" eb="16">
      <t>ヨウ</t>
    </rPh>
    <rPh sb="25" eb="28">
      <t>ヒツヨウスウ</t>
    </rPh>
    <rPh sb="28" eb="30">
      <t>ヨウイ</t>
    </rPh>
    <rPh sb="32" eb="33">
      <t>コト</t>
    </rPh>
    <phoneticPr fontId="1"/>
  </si>
  <si>
    <t>HDMI入力ポート数4(入力1：先生機、入力2：Blu-ray、入力3：持込PC、入力4：空き)
※接続用HDMIケーブルを必要数用意する事
先生PC・持込PC・Blu-rayプレイヤーの音声が切替スイッチで切替、
壁掛スピーカーから出力されるよう各機器を接続する事</t>
    <rPh sb="4" eb="6">
      <t>ニュウリョク</t>
    </rPh>
    <rPh sb="9" eb="10">
      <t>スウ</t>
    </rPh>
    <rPh sb="12" eb="14">
      <t>ニュウリョク</t>
    </rPh>
    <rPh sb="16" eb="18">
      <t>センセイ</t>
    </rPh>
    <rPh sb="18" eb="19">
      <t>キ</t>
    </rPh>
    <rPh sb="20" eb="22">
      <t>ニュウリョク</t>
    </rPh>
    <rPh sb="32" eb="34">
      <t>ニュウリョク</t>
    </rPh>
    <rPh sb="36" eb="38">
      <t>モチコミ</t>
    </rPh>
    <rPh sb="41" eb="43">
      <t>ニュウリョク</t>
    </rPh>
    <rPh sb="45" eb="46">
      <t>ア</t>
    </rPh>
    <rPh sb="50" eb="52">
      <t>セツゾク</t>
    </rPh>
    <rPh sb="52" eb="53">
      <t>ヨウ</t>
    </rPh>
    <rPh sb="62" eb="65">
      <t>ヒツヨウスウ</t>
    </rPh>
    <rPh sb="76" eb="78">
      <t>モチコミ</t>
    </rPh>
    <rPh sb="104" eb="106">
      <t>キリカエ</t>
    </rPh>
    <phoneticPr fontId="1"/>
  </si>
  <si>
    <t>CPU：Intel Core i3-13100T以上、メモリ：8GB以上
SSD：256GB以上、光学ドライブ：無し
USBポート：USB 3.2（マウス・キーボードを接続後の空きポート数２以上）
OS：Windows 11 HomeまたはProfessional 64ビット
(沖縄県教育庁が調達する包括ライセンスを用いてEducationにアップグレードして納入)
キーボード・マウス：光学マウス又はUSB・レーザーマウス
HDMI出力端子付き
解像度1920×1080以上で２画面出力できること</t>
    <rPh sb="34" eb="36">
      <t>イジョウ</t>
    </rPh>
    <rPh sb="56" eb="57">
      <t>ナ</t>
    </rPh>
    <rPh sb="140" eb="143">
      <t>オキナワケン</t>
    </rPh>
    <rPh sb="143" eb="146">
      <t>キョウイクチョウ</t>
    </rPh>
    <rPh sb="147" eb="149">
      <t>チョウタツ</t>
    </rPh>
    <rPh sb="151" eb="153">
      <t>ホウカツ</t>
    </rPh>
    <rPh sb="159" eb="160">
      <t>モチ</t>
    </rPh>
    <rPh sb="181" eb="183">
      <t>ノウニュウ</t>
    </rPh>
    <rPh sb="195" eb="197">
      <t>コウガク</t>
    </rPh>
    <rPh sb="200" eb="201">
      <t>マタ</t>
    </rPh>
    <phoneticPr fontId="2"/>
  </si>
  <si>
    <t>容量2TB x 2TB RAID1構成、1000Base-t対応
推奨最大同時接続台数を43台(1GdE接続時)以上
メーカー動作確認済UPSを用意し自動シャットダウン・自動起動可能な様に設定する事
UPSバッテリーについては5年間保守込みとする事
バックアップ用に外付けHDDを用意しNAS障害時には外付けHDDよりデータ復旧できるよう
設定する事
WindowsまたはLinux OS対応機</t>
    <rPh sb="114" eb="116">
      <t>ネンカン</t>
    </rPh>
    <rPh sb="116" eb="118">
      <t>ホシュ</t>
    </rPh>
    <rPh sb="118" eb="119">
      <t>コ</t>
    </rPh>
    <rPh sb="123" eb="124">
      <t>コト</t>
    </rPh>
    <rPh sb="194" eb="196">
      <t>タイオウ</t>
    </rPh>
    <rPh sb="196" eb="197">
      <t>キ</t>
    </rPh>
    <phoneticPr fontId="1"/>
  </si>
  <si>
    <t xml:space="preserve">用紙サイズ：A３対応、解像度：1,200×1,200dpi、印字スピード：35枚/分、
メモリ：実装2GB以上、自動両面印刷対応、有線ネットワーク接続とすること </t>
  </si>
  <si>
    <t>輝度:5,000lm以上、解像度WXGA以上
スピーカー　16W以上 、HDMI端子×2、HDMI20mケーブル×1、天吊金具付き
・先生機、Blu-rayプレイヤー、持込PCの映像を投影できるように配線する事</t>
    <rPh sb="13" eb="16">
      <t>カイゾウド</t>
    </rPh>
    <rPh sb="39" eb="41">
      <t>タンシ</t>
    </rPh>
    <rPh sb="62" eb="63">
      <t>ツ</t>
    </rPh>
    <phoneticPr fontId="2"/>
  </si>
  <si>
    <t>天井固定式ロールスクリーン、スプリング巻き上げ式、120インチ以上、
解像度WXGA以上、マスク無し</t>
    <rPh sb="48" eb="49">
      <t>ナ</t>
    </rPh>
    <phoneticPr fontId="1"/>
  </si>
  <si>
    <t>30W x 2ch以上 、マイクミキング機能付き</t>
    <rPh sb="20" eb="22">
      <t>キノウ</t>
    </rPh>
    <rPh sb="22" eb="23">
      <t>ツ</t>
    </rPh>
    <phoneticPr fontId="1"/>
  </si>
  <si>
    <t>許容入力:NOISE 25W、PGM 50W、MAX 150W以上
音圧レベル:80dB以上、2個セットモデル、壁掛け型取付金具・ケーブル含む</t>
  </si>
  <si>
    <t>Blu-rayプレイヤー</t>
  </si>
  <si>
    <t>ブルーレイ・DVD再生が可能なこと。CPRM対応。</t>
  </si>
  <si>
    <t>インクジェット複合機</t>
    <rPh sb="7" eb="10">
      <t>フクゴウキ</t>
    </rPh>
    <phoneticPr fontId="2"/>
  </si>
  <si>
    <t>用紙サイズ：A3対応（A3ノビ可）以上、印字スピード:カラー約9ipm以上、モノクロ約17ipm以上
給紙枚数：カセット 250枚 x 1段、
印刷コスト：カラー約1.0円以下(税込み)、モノクロ約0.4円以下(税込み)、
ADF機能搭載、自動両面印刷対応、有線ネットワーク接続とすること</t>
    <rPh sb="15" eb="16">
      <t>カ</t>
    </rPh>
    <rPh sb="17" eb="19">
      <t>イジョウ</t>
    </rPh>
    <rPh sb="51" eb="53">
      <t>キュウシ</t>
    </rPh>
    <rPh sb="53" eb="55">
      <t>マイスウ</t>
    </rPh>
    <rPh sb="64" eb="65">
      <t>マイ</t>
    </rPh>
    <rPh sb="69" eb="70">
      <t>ダン</t>
    </rPh>
    <rPh sb="72" eb="74">
      <t>インサツ</t>
    </rPh>
    <rPh sb="86" eb="88">
      <t>イカ</t>
    </rPh>
    <rPh sb="88" eb="90">
      <t>ゼイコ</t>
    </rPh>
    <rPh sb="97" eb="98">
      <t>ヤク</t>
    </rPh>
    <rPh sb="103" eb="105">
      <t>イカ</t>
    </rPh>
    <rPh sb="105" eb="107">
      <t>ゼイコ</t>
    </rPh>
    <rPh sb="121" eb="123">
      <t>リョウメン</t>
    </rPh>
    <rPh sb="123" eb="125">
      <t>インサツ</t>
    </rPh>
    <rPh sb="125" eb="127">
      <t>タイオウ</t>
    </rPh>
    <rPh sb="128" eb="130">
      <t>ユウセン</t>
    </rPh>
    <rPh sb="136" eb="138">
      <t>セツゾク</t>
    </rPh>
    <phoneticPr fontId="2"/>
  </si>
  <si>
    <t>AnserBoxCreator-Z沖縄版</t>
  </si>
  <si>
    <t>画像・動画編集ソフト等</t>
    <rPh sb="0" eb="2">
      <t>ガゾウ</t>
    </rPh>
    <rPh sb="3" eb="5">
      <t>ドウガ</t>
    </rPh>
    <rPh sb="5" eb="7">
      <t>ヘンシュウ</t>
    </rPh>
    <rPh sb="10" eb="11">
      <t>トウ</t>
    </rPh>
    <phoneticPr fontId="2"/>
  </si>
  <si>
    <t>コーレル CorelDRAW Graphics Suite最新版　※教師用PCのみ（開邦高校以外）</t>
    <rPh sb="29" eb="31">
      <t>サイシン</t>
    </rPh>
    <rPh sb="31" eb="32">
      <t>バン</t>
    </rPh>
    <rPh sb="34" eb="37">
      <t>キョウシヨウ</t>
    </rPh>
    <rPh sb="42" eb="44">
      <t>カイホウ</t>
    </rPh>
    <rPh sb="44" eb="46">
      <t>コウコウ</t>
    </rPh>
    <rPh sb="46" eb="48">
      <t>イガイ</t>
    </rPh>
    <phoneticPr fontId="1"/>
  </si>
  <si>
    <t>その他</t>
    <rPh sb="2" eb="3">
      <t>タ</t>
    </rPh>
    <phoneticPr fontId="1"/>
  </si>
  <si>
    <t>Intune管理</t>
    <rPh sb="6" eb="8">
      <t>カンリ</t>
    </rPh>
    <phoneticPr fontId="1"/>
  </si>
  <si>
    <t>Intune管理ができる様、プロビジョニングパッケージ用の設定資料を元に設定すること。（環境復元ソフトの代わりとする）</t>
    <rPh sb="6" eb="8">
      <t>カンリ</t>
    </rPh>
    <rPh sb="12" eb="13">
      <t>ヨウ</t>
    </rPh>
    <rPh sb="27" eb="28">
      <t>ヨウ</t>
    </rPh>
    <rPh sb="29" eb="33">
      <t>セッテイシリョウ</t>
    </rPh>
    <rPh sb="34" eb="35">
      <t>モト</t>
    </rPh>
    <rPh sb="36" eb="38">
      <t>セッテイ</t>
    </rPh>
    <rPh sb="44" eb="48">
      <t>カンキョウフクゲン</t>
    </rPh>
    <rPh sb="52" eb="53">
      <t>カ</t>
    </rPh>
    <phoneticPr fontId="1"/>
  </si>
  <si>
    <t>ソフトウェア</t>
  </si>
  <si>
    <t>A-5に準ずる</t>
    <phoneticPr fontId="2"/>
  </si>
  <si>
    <t>A-6に準ずる</t>
    <phoneticPr fontId="1"/>
  </si>
  <si>
    <t>切替機</t>
    <rPh sb="0" eb="1">
      <t>キ</t>
    </rPh>
    <rPh sb="1" eb="2">
      <t>カ</t>
    </rPh>
    <rPh sb="2" eb="3">
      <t>キ</t>
    </rPh>
    <phoneticPr fontId="2"/>
  </si>
  <si>
    <t>分配器</t>
    <rPh sb="0" eb="3">
      <t>ブンパイキ</t>
    </rPh>
    <phoneticPr fontId="2"/>
  </si>
  <si>
    <t>A-20に準ずる</t>
    <rPh sb="5" eb="6">
      <t>ジュン</t>
    </rPh>
    <phoneticPr fontId="1"/>
  </si>
  <si>
    <t>A-11に準ずる</t>
    <rPh sb="5" eb="6">
      <t>ジュン</t>
    </rPh>
    <phoneticPr fontId="2"/>
  </si>
  <si>
    <t>A-7に準ずる</t>
    <rPh sb="4" eb="5">
      <t>ジュン</t>
    </rPh>
    <phoneticPr fontId="1"/>
  </si>
  <si>
    <t>A-8に準ずる</t>
    <rPh sb="4" eb="5">
      <t>ジュン</t>
    </rPh>
    <phoneticPr fontId="2"/>
  </si>
  <si>
    <t>A-14に準ずる</t>
    <rPh sb="5" eb="6">
      <t>ジュン</t>
    </rPh>
    <phoneticPr fontId="2"/>
  </si>
  <si>
    <t>A-15に準ずる</t>
    <rPh sb="5" eb="6">
      <t>ジュン</t>
    </rPh>
    <phoneticPr fontId="1"/>
  </si>
  <si>
    <t>A-16に準ずる</t>
    <rPh sb="5" eb="6">
      <t>ジュン</t>
    </rPh>
    <phoneticPr fontId="2"/>
  </si>
  <si>
    <t>A-17に準ずる</t>
    <rPh sb="5" eb="6">
      <t>ジュン</t>
    </rPh>
    <phoneticPr fontId="2"/>
  </si>
  <si>
    <t>A-18に準ずる</t>
    <rPh sb="5" eb="6">
      <t>ジュン</t>
    </rPh>
    <phoneticPr fontId="2"/>
  </si>
  <si>
    <t>周辺機器</t>
    <phoneticPr fontId="1"/>
  </si>
  <si>
    <t>Blu-rayプレイヤー</t>
    <phoneticPr fontId="2"/>
  </si>
  <si>
    <t>無線機器</t>
    <rPh sb="0" eb="4">
      <t>ムセンキキ</t>
    </rPh>
    <phoneticPr fontId="1"/>
  </si>
  <si>
    <t>PoEハブ</t>
  </si>
  <si>
    <t>ソフト</t>
    <phoneticPr fontId="1"/>
  </si>
  <si>
    <t>沖縄県教育庁が調達する包括ライセンス(Microsoft 365 Education A3)を利用する（教師用）</t>
    <rPh sb="0" eb="2">
      <t>オキナワ</t>
    </rPh>
    <rPh sb="2" eb="3">
      <t>ケン</t>
    </rPh>
    <rPh sb="3" eb="6">
      <t>キョウイクチョウ</t>
    </rPh>
    <rPh sb="7" eb="9">
      <t>チョウタツ</t>
    </rPh>
    <rPh sb="11" eb="13">
      <t>ホウカツ</t>
    </rPh>
    <rPh sb="47" eb="49">
      <t>リヨウ</t>
    </rPh>
    <phoneticPr fontId="2"/>
  </si>
  <si>
    <t>Chromeブラウザ最新版をインストールする（教師用）</t>
    <rPh sb="10" eb="13">
      <t>サイシンバン</t>
    </rPh>
    <rPh sb="23" eb="26">
      <t>キョウシヨウ</t>
    </rPh>
    <phoneticPr fontId="1"/>
  </si>
  <si>
    <t>Chrome</t>
    <phoneticPr fontId="1"/>
  </si>
  <si>
    <t>Adobe Acrobat Reader</t>
  </si>
  <si>
    <t>最新版（教師用）</t>
  </si>
  <si>
    <t>①　ウイルス対策ソフトについては、サイトライセンスで購入済みのものをインストール・設定作業まで行い、正常に動作できるようにすること</t>
  </si>
  <si>
    <t>②　応札書類提出時点において、製品カタログ等で性能を証明できる製品とすること</t>
  </si>
  <si>
    <t>④　BIOSは導入時期において最新のもので統一すること</t>
  </si>
  <si>
    <t>⑤　ソフトについて、インストール用メディアは学校ごとに各１枚を配置すること</t>
  </si>
  <si>
    <t>　　ライセンス保有は教育庁一括で行うこと、アカデミックライセンス等がある場合は利用すること</t>
  </si>
  <si>
    <t>⑥　環境復元ソフトの代わりにIntune管理でPC教室を管理するため、通常のソフトウェアアップデートがあってもしっかり保守をすること</t>
    <rPh sb="2" eb="6">
      <t>カンキョウフクゲン</t>
    </rPh>
    <rPh sb="10" eb="11">
      <t>カ</t>
    </rPh>
    <rPh sb="20" eb="22">
      <t>カンリ</t>
    </rPh>
    <rPh sb="25" eb="27">
      <t>キョウシツ</t>
    </rPh>
    <rPh sb="28" eb="30">
      <t>カンリ</t>
    </rPh>
    <rPh sb="35" eb="37">
      <t>ツウジョウ</t>
    </rPh>
    <rPh sb="59" eb="61">
      <t>ホシュ</t>
    </rPh>
    <phoneticPr fontId="1"/>
  </si>
  <si>
    <t>⑦　受注者(各ユーザー)が電源を投入すれば、すぐに目的に沿った使用を開始できるよう、一切の作業(疎通確認を含む)を完了させること</t>
    <rPh sb="2" eb="5">
      <t>ジュチュウシャ</t>
    </rPh>
    <rPh sb="6" eb="7">
      <t>カク</t>
    </rPh>
    <rPh sb="13" eb="15">
      <t>デンゲン</t>
    </rPh>
    <rPh sb="16" eb="18">
      <t>トウニュウ</t>
    </rPh>
    <rPh sb="25" eb="27">
      <t>モクテキ</t>
    </rPh>
    <rPh sb="28" eb="29">
      <t>ソ</t>
    </rPh>
    <rPh sb="31" eb="33">
      <t>シヨウ</t>
    </rPh>
    <rPh sb="34" eb="36">
      <t>カイシ</t>
    </rPh>
    <rPh sb="42" eb="44">
      <t>イッサイ</t>
    </rPh>
    <rPh sb="45" eb="47">
      <t>サギョウ</t>
    </rPh>
    <rPh sb="48" eb="50">
      <t>ソツウ</t>
    </rPh>
    <rPh sb="50" eb="52">
      <t>カクニン</t>
    </rPh>
    <rPh sb="53" eb="54">
      <t>フク</t>
    </rPh>
    <rPh sb="57" eb="59">
      <t>カンリョウ</t>
    </rPh>
    <phoneticPr fontId="1"/>
  </si>
  <si>
    <t>⑧　保守期間内でコンピュータの移設が必要な場合は、協議の上、対応すること</t>
    <rPh sb="2" eb="4">
      <t>ホシュ</t>
    </rPh>
    <rPh sb="4" eb="6">
      <t>キカン</t>
    </rPh>
    <rPh sb="6" eb="7">
      <t>ナイ</t>
    </rPh>
    <rPh sb="15" eb="17">
      <t>イセツ</t>
    </rPh>
    <rPh sb="18" eb="20">
      <t>ヒツヨウ</t>
    </rPh>
    <rPh sb="21" eb="23">
      <t>バアイ</t>
    </rPh>
    <rPh sb="25" eb="27">
      <t>キョウギ</t>
    </rPh>
    <rPh sb="28" eb="29">
      <t>ウエ</t>
    </rPh>
    <rPh sb="30" eb="32">
      <t>タイオウ</t>
    </rPh>
    <phoneticPr fontId="1"/>
  </si>
  <si>
    <t>⑨　教師用デスクトップパソコン及び生徒用デスクトップパソコンのPC名を通し番号で設定すること</t>
    <rPh sb="2" eb="5">
      <t>キョウシヨウ</t>
    </rPh>
    <rPh sb="15" eb="16">
      <t>オヨ</t>
    </rPh>
    <rPh sb="17" eb="20">
      <t>セイトヨウ</t>
    </rPh>
    <rPh sb="33" eb="34">
      <t>メイ</t>
    </rPh>
    <rPh sb="35" eb="36">
      <t>トオ</t>
    </rPh>
    <rPh sb="37" eb="39">
      <t>バンゴウ</t>
    </rPh>
    <rPh sb="40" eb="42">
      <t>セッテイ</t>
    </rPh>
    <phoneticPr fontId="1"/>
  </si>
  <si>
    <t>⑥　Windows Update等を適応するため、導入時の状態から異なることを理由に保守の対象外としないこと</t>
    <rPh sb="16" eb="17">
      <t>トウ</t>
    </rPh>
    <rPh sb="18" eb="20">
      <t>テキオウ</t>
    </rPh>
    <phoneticPr fontId="1"/>
  </si>
  <si>
    <t>⑦　保守期間内で機器の移設が必要な場合は、協議の上、対応すること</t>
    <rPh sb="2" eb="4">
      <t>ホシュ</t>
    </rPh>
    <rPh sb="4" eb="6">
      <t>キカン</t>
    </rPh>
    <rPh sb="6" eb="7">
      <t>ナイ</t>
    </rPh>
    <rPh sb="8" eb="10">
      <t>キキ</t>
    </rPh>
    <rPh sb="11" eb="13">
      <t>イセツ</t>
    </rPh>
    <rPh sb="14" eb="16">
      <t>ヒツヨウ</t>
    </rPh>
    <rPh sb="17" eb="19">
      <t>バアイ</t>
    </rPh>
    <rPh sb="21" eb="23">
      <t>キョウギ</t>
    </rPh>
    <rPh sb="24" eb="25">
      <t>ウエ</t>
    </rPh>
    <rPh sb="26" eb="28">
      <t>タイオウ</t>
    </rPh>
    <phoneticPr fontId="1"/>
  </si>
  <si>
    <t>B-14に準ずる</t>
    <rPh sb="5" eb="6">
      <t>ジュン</t>
    </rPh>
    <phoneticPr fontId="4"/>
  </si>
  <si>
    <t>大型提示装置</t>
    <rPh sb="0" eb="2">
      <t>オオガタ</t>
    </rPh>
    <rPh sb="2" eb="6">
      <t>テイジソウチ</t>
    </rPh>
    <phoneticPr fontId="1"/>
  </si>
  <si>
    <t>大型提示装置</t>
    <rPh sb="0" eb="6">
      <t>オオガタテイジソウチ</t>
    </rPh>
    <phoneticPr fontId="1"/>
  </si>
  <si>
    <t>大型提示装置スタンド</t>
    <rPh sb="0" eb="2">
      <t>オオガタ</t>
    </rPh>
    <rPh sb="2" eb="4">
      <t>テイジ</t>
    </rPh>
    <rPh sb="4" eb="6">
      <t>ソウチ</t>
    </rPh>
    <phoneticPr fontId="1"/>
  </si>
  <si>
    <t>OAタップ</t>
  </si>
  <si>
    <t>２個口以上、雷サージ機能付き、マグネット付き、ケーブル長５m以上</t>
    <rPh sb="0" eb="2">
      <t>ニコ</t>
    </rPh>
    <rPh sb="2" eb="3">
      <t>クチ</t>
    </rPh>
    <rPh sb="3" eb="5">
      <t>イジョウ</t>
    </rPh>
    <rPh sb="6" eb="7">
      <t>カミナリ</t>
    </rPh>
    <rPh sb="10" eb="12">
      <t>キノウ</t>
    </rPh>
    <rPh sb="12" eb="13">
      <t>ツ</t>
    </rPh>
    <rPh sb="20" eb="21">
      <t>ツ</t>
    </rPh>
    <rPh sb="27" eb="28">
      <t>チョウ</t>
    </rPh>
    <rPh sb="30" eb="32">
      <t>イジョウ</t>
    </rPh>
    <phoneticPr fontId="1"/>
  </si>
  <si>
    <t>HDMIケーブル</t>
  </si>
  <si>
    <t>プロジェクタとPCをつなぐHDMIケーブル（5ｍ）</t>
  </si>
  <si>
    <t>短焦点プロジェクタ</t>
    <rPh sb="0" eb="3">
      <t>タンショウテン</t>
    </rPh>
    <phoneticPr fontId="1"/>
  </si>
  <si>
    <t>プロジェクタとPCをつなぐHDMIケーブル（5ｍ）
※踏みつけによる故障防止のため黒板下にて束ねて配線する事
(床上に置いた状態にならない様配慮する事)</t>
    <rPh sb="27" eb="28">
      <t>フ</t>
    </rPh>
    <rPh sb="34" eb="36">
      <t>コショウ</t>
    </rPh>
    <rPh sb="36" eb="38">
      <t>ボウシ</t>
    </rPh>
    <rPh sb="41" eb="43">
      <t>コクバン</t>
    </rPh>
    <rPh sb="43" eb="44">
      <t>シタ</t>
    </rPh>
    <rPh sb="46" eb="47">
      <t>タバ</t>
    </rPh>
    <rPh sb="49" eb="51">
      <t>ハイセン</t>
    </rPh>
    <rPh sb="53" eb="54">
      <t>コト</t>
    </rPh>
    <rPh sb="56" eb="57">
      <t>ユカ</t>
    </rPh>
    <rPh sb="57" eb="58">
      <t>ウエ</t>
    </rPh>
    <rPh sb="59" eb="60">
      <t>オ</t>
    </rPh>
    <rPh sb="62" eb="64">
      <t>ジョウタイ</t>
    </rPh>
    <rPh sb="69" eb="70">
      <t>ヨウ</t>
    </rPh>
    <rPh sb="70" eb="72">
      <t>ハイリョ</t>
    </rPh>
    <rPh sb="74" eb="75">
      <t>コト</t>
    </rPh>
    <phoneticPr fontId="1"/>
  </si>
  <si>
    <t>ケース一体型
マグネットスクリーン</t>
    <rPh sb="3" eb="5">
      <t>イッタイ</t>
    </rPh>
    <rPh sb="5" eb="6">
      <t>カタ</t>
    </rPh>
    <phoneticPr fontId="1"/>
  </si>
  <si>
    <t>A-20に準じる</t>
    <rPh sb="5" eb="6">
      <t>ジュン</t>
    </rPh>
    <phoneticPr fontId="1"/>
  </si>
  <si>
    <t>①　応札書類提出時点において、製品カタログ等で性能を証明できる製品とすること</t>
  </si>
  <si>
    <t>②　無線機器について、沖縄県立総合教育センターIT班が所有する無線ネットワーク管理システムと接続できるよう設定を行うこと</t>
    <rPh sb="2" eb="4">
      <t>ムセン</t>
    </rPh>
    <rPh sb="4" eb="6">
      <t>キキ</t>
    </rPh>
    <rPh sb="11" eb="19">
      <t>オキナワケンリツソウゴウキョウイク</t>
    </rPh>
    <rPh sb="25" eb="26">
      <t>ハン</t>
    </rPh>
    <rPh sb="27" eb="29">
      <t>ショユウ</t>
    </rPh>
    <rPh sb="31" eb="33">
      <t>ムセン</t>
    </rPh>
    <rPh sb="39" eb="41">
      <t>カンリ</t>
    </rPh>
    <rPh sb="46" eb="48">
      <t>セツゾク</t>
    </rPh>
    <rPh sb="53" eb="55">
      <t>セッテイ</t>
    </rPh>
    <rPh sb="56" eb="57">
      <t>オコナ</t>
    </rPh>
    <phoneticPr fontId="1"/>
  </si>
  <si>
    <t>③　受注者(各ユーザー)が電源を投入すれば、すぐに目的に沿った使用を開始できるよう、一切の作業(疎通確認を含む)を完了させること</t>
    <rPh sb="2" eb="5">
      <t>ジュチュウシャ</t>
    </rPh>
    <rPh sb="6" eb="7">
      <t>カク</t>
    </rPh>
    <rPh sb="13" eb="15">
      <t>デンゲン</t>
    </rPh>
    <rPh sb="16" eb="18">
      <t>トウニュウ</t>
    </rPh>
    <rPh sb="25" eb="27">
      <t>モクテキ</t>
    </rPh>
    <rPh sb="28" eb="29">
      <t>ソ</t>
    </rPh>
    <rPh sb="31" eb="33">
      <t>シヨウ</t>
    </rPh>
    <rPh sb="34" eb="36">
      <t>カイシ</t>
    </rPh>
    <rPh sb="42" eb="44">
      <t>イッサイ</t>
    </rPh>
    <rPh sb="45" eb="47">
      <t>サギョウ</t>
    </rPh>
    <rPh sb="48" eb="50">
      <t>ソツウ</t>
    </rPh>
    <rPh sb="50" eb="52">
      <t>カクニン</t>
    </rPh>
    <rPh sb="53" eb="54">
      <t>フク</t>
    </rPh>
    <rPh sb="57" eb="59">
      <t>カンリョウ</t>
    </rPh>
    <phoneticPr fontId="1"/>
  </si>
  <si>
    <t>④　保守期間内で機器の移設が必要な場合は、協議の上、対応すること</t>
    <rPh sb="2" eb="4">
      <t>ホシュ</t>
    </rPh>
    <rPh sb="4" eb="6">
      <t>キカン</t>
    </rPh>
    <rPh sb="6" eb="7">
      <t>ナイ</t>
    </rPh>
    <rPh sb="8" eb="10">
      <t>キキ</t>
    </rPh>
    <rPh sb="11" eb="13">
      <t>イセツ</t>
    </rPh>
    <rPh sb="14" eb="16">
      <t>ヒツヨウ</t>
    </rPh>
    <rPh sb="17" eb="19">
      <t>バアイ</t>
    </rPh>
    <rPh sb="21" eb="23">
      <t>キョウギ</t>
    </rPh>
    <rPh sb="24" eb="25">
      <t>ウエ</t>
    </rPh>
    <rPh sb="26" eb="28">
      <t>タイオウ</t>
    </rPh>
    <phoneticPr fontId="1"/>
  </si>
  <si>
    <t>A－9に準ずる。</t>
    <phoneticPr fontId="2"/>
  </si>
  <si>
    <t>A－5に準ずる。</t>
    <phoneticPr fontId="2"/>
  </si>
  <si>
    <t>24インチ前後ワイド以上液晶タッチパネル式ディスプレイ、
マルチタッチ：10点、視野角(170°以上)機能付きディスプレイスタンド付き</t>
    <rPh sb="5" eb="7">
      <t>ゼンゴ</t>
    </rPh>
    <rPh sb="48" eb="50">
      <t>イジョウ</t>
    </rPh>
    <phoneticPr fontId="1"/>
  </si>
  <si>
    <t>LAN対応。ウィルス対策ソフトのパターンファイルの更新など、環境復元機能を利用しても古い状態に戻らない設定が可能なこと。</t>
    <rPh sb="51" eb="53">
      <t>セッテイ</t>
    </rPh>
    <phoneticPr fontId="6"/>
  </si>
  <si>
    <t>ビッグスイッチツイスト（パシフィックサプライ社）</t>
    <rPh sb="22" eb="23">
      <t>シャ</t>
    </rPh>
    <phoneticPr fontId="1"/>
  </si>
  <si>
    <t>CPU：Intel Core i3-13100T以上、メモリ：8GB以上
SSD：256GB以上、光学ドライブ：無し
USBポート：USB 3.2（マウス・キーボードを接続後の空きポート数２以上）
OS：Windows 11 HomeまたはProfessional 64ビット
(沖縄県教育庁が調達する包括ライセンスを用いてEducationにアップグレードして納入)
キーボード・マウス：光学マウス又はUSB・レーザーマウス
筐体サイズ：超小型パソコンである事(H200mm x D200mm x W37mm程度)
HDMI出力端子付き</t>
    <rPh sb="34" eb="36">
      <t>イジョウ</t>
    </rPh>
    <rPh sb="56" eb="57">
      <t>ナ</t>
    </rPh>
    <rPh sb="140" eb="143">
      <t>オキナワケン</t>
    </rPh>
    <rPh sb="143" eb="146">
      <t>キョウイクチョウ</t>
    </rPh>
    <rPh sb="147" eb="149">
      <t>チョウタツ</t>
    </rPh>
    <rPh sb="151" eb="153">
      <t>ホウカツ</t>
    </rPh>
    <rPh sb="159" eb="160">
      <t>モチ</t>
    </rPh>
    <rPh sb="181" eb="183">
      <t>ノウニュウ</t>
    </rPh>
    <rPh sb="195" eb="197">
      <t>コウガク</t>
    </rPh>
    <rPh sb="200" eb="201">
      <t>マタ</t>
    </rPh>
    <rPh sb="214" eb="216">
      <t>キョウタイ</t>
    </rPh>
    <rPh sb="220" eb="221">
      <t>チョウ</t>
    </rPh>
    <rPh sb="221" eb="223">
      <t>コガタ</t>
    </rPh>
    <rPh sb="230" eb="231">
      <t>コト</t>
    </rPh>
    <rPh sb="255" eb="257">
      <t>テイド</t>
    </rPh>
    <phoneticPr fontId="2"/>
  </si>
  <si>
    <t>B-14に準じる</t>
    <rPh sb="5" eb="6">
      <t>ジュン</t>
    </rPh>
    <phoneticPr fontId="1"/>
  </si>
  <si>
    <t>D-20に準ずる</t>
    <rPh sb="5" eb="6">
      <t>ジュン</t>
    </rPh>
    <phoneticPr fontId="2"/>
  </si>
  <si>
    <t>桜野高等支援学校</t>
    <rPh sb="0" eb="2">
      <t>サクラノ</t>
    </rPh>
    <rPh sb="2" eb="8">
      <t>コウトウシエンガッコウ</t>
    </rPh>
    <phoneticPr fontId="1"/>
  </si>
  <si>
    <t>鏡が丘特別支援学校</t>
    <rPh sb="0" eb="1">
      <t>カガミ</t>
    </rPh>
    <rPh sb="2" eb="3">
      <t>オカ</t>
    </rPh>
    <rPh sb="3" eb="9">
      <t>トクベツシエンガッコウ</t>
    </rPh>
    <phoneticPr fontId="1"/>
  </si>
  <si>
    <t>森川特別支援学校</t>
    <rPh sb="0" eb="8">
      <t>モリカワトクベツシエンガッコウ</t>
    </rPh>
    <phoneticPr fontId="1"/>
  </si>
  <si>
    <t>一式</t>
    <rPh sb="0" eb="2">
      <t>イッシキ</t>
    </rPh>
    <phoneticPr fontId="1"/>
  </si>
  <si>
    <t>ソフトウェア</t>
    <phoneticPr fontId="1"/>
  </si>
  <si>
    <t>英検対策ソフト</t>
    <rPh sb="0" eb="4">
      <t>エイケンタイサク</t>
    </rPh>
    <phoneticPr fontId="2"/>
  </si>
  <si>
    <t>プロジェクター</t>
  </si>
  <si>
    <t>AVスクリーン</t>
  </si>
  <si>
    <t>アンプ</t>
  </si>
  <si>
    <t>有線マイク</t>
  </si>
  <si>
    <t>ネットワーク機器</t>
    <rPh sb="6" eb="8">
      <t>キキ</t>
    </rPh>
    <phoneticPr fontId="1"/>
  </si>
  <si>
    <t>Chrome</t>
  </si>
  <si>
    <t>Minecraft Education Edition</t>
  </si>
  <si>
    <t>Adobe Acrobat Reader(生徒用PC)</t>
    <phoneticPr fontId="1"/>
  </si>
  <si>
    <t>CorelDRAW Graphics Suite最新版</t>
  </si>
  <si>
    <t>サイズ　72型、フォーマット　16：10
スクリーン表面　ハードコート処理、特殊エンボス加工
湾曲黒板対応　〇、安全対策　安全フック装備</t>
    <rPh sb="6" eb="7">
      <t>カタ</t>
    </rPh>
    <rPh sb="26" eb="28">
      <t>ヒョウメン</t>
    </rPh>
    <rPh sb="47" eb="49">
      <t>ワンキョク</t>
    </rPh>
    <rPh sb="49" eb="51">
      <t>コクバン</t>
    </rPh>
    <rPh sb="51" eb="53">
      <t>タイオウ</t>
    </rPh>
    <rPh sb="56" eb="60">
      <t>アンゼンタイサク</t>
    </rPh>
    <rPh sb="61" eb="63">
      <t>アンゼン</t>
    </rPh>
    <rPh sb="66" eb="68">
      <t>ソウビ</t>
    </rPh>
    <phoneticPr fontId="1"/>
  </si>
  <si>
    <t>A-13に準ずる</t>
    <rPh sb="5" eb="6">
      <t>ジュン</t>
    </rPh>
    <phoneticPr fontId="2"/>
  </si>
  <si>
    <t>A-21に準ずる</t>
    <rPh sb="5" eb="6">
      <t>ジュン</t>
    </rPh>
    <phoneticPr fontId="2"/>
  </si>
  <si>
    <t>D-12に準じる</t>
    <rPh sb="5" eb="6">
      <t>ジュン</t>
    </rPh>
    <phoneticPr fontId="2"/>
  </si>
  <si>
    <t>A-12に準じる</t>
    <rPh sb="5" eb="6">
      <t>ジュン</t>
    </rPh>
    <phoneticPr fontId="2"/>
  </si>
  <si>
    <t xml:space="preserve">モニタサイズ：23.8インチワイド以上、内蔵型スピーカ装備、解像度1920×1080以上
未使用時のキーボードを収納する為のキーボードスタンドを込みとする事
(安全面を考慮し材質はプラスチック製とする事) </t>
    <phoneticPr fontId="1"/>
  </si>
  <si>
    <t>A-13に準ずる。</t>
    <rPh sb="5" eb="6">
      <t>ジュン</t>
    </rPh>
    <phoneticPr fontId="2"/>
  </si>
  <si>
    <t>Chromeブラウザー</t>
    <phoneticPr fontId="1"/>
  </si>
  <si>
    <t>GIMP</t>
    <phoneticPr fontId="1"/>
  </si>
  <si>
    <t>A-21に準ずる。</t>
    <rPh sb="5" eb="6">
      <t>ジュン</t>
    </rPh>
    <phoneticPr fontId="1"/>
  </si>
  <si>
    <t>仕様書別紙２　英検対策ソフト機能書</t>
    <rPh sb="0" eb="3">
      <t>シヨウショ</t>
    </rPh>
    <rPh sb="3" eb="5">
      <t>ベッシ</t>
    </rPh>
    <phoneticPr fontId="1"/>
  </si>
  <si>
    <t>D</t>
    <phoneticPr fontId="1"/>
  </si>
  <si>
    <t>E</t>
    <phoneticPr fontId="1"/>
  </si>
  <si>
    <t>A仕様</t>
    <rPh sb="1" eb="3">
      <t>シヨウ</t>
    </rPh>
    <phoneticPr fontId="1"/>
  </si>
  <si>
    <t>B仕様</t>
    <rPh sb="1" eb="3">
      <t>シヨウ</t>
    </rPh>
    <phoneticPr fontId="1"/>
  </si>
  <si>
    <t>C仕様</t>
    <rPh sb="1" eb="3">
      <t>シヨウ</t>
    </rPh>
    <phoneticPr fontId="1"/>
  </si>
  <si>
    <t>D仕様</t>
    <rPh sb="1" eb="3">
      <t>シヨウ</t>
    </rPh>
    <phoneticPr fontId="1"/>
  </si>
  <si>
    <t>E仕様</t>
    <rPh sb="1" eb="3">
      <t>シヨウ</t>
    </rPh>
    <phoneticPr fontId="1"/>
  </si>
  <si>
    <t>高等学校 語学学習教室機器仕様(タイプB－英語教材他)</t>
    <rPh sb="0" eb="2">
      <t>コウトウ</t>
    </rPh>
    <rPh sb="2" eb="4">
      <t>ガッコウ</t>
    </rPh>
    <rPh sb="5" eb="7">
      <t>ゴガク</t>
    </rPh>
    <rPh sb="7" eb="9">
      <t>ガクシュウ</t>
    </rPh>
    <rPh sb="9" eb="11">
      <t>キョウシツ</t>
    </rPh>
    <rPh sb="11" eb="13">
      <t>キキ</t>
    </rPh>
    <rPh sb="13" eb="15">
      <t>シヨウ</t>
    </rPh>
    <rPh sb="21" eb="23">
      <t>エイゴ</t>
    </rPh>
    <rPh sb="23" eb="25">
      <t>キョウザイ</t>
    </rPh>
    <rPh sb="25" eb="26">
      <t>ホカ</t>
    </rPh>
    <phoneticPr fontId="1"/>
  </si>
  <si>
    <t>③ 高等学校 無線LAN・大型提示装置・短焦点PJ機器仕様(タイプC)</t>
    <rPh sb="7" eb="9">
      <t>ムセン</t>
    </rPh>
    <rPh sb="13" eb="15">
      <t>オオガタ</t>
    </rPh>
    <rPh sb="15" eb="17">
      <t>テイジ</t>
    </rPh>
    <rPh sb="17" eb="19">
      <t>ソウチ</t>
    </rPh>
    <rPh sb="20" eb="23">
      <t>タンショウテン</t>
    </rPh>
    <rPh sb="25" eb="27">
      <t>キキ</t>
    </rPh>
    <rPh sb="27" eb="29">
      <t>シヨウ</t>
    </rPh>
    <phoneticPr fontId="2"/>
  </si>
  <si>
    <t>高等学校 無線LAN・大型提示装置・短焦点PJ機器仕様(タイプC)</t>
    <rPh sb="0" eb="2">
      <t>コウトウ</t>
    </rPh>
    <rPh sb="2" eb="4">
      <t>ガッコウ</t>
    </rPh>
    <rPh sb="5" eb="7">
      <t>ムセン</t>
    </rPh>
    <rPh sb="11" eb="13">
      <t>オオガタ</t>
    </rPh>
    <rPh sb="13" eb="15">
      <t>テイジ</t>
    </rPh>
    <rPh sb="15" eb="17">
      <t>ソウチ</t>
    </rPh>
    <rPh sb="18" eb="21">
      <t>タンショウテン</t>
    </rPh>
    <rPh sb="23" eb="25">
      <t>キキ</t>
    </rPh>
    <rPh sb="25" eb="27">
      <t>シヨウ</t>
    </rPh>
    <phoneticPr fontId="1"/>
  </si>
  <si>
    <t>特別支援学校　コンピュータ教室(タイプD)</t>
    <rPh sb="0" eb="2">
      <t>トクベツ</t>
    </rPh>
    <rPh sb="2" eb="4">
      <t>シエン</t>
    </rPh>
    <rPh sb="4" eb="6">
      <t>ガッコウ</t>
    </rPh>
    <rPh sb="13" eb="15">
      <t>キョウシツ</t>
    </rPh>
    <phoneticPr fontId="1"/>
  </si>
  <si>
    <t>特別支援学校　普通教室(タイプE)</t>
    <rPh sb="0" eb="2">
      <t>トクベツ</t>
    </rPh>
    <rPh sb="2" eb="4">
      <t>シエン</t>
    </rPh>
    <rPh sb="4" eb="6">
      <t>ガッコウ</t>
    </rPh>
    <rPh sb="7" eb="9">
      <t>フツウ</t>
    </rPh>
    <rPh sb="9" eb="11">
      <t>キョウシツ</t>
    </rPh>
    <phoneticPr fontId="1"/>
  </si>
  <si>
    <t>別紙1</t>
    <rPh sb="0" eb="2">
      <t>ベッシ</t>
    </rPh>
    <phoneticPr fontId="1"/>
  </si>
  <si>
    <t>別紙2</t>
    <rPh sb="0" eb="2">
      <t>ベッシ</t>
    </rPh>
    <phoneticPr fontId="1"/>
  </si>
  <si>
    <t>別紙3</t>
    <rPh sb="0" eb="2">
      <t>ベッシ</t>
    </rPh>
    <phoneticPr fontId="1"/>
  </si>
  <si>
    <t>② 学校別整備台数(タイプBー英語教材他)</t>
    <rPh sb="15" eb="17">
      <t>エイゴ</t>
    </rPh>
    <rPh sb="17" eb="19">
      <t>キョウザイ</t>
    </rPh>
    <rPh sb="19" eb="20">
      <t>ホカ</t>
    </rPh>
    <phoneticPr fontId="2"/>
  </si>
  <si>
    <t>学校別整備台数(タイプC)</t>
    <rPh sb="0" eb="2">
      <t>ガッコウ</t>
    </rPh>
    <rPh sb="2" eb="3">
      <t>ベツ</t>
    </rPh>
    <rPh sb="3" eb="5">
      <t>セイビ</t>
    </rPh>
    <rPh sb="5" eb="7">
      <t>ダイスウ</t>
    </rPh>
    <phoneticPr fontId="1"/>
  </si>
  <si>
    <t>学校別整備台数(タイプA)</t>
    <rPh sb="0" eb="2">
      <t>ガッコウ</t>
    </rPh>
    <rPh sb="2" eb="3">
      <t>ベツ</t>
    </rPh>
    <rPh sb="3" eb="5">
      <t>セイビ</t>
    </rPh>
    <rPh sb="5" eb="7">
      <t>ダイスウ</t>
    </rPh>
    <phoneticPr fontId="1"/>
  </si>
  <si>
    <t>学校別整備台数(タイプB)</t>
    <rPh sb="0" eb="2">
      <t>ガッコウ</t>
    </rPh>
    <rPh sb="2" eb="3">
      <t>ベツ</t>
    </rPh>
    <rPh sb="3" eb="5">
      <t>セイビ</t>
    </rPh>
    <rPh sb="5" eb="7">
      <t>ダイスウ</t>
    </rPh>
    <phoneticPr fontId="1"/>
  </si>
  <si>
    <t>学校別整備台数(タイプD)</t>
    <rPh sb="0" eb="2">
      <t>ガッコウ</t>
    </rPh>
    <rPh sb="2" eb="3">
      <t>ベツ</t>
    </rPh>
    <rPh sb="3" eb="5">
      <t>セイビ</t>
    </rPh>
    <rPh sb="5" eb="7">
      <t>ダイスウ</t>
    </rPh>
    <phoneticPr fontId="1"/>
  </si>
  <si>
    <t>学校別整備台数(タイプE)</t>
    <rPh sb="0" eb="2">
      <t>ガッコウ</t>
    </rPh>
    <rPh sb="2" eb="3">
      <t>ベツ</t>
    </rPh>
    <rPh sb="3" eb="5">
      <t>セイビ</t>
    </rPh>
    <rPh sb="5" eb="7">
      <t>ダイスウ</t>
    </rPh>
    <phoneticPr fontId="1"/>
  </si>
  <si>
    <t>＜機器台数一覧＞</t>
    <rPh sb="1" eb="3">
      <t>キキ</t>
    </rPh>
    <rPh sb="3" eb="5">
      <t>ダイスウ</t>
    </rPh>
    <rPh sb="5" eb="7">
      <t>イチラン</t>
    </rPh>
    <phoneticPr fontId="1"/>
  </si>
  <si>
    <t>お手本となる生徒の画面転送が可能なこと</t>
    <rPh sb="1" eb="3">
      <t>テホン</t>
    </rPh>
    <rPh sb="6" eb="8">
      <t>セイト</t>
    </rPh>
    <rPh sb="9" eb="11">
      <t>ガメン</t>
    </rPh>
    <rPh sb="11" eb="13">
      <t>テンソウ</t>
    </rPh>
    <rPh sb="14" eb="16">
      <t>カノウ</t>
    </rPh>
    <phoneticPr fontId="2"/>
  </si>
  <si>
    <t>対応OS　Windows 11／Windows Updateの大型アップデート対応可能
（大型アップデートの適応を保守対象外としないこと）</t>
    <rPh sb="31" eb="33">
      <t>オオガタ</t>
    </rPh>
    <rPh sb="39" eb="41">
      <t>タイオウ</t>
    </rPh>
    <rPh sb="41" eb="43">
      <t>カノウ</t>
    </rPh>
    <rPh sb="45" eb="47">
      <t>オオガタ</t>
    </rPh>
    <rPh sb="54" eb="56">
      <t>テキオウ</t>
    </rPh>
    <rPh sb="57" eb="62">
      <t>ホシュタイショウガイ</t>
    </rPh>
    <phoneticPr fontId="2"/>
  </si>
  <si>
    <t>操作のマニュアルを付けるか、操作説明をすること（オンライン可）</t>
    <rPh sb="0" eb="2">
      <t>ソウサ</t>
    </rPh>
    <rPh sb="9" eb="10">
      <t>ツ</t>
    </rPh>
    <rPh sb="14" eb="18">
      <t>ソウサセツメイ</t>
    </rPh>
    <rPh sb="29" eb="30">
      <t>カ</t>
    </rPh>
    <phoneticPr fontId="1"/>
  </si>
  <si>
    <t>Intune管理を想定した端末整備を行う、IT教育班と連携して授業支援ソフトの動作確認を行うこと</t>
    <rPh sb="6" eb="8">
      <t>カンリ</t>
    </rPh>
    <rPh sb="9" eb="11">
      <t>ソウテイ</t>
    </rPh>
    <rPh sb="13" eb="15">
      <t>タンマツ</t>
    </rPh>
    <rPh sb="15" eb="17">
      <t>セイビ</t>
    </rPh>
    <rPh sb="18" eb="19">
      <t>オコナ</t>
    </rPh>
    <rPh sb="23" eb="26">
      <t>キョウイクハン</t>
    </rPh>
    <rPh sb="27" eb="29">
      <t>レンケイ</t>
    </rPh>
    <rPh sb="39" eb="43">
      <t>ドウサカクニン</t>
    </rPh>
    <rPh sb="44" eb="45">
      <t>オコナ</t>
    </rPh>
    <phoneticPr fontId="1"/>
  </si>
  <si>
    <t>TrendMicro ApexOneから脅威の対象となった場合、国建システムと協議して対応すること</t>
    <rPh sb="29" eb="31">
      <t>バアイ</t>
    </rPh>
    <rPh sb="32" eb="34">
      <t>クニケン</t>
    </rPh>
    <rPh sb="39" eb="41">
      <t>キョウギ</t>
    </rPh>
    <rPh sb="43" eb="45">
      <t>タイオウ</t>
    </rPh>
    <phoneticPr fontId="1"/>
  </si>
  <si>
    <t>３級から準１級まで、学習者のレベルに応じて英語力を診断できるテストが搭載されていること</t>
    <rPh sb="4" eb="5">
      <t>ジュン</t>
    </rPh>
    <rPh sb="6" eb="7">
      <t>キュウ</t>
    </rPh>
    <phoneticPr fontId="1"/>
  </si>
  <si>
    <t>３級から準１級までのテスト対策に必要な学習機能・教材が網羅されていること</t>
    <rPh sb="1" eb="2">
      <t>キュウ</t>
    </rPh>
    <rPh sb="4" eb="5">
      <t>ジュン</t>
    </rPh>
    <rPh sb="6" eb="7">
      <t>キュウ</t>
    </rPh>
    <rPh sb="13" eb="15">
      <t>タイサク</t>
    </rPh>
    <rPh sb="16" eb="18">
      <t>ヒツヨウ</t>
    </rPh>
    <rPh sb="19" eb="21">
      <t>ガクシュウ</t>
    </rPh>
    <rPh sb="21" eb="23">
      <t>キノウ</t>
    </rPh>
    <rPh sb="24" eb="26">
      <t>キョウザイ</t>
    </rPh>
    <rPh sb="27" eb="29">
      <t>モウラ</t>
    </rPh>
    <phoneticPr fontId="2"/>
  </si>
  <si>
    <t>３級から2級までのそれぞれの問題に対応していること</t>
    <rPh sb="1" eb="2">
      <t>キュウ</t>
    </rPh>
    <rPh sb="5" eb="6">
      <t>キュウ</t>
    </rPh>
    <rPh sb="14" eb="16">
      <t>モンダイ</t>
    </rPh>
    <rPh sb="17" eb="19">
      <t>タイオウ</t>
    </rPh>
    <phoneticPr fontId="2"/>
  </si>
  <si>
    <t>３級から準１級までのそれぞれの問題に応じた単語数が搭載されていること</t>
    <rPh sb="1" eb="2">
      <t>キュウ</t>
    </rPh>
    <rPh sb="4" eb="5">
      <t>ジュン</t>
    </rPh>
    <rPh sb="6" eb="7">
      <t>キュウ</t>
    </rPh>
    <rPh sb="15" eb="17">
      <t>モンダイ</t>
    </rPh>
    <rPh sb="18" eb="19">
      <t>オウ</t>
    </rPh>
    <rPh sb="21" eb="24">
      <t>タンゴスウ</t>
    </rPh>
    <rPh sb="25" eb="27">
      <t>トウサイ</t>
    </rPh>
    <phoneticPr fontId="2"/>
  </si>
  <si>
    <t>３級から準１級までのそれぞれの問題に応じたリスニングコンテンツが収載されていること</t>
    <rPh sb="15" eb="17">
      <t>モンダイ</t>
    </rPh>
    <rPh sb="18" eb="19">
      <t>オウ</t>
    </rPh>
    <rPh sb="32" eb="34">
      <t>シュウサイ</t>
    </rPh>
    <phoneticPr fontId="2"/>
  </si>
  <si>
    <t>英検本試験３級から準１級までのそれぞれの問題が搭載されていること
収録されている問題は、出題形式の変更等に応じて更新されていること</t>
    <rPh sb="44" eb="46">
      <t>シュツダイ</t>
    </rPh>
    <rPh sb="46" eb="48">
      <t>ケイシキ</t>
    </rPh>
    <rPh sb="49" eb="51">
      <t>ヘンコウ</t>
    </rPh>
    <rPh sb="51" eb="52">
      <t>トウ</t>
    </rPh>
    <rPh sb="53" eb="54">
      <t>オウ</t>
    </rPh>
    <rPh sb="56" eb="58">
      <t>コウシン</t>
    </rPh>
    <phoneticPr fontId="2"/>
  </si>
  <si>
    <t>仕様書別紙４　その他（ネットワーク構築条件等）</t>
    <rPh sb="0" eb="3">
      <t>シヨウショ</t>
    </rPh>
    <rPh sb="3" eb="5">
      <t>ベッシ</t>
    </rPh>
    <rPh sb="9" eb="10">
      <t>タ</t>
    </rPh>
    <rPh sb="17" eb="19">
      <t>コウチク</t>
    </rPh>
    <rPh sb="19" eb="21">
      <t>ジョウケン</t>
    </rPh>
    <rPh sb="21" eb="22">
      <t>トウ</t>
    </rPh>
    <phoneticPr fontId="2"/>
  </si>
  <si>
    <t>確実に疎通確認を行い、動作が正常に動いているか確認すること</t>
    <rPh sb="0" eb="2">
      <t>カクジツ</t>
    </rPh>
    <rPh sb="3" eb="7">
      <t>ソツウカクニン</t>
    </rPh>
    <rPh sb="8" eb="9">
      <t>オコナ</t>
    </rPh>
    <rPh sb="11" eb="13">
      <t>ドウサ</t>
    </rPh>
    <rPh sb="14" eb="16">
      <t>セイジョウ</t>
    </rPh>
    <rPh sb="17" eb="18">
      <t>ウゴ</t>
    </rPh>
    <rPh sb="23" eb="25">
      <t>カクニン</t>
    </rPh>
    <phoneticPr fontId="1"/>
  </si>
  <si>
    <t>Cat6Aケーブル、必要数を準備すること</t>
    <phoneticPr fontId="2"/>
  </si>
  <si>
    <t>Foxit PDF Editor v13win Pro(教師用PC・準備室用PC)</t>
    <phoneticPr fontId="1"/>
  </si>
  <si>
    <t>フリー
ソフト</t>
    <phoneticPr fontId="1"/>
  </si>
  <si>
    <t>Adobe Creative Cloud</t>
    <phoneticPr fontId="2"/>
  </si>
  <si>
    <t>NAS+UPS+バックアップ用HDD</t>
    <rPh sb="14" eb="15">
      <t>ヨウ</t>
    </rPh>
    <phoneticPr fontId="1"/>
  </si>
  <si>
    <t>ネットギア　GS308EP-100JPS</t>
    <phoneticPr fontId="1"/>
  </si>
  <si>
    <t>PC-Talker Neo Plus</t>
    <phoneticPr fontId="1"/>
  </si>
  <si>
    <t>高知システム開発</t>
    <rPh sb="0" eb="2">
      <t>コウチ</t>
    </rPh>
    <rPh sb="6" eb="8">
      <t>カイハツ</t>
    </rPh>
    <phoneticPr fontId="1"/>
  </si>
  <si>
    <t>Microsoft Office 最新版</t>
  </si>
  <si>
    <t>Microsoft Office 最新版</t>
    <phoneticPr fontId="2"/>
  </si>
  <si>
    <t>沖縄県教育庁が調達する包括ライセンス(Microsoft 365 Education A3)を利用する</t>
    <rPh sb="0" eb="3">
      <t>オキナワケン</t>
    </rPh>
    <rPh sb="3" eb="6">
      <t>キョウイクチョウ</t>
    </rPh>
    <rPh sb="7" eb="9">
      <t>チョウタツ</t>
    </rPh>
    <rPh sb="11" eb="13">
      <t>ホウカツ</t>
    </rPh>
    <rPh sb="47" eb="49">
      <t>リヨウ</t>
    </rPh>
    <phoneticPr fontId="2"/>
  </si>
  <si>
    <r>
      <rPr>
        <sz val="10"/>
        <color theme="1"/>
        <rFont val="游ゴシック"/>
        <family val="3"/>
        <charset val="128"/>
      </rPr>
      <t>大型提示装置</t>
    </r>
    <r>
      <rPr>
        <sz val="10"/>
        <rFont val="游ゴシック"/>
        <family val="3"/>
        <charset val="128"/>
      </rPr>
      <t>メーカー推奨スタンドである事、キャスター付きである事、棚板1枚込み</t>
    </r>
    <rPh sb="0" eb="2">
      <t>オオガタ</t>
    </rPh>
    <rPh sb="2" eb="4">
      <t>テイジ</t>
    </rPh>
    <rPh sb="4" eb="6">
      <t>ソウチ</t>
    </rPh>
    <rPh sb="10" eb="12">
      <t>スイショウ</t>
    </rPh>
    <rPh sb="19" eb="20">
      <t>コト</t>
    </rPh>
    <rPh sb="26" eb="27">
      <t>ツ</t>
    </rPh>
    <rPh sb="31" eb="32">
      <t>コト</t>
    </rPh>
    <rPh sb="33" eb="35">
      <t>タナイタ</t>
    </rPh>
    <rPh sb="35" eb="37">
      <t>イチマイ</t>
    </rPh>
    <rPh sb="37" eb="38">
      <t>コ</t>
    </rPh>
    <phoneticPr fontId="1"/>
  </si>
  <si>
    <r>
      <t xml:space="preserve">投影方式　3LCD方式（3原色液晶シャッター式投映方式）
</t>
    </r>
    <r>
      <rPr>
        <sz val="11"/>
        <color theme="1"/>
        <rFont val="游ゴシック"/>
        <family val="3"/>
        <charset val="128"/>
      </rPr>
      <t>明るさ　4,000lm以上
解像度　WXGA 
コントラスト比 　2,500,000：1
色再現性　フルカラー（10億7000万色）
光源　レーザーダイオード
インターフェース　HDMI x 3
スピーカー　16W
壁取付金具　メーカー純正品使用　※黒板上部に設置
プロジェクタ取付時の電源確保については黒板下もしくは横にあるコンセントを利用し
必要な工事は込みとする事
既存プロジェクタが壁取付されている場合はプロジェクタ・壁取付金具とも取外し
新短焦点プロジェクタを設置する事</t>
    </r>
    <r>
      <rPr>
        <sz val="11"/>
        <color rgb="FFFF0000"/>
        <rFont val="游ゴシック"/>
        <family val="3"/>
        <charset val="128"/>
      </rPr>
      <t xml:space="preserve">
</t>
    </r>
    <r>
      <rPr>
        <sz val="11"/>
        <color theme="1"/>
        <rFont val="游ゴシック"/>
        <family val="3"/>
        <charset val="128"/>
      </rPr>
      <t>既存プロジェクタは学校に引き渡してください。</t>
    </r>
    <rPh sb="0" eb="2">
      <t>トウエイ</t>
    </rPh>
    <rPh sb="2" eb="4">
      <t>ホウシキ</t>
    </rPh>
    <rPh sb="40" eb="42">
      <t>イジョウ</t>
    </rPh>
    <rPh sb="137" eb="138">
      <t>カベ</t>
    </rPh>
    <rPh sb="138" eb="140">
      <t>トリツケ</t>
    </rPh>
    <rPh sb="140" eb="142">
      <t>カナグ</t>
    </rPh>
    <rPh sb="147" eb="150">
      <t>ジュンセイヒン</t>
    </rPh>
    <rPh sb="150" eb="152">
      <t>シヨウ</t>
    </rPh>
    <rPh sb="154" eb="156">
      <t>コクバン</t>
    </rPh>
    <rPh sb="156" eb="158">
      <t>ジョウブ</t>
    </rPh>
    <rPh sb="159" eb="161">
      <t>セッチ</t>
    </rPh>
    <rPh sb="168" eb="170">
      <t>トリツケ</t>
    </rPh>
    <rPh sb="170" eb="171">
      <t>ジ</t>
    </rPh>
    <rPh sb="172" eb="174">
      <t>デンゲン</t>
    </rPh>
    <rPh sb="174" eb="176">
      <t>カクホ</t>
    </rPh>
    <rPh sb="181" eb="183">
      <t>コクバン</t>
    </rPh>
    <rPh sb="183" eb="184">
      <t>シタ</t>
    </rPh>
    <rPh sb="188" eb="189">
      <t>ヨコ</t>
    </rPh>
    <rPh sb="198" eb="200">
      <t>リヨウ</t>
    </rPh>
    <rPh sb="202" eb="204">
      <t>ヒツヨウ</t>
    </rPh>
    <rPh sb="205" eb="207">
      <t>コウジ</t>
    </rPh>
    <rPh sb="208" eb="209">
      <t>コ</t>
    </rPh>
    <rPh sb="213" eb="214">
      <t>コト</t>
    </rPh>
    <rPh sb="215" eb="217">
      <t>キゾン</t>
    </rPh>
    <rPh sb="224" eb="227">
      <t>カベトリツケ</t>
    </rPh>
    <rPh sb="232" eb="234">
      <t>バアイ</t>
    </rPh>
    <rPh sb="242" eb="243">
      <t>カベ</t>
    </rPh>
    <rPh sb="243" eb="245">
      <t>トリツケ</t>
    </rPh>
    <rPh sb="245" eb="247">
      <t>カナグ</t>
    </rPh>
    <rPh sb="249" eb="251">
      <t>トリハズ</t>
    </rPh>
    <rPh sb="253" eb="254">
      <t>シン</t>
    </rPh>
    <rPh sb="254" eb="257">
      <t>タンショウテン</t>
    </rPh>
    <rPh sb="264" eb="266">
      <t>セッチ</t>
    </rPh>
    <rPh sb="268" eb="269">
      <t>コト</t>
    </rPh>
    <phoneticPr fontId="1"/>
  </si>
  <si>
    <t>大判プリンタ（SC-T345SC3想定）</t>
    <rPh sb="0" eb="2">
      <t>オオバン</t>
    </rPh>
    <rPh sb="17" eb="19">
      <t>ソウテイ</t>
    </rPh>
    <phoneticPr fontId="1"/>
  </si>
  <si>
    <t>10/100/1000Mbps自動認識、16ポート
ケーブルについてはCat6Aケーブルを必要数用意すること。
OAタップは雷サージ機能付き、必要数用意すること。</t>
    <rPh sb="62" eb="63">
      <t>カミナリ</t>
    </rPh>
    <rPh sb="66" eb="69">
      <t>キノウツ</t>
    </rPh>
    <rPh sb="71" eb="74">
      <t>ヒツヨウスウ</t>
    </rPh>
    <rPh sb="74" eb="76">
      <t>ヨウイ</t>
    </rPh>
    <phoneticPr fontId="1"/>
  </si>
  <si>
    <t>ケーブル：Cat6Aケーブルを必要数準備すること。　
ＯＡタップ：雷サージ機能付き、必要数準備すること。</t>
    <rPh sb="33" eb="34">
      <t>カミナリ</t>
    </rPh>
    <rPh sb="37" eb="39">
      <t>キノウ</t>
    </rPh>
    <rPh sb="39" eb="40">
      <t>ツ</t>
    </rPh>
    <rPh sb="42" eb="45">
      <t>ヒツヨウスウ</t>
    </rPh>
    <rPh sb="45" eb="47">
      <t>ジュンビ</t>
    </rPh>
    <phoneticPr fontId="7"/>
  </si>
  <si>
    <t>Foxit PDF Editor v13win Pro
(教師用PC・準備室用PC)</t>
    <phoneticPr fontId="2"/>
  </si>
  <si>
    <t>PrecisionCoreインクジェット方式2400dpi×1200dpi、用紙サイズ：A4縦～A1プラス、
ロール紙外形150㎜以内、長尺印刷ソフト+スキャナーセットモデル</t>
    <rPh sb="20" eb="22">
      <t>ホウシキ</t>
    </rPh>
    <rPh sb="38" eb="40">
      <t>ヨウシ</t>
    </rPh>
    <rPh sb="46" eb="47">
      <t>タテ</t>
    </rPh>
    <rPh sb="58" eb="59">
      <t>シ</t>
    </rPh>
    <rPh sb="59" eb="61">
      <t>ガイケイ</t>
    </rPh>
    <rPh sb="65" eb="67">
      <t>イナイ</t>
    </rPh>
    <rPh sb="68" eb="70">
      <t>チョウジャク</t>
    </rPh>
    <rPh sb="70" eb="72">
      <t>インサツ</t>
    </rPh>
    <phoneticPr fontId="1"/>
  </si>
  <si>
    <t xml:space="preserve">モニタサイズ：23.8インチワイド以上、内蔵型スピーカ装備、解像度1920×1080以上
未使用時のキーボードを収納する為のキーボードスタンドを込みとする事　
(安全面を考慮し材質はプラスチック製とする事) </t>
    <rPh sb="17" eb="19">
      <t>イジョウ</t>
    </rPh>
    <rPh sb="30" eb="33">
      <t>カイゾウド</t>
    </rPh>
    <rPh sb="42" eb="44">
      <t>イジョウ</t>
    </rPh>
    <phoneticPr fontId="2"/>
  </si>
  <si>
    <t>OS：Windows 11 HomeまたはProfessional 64ビット
(沖縄県教育庁が調達する包括ライセンスを用いてEducationにアップグレードして納入)
液晶ディスプレイ：15.6インチ、CPU intel Core i5-1335U 同等以上
メモリ8GB以上、SSD 256GB以上、光学ドライブ：無し
ネットワーク：1000/100Base対応（自動切替）、キーボード：テンキー付きキーボード、
インターフェース：USB Type-A×2以上、マイク/ヘッドホン・コンボジャック×1
RJ45 LANコネクタ×1、マウス：USB接続光学式またはレーザーマウス</t>
    <rPh sb="127" eb="129">
      <t>ドウトウ</t>
    </rPh>
    <rPh sb="129" eb="131">
      <t>イジョウ</t>
    </rPh>
    <rPh sb="160" eb="161">
      <t>ナ</t>
    </rPh>
    <rPh sb="201" eb="202">
      <t>ツ</t>
    </rPh>
    <rPh sb="231" eb="233">
      <t>イジョウ</t>
    </rPh>
    <rPh sb="276" eb="278">
      <t>セツゾク</t>
    </rPh>
    <rPh sb="278" eb="281">
      <t>コウガクシキ</t>
    </rPh>
    <phoneticPr fontId="31"/>
  </si>
  <si>
    <t>OS：Windows 11 HomeまたはProfessional 64ビット
(沖縄県教育庁が調達する包括ライセンスを用いてEducationにアップグレードして納入)
液晶ディスプレイ：15.6インチ、CPU intel Core i5-1335U 以上
メモリ8GB以上、SSD 256GB以上、光学ドライブ：無し
ネットワーク：1000/100Base対応（自動切替）、キーボード：テンキー付きキーボード、
インターフェース：USB Type-A×2以上、マイク/ヘッドホン・コンボジャック×1
RJ45 LANコネクタ×1、マウス：USB接続光学式またはレーザーマウス
６点入力キーボード(USB接続)※本体キーボードが６点入力に対応している場合は不要</t>
    <rPh sb="291" eb="292">
      <t>テン</t>
    </rPh>
    <rPh sb="292" eb="294">
      <t>ニュウリョク</t>
    </rPh>
    <rPh sb="303" eb="305">
      <t>セツゾク</t>
    </rPh>
    <rPh sb="307" eb="309">
      <t>ホンタイ</t>
    </rPh>
    <rPh sb="316" eb="317">
      <t>テン</t>
    </rPh>
    <rPh sb="317" eb="319">
      <t>ニュウリョク</t>
    </rPh>
    <rPh sb="320" eb="322">
      <t>タイオウ</t>
    </rPh>
    <rPh sb="326" eb="328">
      <t>バアイ</t>
    </rPh>
    <rPh sb="329" eb="331">
      <t>フヨウ</t>
    </rPh>
    <phoneticPr fontId="1"/>
  </si>
  <si>
    <t>OS：Windows 11 HomeまたはProfessional 64ビット
(沖縄県教育庁が調達する包括ライセンスを用いてEducationにアップグレードして納入)
液晶ディスプレイ：10インチ～11.6インチ、CPU：Intel N100相当以上
メモリ：8GB以上、SSD：eMMC約64GB、USB：type C1ポート以上
無線LAN：802.11 a/b/g/n/ac搭載、キーボード・ペン：キーボード及び純正ペン付き
コンバーチブル又はデタッチャブルタイプでキーボードは本体と一体化できること。
背面にカメラ搭載。
保護フィルム付き
メーカーバッテリー交換保守パック込み
(賃貸借期間中2年目～3年目のタイミングでバッテリー交換実施する事)</t>
    <rPh sb="86" eb="88">
      <t>エキショウ</t>
    </rPh>
    <phoneticPr fontId="1"/>
  </si>
  <si>
    <t>別紙2「英検対策教材ソフト機能書」参照
英検３級から準１級までを対象にした自学教材、校内ライセンスフリーである事。</t>
    <rPh sb="0" eb="2">
      <t>ベッシ</t>
    </rPh>
    <rPh sb="17" eb="19">
      <t>サンショウ</t>
    </rPh>
    <rPh sb="20" eb="22">
      <t>エイケン</t>
    </rPh>
    <rPh sb="23" eb="24">
      <t>キュウ</t>
    </rPh>
    <rPh sb="26" eb="27">
      <t>ジュン</t>
    </rPh>
    <rPh sb="28" eb="29">
      <t>キュウ</t>
    </rPh>
    <rPh sb="32" eb="34">
      <t>タイショウ</t>
    </rPh>
    <rPh sb="37" eb="39">
      <t>ジガク</t>
    </rPh>
    <rPh sb="39" eb="41">
      <t>キョウザイ</t>
    </rPh>
    <rPh sb="42" eb="44">
      <t>コウナイ</t>
    </rPh>
    <rPh sb="55" eb="56">
      <t>コト</t>
    </rPh>
    <phoneticPr fontId="1"/>
  </si>
  <si>
    <t>タイプ　床置き自立式
サイズ　80型、アスペクト比　16：９
容易に持ち運びおよび設置ができること
しわ、たるみのない設置ができること
安全性、耐久性に優れていること</t>
    <rPh sb="24" eb="25">
      <t>ヒ</t>
    </rPh>
    <rPh sb="31" eb="33">
      <t>ヨウイ</t>
    </rPh>
    <rPh sb="41" eb="43">
      <t>セッチ</t>
    </rPh>
    <rPh sb="59" eb="61">
      <t>セッチ</t>
    </rPh>
    <rPh sb="70" eb="71">
      <t>セイ</t>
    </rPh>
    <rPh sb="72" eb="75">
      <t>タイキュウセイ</t>
    </rPh>
    <rPh sb="76" eb="77">
      <t>スグモハコ</t>
    </rPh>
    <phoneticPr fontId="2"/>
  </si>
  <si>
    <t>大型提示装置</t>
    <rPh sb="0" eb="6">
      <t>オオガタテイジソウチ</t>
    </rPh>
    <phoneticPr fontId="2"/>
  </si>
  <si>
    <t>C-2に準ずる</t>
    <rPh sb="4" eb="5">
      <t>ジュン</t>
    </rPh>
    <phoneticPr fontId="2"/>
  </si>
  <si>
    <t>C-3に準ずる</t>
    <rPh sb="4" eb="5">
      <t>ジュン</t>
    </rPh>
    <phoneticPr fontId="2"/>
  </si>
  <si>
    <t>C-4に準ずる</t>
    <rPh sb="4" eb="5">
      <t>ジュン</t>
    </rPh>
    <phoneticPr fontId="2"/>
  </si>
  <si>
    <t>C-5に準ずる</t>
    <rPh sb="4" eb="5">
      <t>ジュン</t>
    </rPh>
    <phoneticPr fontId="2"/>
  </si>
  <si>
    <t>80インチ自立スクリーン</t>
    <rPh sb="5" eb="7">
      <t>ジリツ</t>
    </rPh>
    <phoneticPr fontId="1"/>
  </si>
  <si>
    <t>Microsoft Teams</t>
    <phoneticPr fontId="2"/>
  </si>
  <si>
    <t>Microsoft Teams</t>
    <phoneticPr fontId="1"/>
  </si>
  <si>
    <t>⑩　各種ネットワークに関する詳細設定については、契約締結後、教育DX推進課と協議すること</t>
    <rPh sb="2" eb="4">
      <t>カクシュ</t>
    </rPh>
    <rPh sb="11" eb="12">
      <t>カン</t>
    </rPh>
    <rPh sb="14" eb="18">
      <t>ショウサイセッテイ</t>
    </rPh>
    <rPh sb="24" eb="29">
      <t>ケイヤクテイケツゴ</t>
    </rPh>
    <rPh sb="30" eb="32">
      <t>キョウイク</t>
    </rPh>
    <rPh sb="34" eb="37">
      <t>スイシンカ</t>
    </rPh>
    <rPh sb="38" eb="40">
      <t>キョウギ</t>
    </rPh>
    <phoneticPr fontId="1"/>
  </si>
  <si>
    <t>80自立インチスクリーン</t>
    <rPh sb="2" eb="4">
      <t>ジリツ</t>
    </rPh>
    <phoneticPr fontId="1"/>
  </si>
  <si>
    <t>輝度 6,200lm以上、方式 3LCD、光源 レーザーダイオード
スクリーン解像度 WXGA、色再現性 フルカラー(10億7000万色)
入力端子 ミニD-sub15pin×１、HDMI×2以上、スピーカー 10w以上
プロジェクターカート付き(総耐荷量40kg、折りたたみ型不可</t>
    <phoneticPr fontId="2"/>
  </si>
  <si>
    <t>EXTRA for Windows Version 8</t>
    <phoneticPr fontId="1"/>
  </si>
  <si>
    <t>共有デバイス対応用に導入(一括デプロイメント)すること</t>
    <rPh sb="0" eb="2">
      <t>キョウユウ</t>
    </rPh>
    <rPh sb="6" eb="9">
      <t>タイオウヨウ</t>
    </rPh>
    <rPh sb="10" eb="12">
      <t>ドウニュウ</t>
    </rPh>
    <rPh sb="13" eb="15">
      <t>イッカツ</t>
    </rPh>
    <phoneticPr fontId="1"/>
  </si>
  <si>
    <t>教育センター分教室</t>
    <rPh sb="0" eb="2">
      <t>キョウイク</t>
    </rPh>
    <rPh sb="6" eb="9">
      <t>ブンキョウシツ</t>
    </rPh>
    <phoneticPr fontId="1"/>
  </si>
  <si>
    <r>
      <t>無線LANアクセスポイントを介さずに、タブレット端末の画面をプロジェクタに
ミラーリング投影することができること（インターネット接続時を除く）
マルチOS(Windows、MacOS、Android、iOS等)に対応すること
日本国内仕様でありPSEを取得していること、及び、日本語標記の取扱説明書を有すること
プロジェクタのHDMI2ポートへ接続する事。
学校Wi-Fi(</t>
    </r>
    <r>
      <rPr>
        <b/>
        <sz val="10"/>
        <rFont val="游ゴシック"/>
        <family val="3"/>
        <charset val="128"/>
      </rPr>
      <t>Media2.4GHz</t>
    </r>
    <r>
      <rPr>
        <sz val="10"/>
        <rFont val="游ゴシック"/>
        <family val="3"/>
        <charset val="128"/>
      </rPr>
      <t>)に接続し学校保有の端末からキャストが出来るよう設定する事
デジタルメディアレシーバーのデバイス名を各機器ユニークな名称に変更する事
(デバイス名は協議の上決定するものとする)</t>
    </r>
    <rPh sb="24" eb="26">
      <t>タンマツ</t>
    </rPh>
    <rPh sb="172" eb="174">
      <t>セツゾク</t>
    </rPh>
    <rPh sb="176" eb="177">
      <t>コト</t>
    </rPh>
    <rPh sb="179" eb="181">
      <t>ガッコウ</t>
    </rPh>
    <rPh sb="200" eb="202">
      <t>セツゾク</t>
    </rPh>
    <rPh sb="203" eb="205">
      <t>ガッコウ</t>
    </rPh>
    <rPh sb="205" eb="207">
      <t>ホユウ</t>
    </rPh>
    <rPh sb="208" eb="210">
      <t>タンマツ</t>
    </rPh>
    <rPh sb="217" eb="219">
      <t>デキ</t>
    </rPh>
    <rPh sb="222" eb="224">
      <t>セッテイ</t>
    </rPh>
    <rPh sb="226" eb="227">
      <t>コト</t>
    </rPh>
    <rPh sb="246" eb="247">
      <t>メイ</t>
    </rPh>
    <rPh sb="248" eb="249">
      <t>カク</t>
    </rPh>
    <rPh sb="249" eb="251">
      <t>キキ</t>
    </rPh>
    <rPh sb="256" eb="258">
      <t>メイショウ</t>
    </rPh>
    <rPh sb="270" eb="271">
      <t>メイ</t>
    </rPh>
    <rPh sb="275" eb="276">
      <t>ウエ</t>
    </rPh>
    <phoneticPr fontId="1"/>
  </si>
  <si>
    <t>５年保守込み、校内ライセンスフリー、先生用インストーラーにて全ての端末に設定する事</t>
    <rPh sb="1" eb="5">
      <t>ネンホシュコ</t>
    </rPh>
    <rPh sb="7" eb="9">
      <t>コウナイ</t>
    </rPh>
    <rPh sb="18" eb="20">
      <t>センセイ</t>
    </rPh>
    <rPh sb="20" eb="21">
      <t>ヨウ</t>
    </rPh>
    <rPh sb="30" eb="31">
      <t>スベ</t>
    </rPh>
    <rPh sb="33" eb="35">
      <t>タンマツ</t>
    </rPh>
    <rPh sb="36" eb="38">
      <t>セッテイ</t>
    </rPh>
    <rPh sb="40" eb="41">
      <t>コト</t>
    </rPh>
    <phoneticPr fontId="1"/>
  </si>
  <si>
    <t>Adobe Creative Cloud  ※開邦高校　美術部用22台にインストールを行うこと
※共有デバイス用のライセンスであること
※共有デバイスに対応できるように導入すること</t>
    <rPh sb="23" eb="24">
      <t>ヒラ</t>
    </rPh>
    <rPh sb="24" eb="25">
      <t>クニ</t>
    </rPh>
    <rPh sb="25" eb="27">
      <t>コウコウ</t>
    </rPh>
    <rPh sb="28" eb="31">
      <t>ビジュツブ</t>
    </rPh>
    <rPh sb="31" eb="32">
      <t>ヨウ</t>
    </rPh>
    <rPh sb="34" eb="35">
      <t>ダイ</t>
    </rPh>
    <rPh sb="43" eb="44">
      <t>オコナ</t>
    </rPh>
    <rPh sb="49" eb="51">
      <t>キョウユウ</t>
    </rPh>
    <rPh sb="55" eb="56">
      <t>ヨウ</t>
    </rPh>
    <rPh sb="69" eb="71">
      <t>キョウユウ</t>
    </rPh>
    <rPh sb="76" eb="78">
      <t>タイオウ</t>
    </rPh>
    <rPh sb="84" eb="86">
      <t>ドウニュウ</t>
    </rPh>
    <phoneticPr fontId="2"/>
  </si>
  <si>
    <t>教育機関向けである事
画面サイズ　65V型以上
最大解像度　3,840 x 2,160ピクセル以上
最大表示色　約10.7億以上
輝度　600 cd/㎡以上
視野角　左右178°/上下178°以上
入力端子　HDMI×3以上（１つはUSB TypeCでも代替可）
スピーカー　10W x 10W以上
機能　・チューナーなし　
接続　マルチOS対応(Windows、Andoroid、iOS、ChromeOS)の無線接続に対応していること。
　　　オプションでの追加も可。
　　　学校Wi-Fi(GIGA-WiFi)に接続し学校保有の端末からキャストが出来るよう設定する事
　　　デバイス名を各機器ユニークな名称に変更する事
　　　(デバイス名は協議の上決定するものとする)
保守　5年間現地修理（オンサイト＝出張修理）対応可能とすること
保護ガラスまたはアクリルパネル（3mm以上）付き。後からの取付も可。</t>
    <rPh sb="0" eb="2">
      <t>キョウイク</t>
    </rPh>
    <rPh sb="2" eb="4">
      <t>キカン</t>
    </rPh>
    <rPh sb="4" eb="5">
      <t>ム</t>
    </rPh>
    <rPh sb="11" eb="13">
      <t>ガメン</t>
    </rPh>
    <rPh sb="20" eb="21">
      <t>カタ</t>
    </rPh>
    <rPh sb="21" eb="23">
      <t>イジョウ</t>
    </rPh>
    <rPh sb="24" eb="26">
      <t>サイダイ</t>
    </rPh>
    <rPh sb="26" eb="29">
      <t>カイゾウド</t>
    </rPh>
    <rPh sb="47" eb="49">
      <t>イジョウ</t>
    </rPh>
    <rPh sb="50" eb="52">
      <t>サイダイ</t>
    </rPh>
    <rPh sb="52" eb="54">
      <t>ヒョウジ</t>
    </rPh>
    <rPh sb="54" eb="55">
      <t>ショク</t>
    </rPh>
    <rPh sb="56" eb="57">
      <t>ヤク</t>
    </rPh>
    <rPh sb="61" eb="62">
      <t>オク</t>
    </rPh>
    <rPh sb="62" eb="64">
      <t>イジョウ</t>
    </rPh>
    <rPh sb="65" eb="67">
      <t>キド</t>
    </rPh>
    <rPh sb="76" eb="78">
      <t>イジョウ</t>
    </rPh>
    <rPh sb="79" eb="82">
      <t>シヤカク</t>
    </rPh>
    <rPh sb="83" eb="85">
      <t>サユウ</t>
    </rPh>
    <rPh sb="90" eb="92">
      <t>ジョウゲ</t>
    </rPh>
    <rPh sb="96" eb="98">
      <t>イジョウ</t>
    </rPh>
    <rPh sb="99" eb="101">
      <t>ニュウリョク</t>
    </rPh>
    <rPh sb="101" eb="103">
      <t>タンシ</t>
    </rPh>
    <rPh sb="110" eb="112">
      <t>イジョウ</t>
    </rPh>
    <rPh sb="127" eb="129">
      <t>ダイタイ</t>
    </rPh>
    <rPh sb="129" eb="130">
      <t>カ</t>
    </rPh>
    <rPh sb="147" eb="149">
      <t>イジョウ</t>
    </rPh>
    <rPh sb="150" eb="152">
      <t>キノウ</t>
    </rPh>
    <rPh sb="163" eb="165">
      <t>セツゾク</t>
    </rPh>
    <rPh sb="171" eb="173">
      <t>タイオウ</t>
    </rPh>
    <rPh sb="205" eb="209">
      <t>ムセンセツゾク</t>
    </rPh>
    <rPh sb="210" eb="212">
      <t>タイオウ</t>
    </rPh>
    <rPh sb="230" eb="232">
      <t>ツイカ</t>
    </rPh>
    <rPh sb="233" eb="234">
      <t>カ</t>
    </rPh>
    <rPh sb="337" eb="339">
      <t>ホシュ</t>
    </rPh>
    <rPh sb="341" eb="343">
      <t>ネンカン</t>
    </rPh>
    <rPh sb="343" eb="345">
      <t>ゲンチ</t>
    </rPh>
    <rPh sb="345" eb="347">
      <t>シュウリ</t>
    </rPh>
    <rPh sb="354" eb="356">
      <t>シュッチョウ</t>
    </rPh>
    <rPh sb="356" eb="358">
      <t>シュウリ</t>
    </rPh>
    <rPh sb="359" eb="361">
      <t>タイオウ</t>
    </rPh>
    <rPh sb="361" eb="363">
      <t>カノウ</t>
    </rPh>
    <rPh sb="369" eb="371">
      <t>ホゴ</t>
    </rPh>
    <rPh sb="388" eb="390">
      <t>イジョウ</t>
    </rPh>
    <rPh sb="391" eb="392">
      <t>ツ</t>
    </rPh>
    <rPh sb="394" eb="395">
      <t>アト</t>
    </rPh>
    <rPh sb="398" eb="400">
      <t>トリツケ</t>
    </rPh>
    <rPh sb="401" eb="402">
      <t>カ</t>
    </rPh>
    <phoneticPr fontId="1"/>
  </si>
  <si>
    <r>
      <t>　　※導入時の状態から異なることを理由に保守の対象外としない。</t>
    </r>
    <r>
      <rPr>
        <strike/>
        <sz val="10"/>
        <color rgb="FFFF0000"/>
        <rFont val="游ゴシック"/>
        <family val="3"/>
        <charset val="128"/>
      </rPr>
      <t>（校務用端末の保守と同様と考えていただければ問題ありません）</t>
    </r>
    <rPh sb="3" eb="6">
      <t>ドウニュウジ</t>
    </rPh>
    <rPh sb="7" eb="9">
      <t>ジョウタイ</t>
    </rPh>
    <rPh sb="11" eb="12">
      <t>コト</t>
    </rPh>
    <rPh sb="17" eb="19">
      <t>リユウ</t>
    </rPh>
    <rPh sb="20" eb="22">
      <t>ホシュ</t>
    </rPh>
    <rPh sb="23" eb="26">
      <t>タイショウガイ</t>
    </rPh>
    <rPh sb="32" eb="35">
      <t>コウムヨウ</t>
    </rPh>
    <rPh sb="35" eb="37">
      <t>タンマツ</t>
    </rPh>
    <rPh sb="38" eb="40">
      <t>ホシュ</t>
    </rPh>
    <rPh sb="41" eb="43">
      <t>ドウヨウ</t>
    </rPh>
    <rPh sb="44" eb="45">
      <t>カンガ</t>
    </rPh>
    <rPh sb="53" eb="55">
      <t>モンダイ</t>
    </rPh>
    <phoneticPr fontId="1"/>
  </si>
  <si>
    <r>
      <t>無線通信規格：IEEE 802.11ax/ac/n/a (5GHz)およびIEEE 802.11ax/n/g/b(2.4GHz)を同時使用可
伝送速度：IEEE802.11ax(2.4GHz):最大573.5Mbps、(5GHz):最大1201Mbps、
IEEE802.11ac:最大866.7Mbps、IEEE802.11n(2.4GHz):最大300Mbps、(5GHz):最大300Mbps
IEEE802.11a/g:最大54Mbps、IEEE802.11b:最大11Mbps
バンド選択：5GHz:802.11ax/ac/n/a、2.4GHz:802.11ax/n/g/b、5GHz/2.4GHz 同時使用可
アンテナ（内蔵）：内蔵アンテナ×4
セキュリティ規格 （認証方式・暗号化方式）：WPA3-Enterprise 192bit Security (GCMP-256)、
WPA2/WPA3(Mixed)-Personal(AES)、WPA3-Personal(AES)、
WPA/WPA2(Mixed)-Enterprise(AES/AUTO)、WPA2-Enterprise(AES/AUTO)、
WPA/WPA2(Mixed)-Personal(AES/AUTO)、WPA2-Personal(AES/AUTO)、
IEEE802.1X(WEP)、</t>
    </r>
    <r>
      <rPr>
        <strike/>
        <sz val="10"/>
        <color rgb="FFFF0000"/>
        <rFont val="游ゴシック"/>
        <family val="3"/>
        <charset val="128"/>
      </rPr>
      <t>WEP(64/128bit)</t>
    </r>
    <r>
      <rPr>
        <sz val="10"/>
        <rFont val="游ゴシック"/>
        <family val="3"/>
        <charset val="128"/>
      </rPr>
      <t xml:space="preserve">
セキュリティ機能：MACフィルタ、無線セパレータ
同時接続端末台数：5GHz:最大512台、2.4GHz:最大512台
ルータ関連機能：IPマスカレード、DHCPサーバ
環境条件：動作温湿度範囲－10℃～＋55℃ / 10～90％RH（結露なきこと）
カラーユニバーサルデザイン認証
※無線AP統括監視ソフト及び給電アダプターを含む、ケーブルはモール等で保護を行うこと
　各無線APは統括監視ソフトで統括監視・設定が可能なモードにすること
　無線APの給電については、Poeハブ又はインジェクター等で現場に応じて用意すること
接続するLANケーブルについてはCat6Aのケーブルを新規で導入する事</t>
    </r>
    <phoneticPr fontId="1"/>
  </si>
  <si>
    <r>
      <t>プロジェクタ仕様はA-14に準ずる
プロジェクターカート付き(総耐荷量40kg、折りたたみ型不可、</t>
    </r>
    <r>
      <rPr>
        <sz val="10"/>
        <color rgb="FFFF0000"/>
        <rFont val="游ゴシック"/>
        <family val="3"/>
        <charset val="128"/>
      </rPr>
      <t>キャスター付き</t>
    </r>
    <r>
      <rPr>
        <sz val="10"/>
        <color theme="1"/>
        <rFont val="游ゴシック"/>
        <family val="3"/>
        <charset val="128"/>
      </rPr>
      <t>）</t>
    </r>
    <rPh sb="6" eb="8">
      <t>シヨウ</t>
    </rPh>
    <rPh sb="14" eb="15">
      <t>ジュン</t>
    </rPh>
    <rPh sb="54" eb="55">
      <t>ツ</t>
    </rPh>
    <phoneticPr fontId="1"/>
  </si>
  <si>
    <r>
      <rPr>
        <strike/>
        <sz val="10"/>
        <color rgb="FFFF0000"/>
        <rFont val="游ゴシック"/>
        <family val="3"/>
        <charset val="128"/>
      </rPr>
      <t>A-7、A-8に準ずる、</t>
    </r>
    <r>
      <rPr>
        <sz val="10"/>
        <color rgb="FFFF0000"/>
        <rFont val="游ゴシック"/>
        <family val="3"/>
        <charset val="128"/>
      </rPr>
      <t>A-5、A-6に準ずる</t>
    </r>
    <phoneticPr fontId="1"/>
  </si>
  <si>
    <r>
      <t>20台収納タイプ</t>
    </r>
    <r>
      <rPr>
        <sz val="10"/>
        <color rgb="FFFF0000"/>
        <rFont val="游ゴシック"/>
        <family val="3"/>
        <charset val="128"/>
      </rPr>
      <t>（ipad第11世代が保管できること。）</t>
    </r>
    <r>
      <rPr>
        <sz val="10"/>
        <rFont val="游ゴシック"/>
        <family val="3"/>
        <charset val="128"/>
      </rPr>
      <t>。鍵付き扉あり。指定した時間に電源の入切できるタイマー（外付け可）付き。</t>
    </r>
    <r>
      <rPr>
        <sz val="10"/>
        <color rgb="FFFF0000"/>
        <rFont val="游ゴシック"/>
        <family val="3"/>
        <charset val="128"/>
      </rPr>
      <t>キャスター付き</t>
    </r>
    <rPh sb="13" eb="14">
      <t>ダイ</t>
    </rPh>
    <rPh sb="16" eb="18">
      <t>セダイ</t>
    </rPh>
    <rPh sb="19" eb="21">
      <t>ホカン</t>
    </rPh>
    <rPh sb="69" eb="70">
      <t>ツ</t>
    </rPh>
    <phoneticPr fontId="1"/>
  </si>
  <si>
    <r>
      <rPr>
        <strike/>
        <sz val="10"/>
        <color rgb="FFFF0000"/>
        <rFont val="游ゴシック"/>
        <family val="3"/>
        <charset val="128"/>
      </rPr>
      <t xml:space="preserve">ちびっこくらぶぐんぐんのばそう！発想力	</t>
    </r>
    <r>
      <rPr>
        <sz val="10"/>
        <color theme="1"/>
        <rFont val="游ゴシック"/>
        <family val="3"/>
        <charset val="128"/>
      </rPr>
      <t xml:space="preserve">
ちびっこくらぶ 秀才脳育成パック</t>
    </r>
    <rPh sb="16" eb="19">
      <t>ハッソウリョク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</si>
</sst>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quot;¥&quot;\-#,##0"/>
    <numFmt numFmtId="6" formatCode="&quot;¥&quot;#,##0;[Red]&quot;¥&quot;\-#,##0"/>
    <numFmt numFmtId="176" formatCode="_(&quot;$&quot;* #,##0_);_(&quot;$&quot;* \(#,##0\);_(&quot;$&quot;* &quot;-&quot;_);_(@_)"/>
    <numFmt numFmtId="177" formatCode="_(&quot;$&quot;* #,##0.00_);_(&quot;$&quot;* \(#,##0.00\);_(&quot;$&quot;* &quot;-&quot;??_);_(@_)"/>
    <numFmt numFmtId="178" formatCode="#,##0;\-#,##0;\-"/>
    <numFmt numFmtId="179" formatCode="#,##0;\-#,##0;&quot;-&quot;"/>
    <numFmt numFmtId="180" formatCode="0_);\(0\)"/>
    <numFmt numFmtId="181" formatCode="#,##0.00&quot;￡&quot;_);\(#,##0.00&quot;￡&quot;\)"/>
    <numFmt numFmtId="182" formatCode="_-* #,##0.0_-;\-* #,##0.0_-;_-* &quot;-&quot;??_-;_-@_-"/>
    <numFmt numFmtId="183" formatCode="&quot;R$&quot;#,##0.00_);[Red]&quot;(R$&quot;#,##0.00\)"/>
    <numFmt numFmtId="184" formatCode="&quot;R$&quot;#,##0.00_);[Red]\(&quot;R$&quot;#,##0.00\)"/>
    <numFmt numFmtId="185" formatCode="#,##0.000;[Red]\-#,##0.000"/>
    <numFmt numFmtId="186" formatCode="&quot;¥&quot;#,##0;[Red]&quot;¥-&quot;#,##0"/>
    <numFmt numFmtId="187" formatCode="&quot;A-&quot;#,##0"/>
    <numFmt numFmtId="188" formatCode="&quot;B-&quot;#,##0"/>
    <numFmt numFmtId="189" formatCode="&quot;C-&quot;#,##0"/>
    <numFmt numFmtId="190" formatCode="&quot;D-&quot;#,##0"/>
    <numFmt numFmtId="191" formatCode="&quot;E-&quot;#,##0"/>
  </numFmts>
  <fonts count="47">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6"/>
      <name val="ＭＳ Ｐ明朝"/>
      <family val="1"/>
      <charset val="128"/>
    </font>
    <font>
      <sz val="11"/>
      <name val="明朝"/>
      <family val="1"/>
      <charset val="128"/>
    </font>
    <font>
      <sz val="11"/>
      <name val="ＭＳ Ｐ明朝"/>
      <family val="1"/>
      <charset val="128"/>
    </font>
    <font>
      <sz val="10"/>
      <name val="Arial"/>
      <family val="2"/>
    </font>
    <font>
      <sz val="10"/>
      <color indexed="8"/>
      <name val="Arial"/>
      <family val="2"/>
    </font>
    <font>
      <sz val="9"/>
      <name val="Helv"/>
      <family val="2"/>
    </font>
    <font>
      <sz val="9"/>
      <name val="Times New Roman"/>
      <family val="1"/>
    </font>
    <font>
      <sz val="10"/>
      <name val="ＭＳ Ｐゴシック"/>
      <family val="3"/>
      <charset val="128"/>
    </font>
    <font>
      <sz val="8"/>
      <name val="Arial"/>
      <family val="2"/>
    </font>
    <font>
      <b/>
      <sz val="12"/>
      <name val="Arial"/>
      <family val="2"/>
    </font>
    <font>
      <sz val="8"/>
      <color indexed="16"/>
      <name val="Century Schoolbook"/>
      <family val="1"/>
    </font>
    <font>
      <b/>
      <i/>
      <sz val="10"/>
      <name val="Times New Roman"/>
      <family val="1"/>
    </font>
    <font>
      <b/>
      <sz val="9"/>
      <name val="Times New Roman"/>
      <family val="1"/>
    </font>
    <font>
      <sz val="11"/>
      <color theme="1"/>
      <name val="ＭＳ Ｐゴシック"/>
      <family val="2"/>
      <charset val="128"/>
    </font>
    <font>
      <sz val="11"/>
      <color indexed="8"/>
      <name val="ＭＳ Ｐゴシック"/>
      <family val="3"/>
      <charset val="128"/>
    </font>
    <font>
      <sz val="11"/>
      <color rgb="FF000000"/>
      <name val="ＭＳ Ｐゴシック"/>
      <family val="2"/>
      <charset val="128"/>
    </font>
    <font>
      <sz val="11"/>
      <color theme="1"/>
      <name val="ＭＳ Ｐゴシック"/>
      <family val="3"/>
      <charset val="128"/>
      <scheme val="minor"/>
    </font>
    <font>
      <sz val="12"/>
      <color theme="1"/>
      <name val="ＭＳ Ｐゴシック"/>
      <family val="2"/>
      <charset val="128"/>
      <scheme val="minor"/>
    </font>
    <font>
      <sz val="9"/>
      <color indexed="8"/>
      <name val="ＭＳ ゴシック"/>
      <family val="3"/>
      <charset val="128"/>
    </font>
    <font>
      <sz val="14"/>
      <name val="ＭＳ 明朝"/>
      <family val="1"/>
      <charset val="128"/>
    </font>
    <font>
      <sz val="11"/>
      <name val="游ゴシック"/>
      <family val="3"/>
      <charset val="128"/>
    </font>
    <font>
      <sz val="12"/>
      <name val="游ゴシック"/>
      <family val="3"/>
      <charset val="128"/>
    </font>
    <font>
      <b/>
      <sz val="12"/>
      <name val="游ゴシック"/>
      <family val="3"/>
      <charset val="128"/>
    </font>
    <font>
      <b/>
      <sz val="16"/>
      <name val="游ゴシック"/>
      <family val="3"/>
      <charset val="128"/>
    </font>
    <font>
      <sz val="9"/>
      <name val="游ゴシック"/>
      <family val="3"/>
      <charset val="128"/>
    </font>
    <font>
      <sz val="10"/>
      <name val="游ゴシック"/>
      <family val="3"/>
      <charset val="128"/>
    </font>
    <font>
      <b/>
      <sz val="10"/>
      <name val="游ゴシック"/>
      <family val="3"/>
      <charset val="128"/>
    </font>
    <font>
      <sz val="9"/>
      <color indexed="81"/>
      <name val="MS P ゴシック"/>
      <family val="3"/>
      <charset val="128"/>
    </font>
    <font>
      <sz val="10"/>
      <color theme="1"/>
      <name val="游ゴシック"/>
      <family val="3"/>
      <charset val="128"/>
    </font>
    <font>
      <sz val="10"/>
      <color rgb="FFFF0000"/>
      <name val="游ゴシック"/>
      <family val="3"/>
      <charset val="128"/>
    </font>
    <font>
      <sz val="10"/>
      <color theme="0"/>
      <name val="游ゴシック"/>
      <family val="3"/>
      <charset val="128"/>
    </font>
    <font>
      <sz val="14"/>
      <name val="游ゴシック"/>
      <family val="3"/>
      <charset val="128"/>
    </font>
    <font>
      <sz val="16"/>
      <name val="游ゴシック"/>
      <family val="3"/>
      <charset val="128"/>
    </font>
    <font>
      <sz val="8"/>
      <color theme="1"/>
      <name val="游ゴシック"/>
      <family val="3"/>
      <charset val="128"/>
    </font>
    <font>
      <b/>
      <sz val="8"/>
      <name val="游ゴシック"/>
      <family val="3"/>
      <charset val="128"/>
    </font>
    <font>
      <sz val="8"/>
      <name val="游ゴシック"/>
      <family val="3"/>
      <charset val="128"/>
    </font>
    <font>
      <sz val="8"/>
      <color theme="0"/>
      <name val="游ゴシック"/>
      <family val="3"/>
      <charset val="128"/>
    </font>
    <font>
      <sz val="11"/>
      <color theme="1"/>
      <name val="ＭＳ Ｐゴシック"/>
      <family val="2"/>
      <charset val="128"/>
      <scheme val="minor"/>
    </font>
    <font>
      <sz val="11"/>
      <color theme="1"/>
      <name val="游ゴシック"/>
      <family val="3"/>
      <charset val="128"/>
    </font>
    <font>
      <b/>
      <u/>
      <sz val="12"/>
      <name val="HG丸ｺﾞｼｯｸM-PRO"/>
      <family val="3"/>
      <charset val="128"/>
    </font>
    <font>
      <sz val="11"/>
      <color rgb="FFFF0000"/>
      <name val="游ゴシック"/>
      <family val="3"/>
      <charset val="128"/>
    </font>
    <font>
      <strike/>
      <sz val="10"/>
      <color rgb="FFFF0000"/>
      <name val="游ゴシック"/>
      <family val="3"/>
      <charset val="128"/>
    </font>
    <font>
      <strike/>
      <sz val="11"/>
      <color rgb="FFFF0000"/>
      <name val="游ゴシック"/>
      <family val="3"/>
      <charset val="128"/>
    </font>
  </fonts>
  <fills count="9">
    <fill>
      <patternFill patternType="none"/>
    </fill>
    <fill>
      <patternFill patternType="gray125"/>
    </fill>
    <fill>
      <patternFill patternType="solid">
        <fgColor theme="0"/>
        <bgColor indexed="64"/>
      </patternFill>
    </fill>
    <fill>
      <patternFill patternType="solid">
        <fgColor indexed="14"/>
        <bgColor indexed="64"/>
      </patternFill>
    </fill>
    <fill>
      <patternFill patternType="solid">
        <fgColor indexed="22"/>
        <bgColor indexed="31"/>
      </patternFill>
    </fill>
    <fill>
      <patternFill patternType="solid">
        <fgColor indexed="22"/>
        <bgColor indexed="64"/>
      </patternFill>
    </fill>
    <fill>
      <patternFill patternType="solid">
        <fgColor indexed="26"/>
        <bgColor indexed="9"/>
      </patternFill>
    </fill>
    <fill>
      <patternFill patternType="solid">
        <fgColor indexed="26"/>
        <bgColor indexed="64"/>
      </patternFill>
    </fill>
    <fill>
      <patternFill patternType="solid">
        <fgColor rgb="FFFFFF00"/>
        <bgColor indexed="64"/>
      </patternFill>
    </fill>
  </fills>
  <borders count="44">
    <border>
      <left/>
      <right/>
      <top/>
      <bottom/>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top style="medium">
        <color indexed="8"/>
      </top>
      <bottom style="medium">
        <color indexed="8"/>
      </bottom>
      <diagonal/>
    </border>
    <border>
      <left/>
      <right/>
      <top style="medium">
        <color indexed="64"/>
      </top>
      <bottom style="medium">
        <color indexed="64"/>
      </bottom>
      <diagonal/>
    </border>
    <border>
      <left/>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auto="1"/>
      </left>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right style="thin">
        <color indexed="64"/>
      </right>
      <top/>
      <bottom style="thin">
        <color indexed="64"/>
      </bottom>
      <diagonal/>
    </border>
    <border>
      <left style="thin">
        <color indexed="8"/>
      </left>
      <right style="thin">
        <color indexed="8"/>
      </right>
      <top style="thin">
        <color indexed="8"/>
      </top>
      <bottom/>
      <diagonal/>
    </border>
  </borders>
  <cellStyleXfs count="117">
    <xf numFmtId="0" fontId="0" fillId="0" borderId="0">
      <alignment vertical="center"/>
    </xf>
    <xf numFmtId="0" fontId="3" fillId="0" borderId="0"/>
    <xf numFmtId="0" fontId="3" fillId="0" borderId="0"/>
    <xf numFmtId="176"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0" fontId="3" fillId="0" borderId="0"/>
    <xf numFmtId="178" fontId="8" fillId="0" borderId="0" applyFill="0" applyBorder="0" applyAlignment="0"/>
    <xf numFmtId="179" fontId="8" fillId="0" borderId="0" applyFill="0" applyBorder="0" applyAlignment="0"/>
    <xf numFmtId="180" fontId="9" fillId="0" borderId="0" applyFill="0" applyBorder="0" applyAlignment="0"/>
    <xf numFmtId="181" fontId="3" fillId="0" borderId="0" applyFill="0" applyBorder="0" applyAlignment="0"/>
    <xf numFmtId="0" fontId="7" fillId="0" borderId="0" applyFill="0" applyBorder="0" applyAlignment="0"/>
    <xf numFmtId="0" fontId="7" fillId="0" borderId="0" applyFill="0" applyBorder="0" applyAlignment="0"/>
    <xf numFmtId="181" fontId="3" fillId="0" borderId="0" applyFill="0" applyBorder="0" applyAlignment="0"/>
    <xf numFmtId="0" fontId="7" fillId="0" borderId="0" applyFill="0" applyBorder="0" applyAlignment="0"/>
    <xf numFmtId="180" fontId="9" fillId="0" borderId="0" applyFill="0" applyBorder="0" applyAlignment="0"/>
    <xf numFmtId="0" fontId="7" fillId="0" borderId="0" applyFont="0" applyFill="0" applyBorder="0" applyAlignment="0" applyProtection="0"/>
    <xf numFmtId="181" fontId="3" fillId="0" borderId="0" applyFont="0" applyFill="0" applyBorder="0" applyAlignment="0" applyProtection="0"/>
    <xf numFmtId="182" fontId="7" fillId="0" borderId="0" applyFont="0" applyFill="0" applyBorder="0" applyAlignment="0" applyProtection="0"/>
    <xf numFmtId="0" fontId="7" fillId="0" borderId="0" applyFont="0" applyFill="0" applyBorder="0" applyAlignment="0" applyProtection="0"/>
    <xf numFmtId="180" fontId="9" fillId="0" borderId="0" applyFont="0" applyFill="0" applyBorder="0" applyAlignment="0" applyProtection="0"/>
    <xf numFmtId="0" fontId="7" fillId="0" borderId="0" applyFont="0" applyFill="0" applyBorder="0" applyAlignment="0" applyProtection="0"/>
    <xf numFmtId="14" fontId="8" fillId="0" borderId="0" applyFill="0" applyBorder="0" applyAlignment="0"/>
    <xf numFmtId="181" fontId="3" fillId="0" borderId="0" applyFill="0" applyBorder="0" applyAlignment="0"/>
    <xf numFmtId="180" fontId="9" fillId="0" borderId="0" applyFill="0" applyBorder="0" applyAlignment="0"/>
    <xf numFmtId="181" fontId="3" fillId="0" borderId="0" applyFill="0" applyBorder="0" applyAlignment="0"/>
    <xf numFmtId="0" fontId="7" fillId="0" borderId="0" applyFill="0" applyBorder="0" applyAlignment="0"/>
    <xf numFmtId="180" fontId="9" fillId="0" borderId="0" applyFill="0" applyBorder="0" applyAlignment="0"/>
    <xf numFmtId="0" fontId="10" fillId="0" borderId="0">
      <alignment horizontal="left"/>
    </xf>
    <xf numFmtId="38" fontId="11" fillId="0" borderId="0" applyFill="0" applyBorder="0" applyAlignment="0" applyProtection="0"/>
    <xf numFmtId="0" fontId="12" fillId="4" borderId="0" applyNumberFormat="0" applyBorder="0" applyAlignment="0" applyProtection="0"/>
    <xf numFmtId="38" fontId="12" fillId="5" borderId="0" applyNumberFormat="0" applyBorder="0" applyAlignment="0" applyProtection="0"/>
    <xf numFmtId="0" fontId="13" fillId="0" borderId="8" applyNumberFormat="0" applyAlignment="0" applyProtection="0"/>
    <xf numFmtId="0" fontId="13" fillId="0" borderId="9" applyNumberFormat="0" applyAlignment="0" applyProtection="0">
      <alignment horizontal="left" vertical="center"/>
    </xf>
    <xf numFmtId="0" fontId="13" fillId="0" borderId="10">
      <alignment horizontal="left" vertical="center"/>
    </xf>
    <xf numFmtId="0" fontId="13" fillId="0" borderId="10">
      <alignment horizontal="left" vertical="center"/>
    </xf>
    <xf numFmtId="0" fontId="13" fillId="0" borderId="10">
      <alignment horizontal="left" vertical="center"/>
    </xf>
    <xf numFmtId="0" fontId="13" fillId="0" borderId="10">
      <alignment horizontal="left" vertical="center"/>
    </xf>
    <xf numFmtId="0" fontId="13" fillId="0" borderId="11">
      <alignment horizontal="left" vertical="center"/>
    </xf>
    <xf numFmtId="0" fontId="13" fillId="0" borderId="10">
      <alignment horizontal="left" vertical="center"/>
    </xf>
    <xf numFmtId="0" fontId="13" fillId="0" borderId="10">
      <alignment horizontal="left" vertical="center"/>
    </xf>
    <xf numFmtId="0" fontId="13" fillId="0" borderId="10">
      <alignment horizontal="left" vertical="center"/>
    </xf>
    <xf numFmtId="0" fontId="13" fillId="0" borderId="10">
      <alignment horizontal="left" vertical="center"/>
    </xf>
    <xf numFmtId="0" fontId="13" fillId="0" borderId="10">
      <alignment horizontal="left" vertical="center"/>
    </xf>
    <xf numFmtId="0" fontId="13" fillId="0" borderId="10">
      <alignment horizontal="left" vertical="center"/>
    </xf>
    <xf numFmtId="0" fontId="13" fillId="0" borderId="10">
      <alignment horizontal="left" vertical="center"/>
    </xf>
    <xf numFmtId="0" fontId="12" fillId="6" borderId="0" applyNumberFormat="0" applyBorder="0" applyAlignment="0" applyProtection="0"/>
    <xf numFmtId="10" fontId="12" fillId="7" borderId="7" applyNumberFormat="0" applyBorder="0" applyAlignment="0" applyProtection="0"/>
    <xf numFmtId="181" fontId="3" fillId="0" borderId="0" applyFill="0" applyBorder="0" applyAlignment="0"/>
    <xf numFmtId="180" fontId="9" fillId="0" borderId="0" applyFill="0" applyBorder="0" applyAlignment="0"/>
    <xf numFmtId="181" fontId="3" fillId="0" borderId="0" applyFill="0" applyBorder="0" applyAlignment="0"/>
    <xf numFmtId="0" fontId="7" fillId="0" borderId="0" applyFill="0" applyBorder="0" applyAlignment="0"/>
    <xf numFmtId="180" fontId="9" fillId="0" borderId="0" applyFill="0" applyBorder="0" applyAlignment="0"/>
    <xf numFmtId="183" fontId="5" fillId="0" borderId="0"/>
    <xf numFmtId="184" fontId="5" fillId="0" borderId="0"/>
    <xf numFmtId="0" fontId="7" fillId="0" borderId="0"/>
    <xf numFmtId="0" fontId="7" fillId="0" borderId="0" applyFont="0" applyFill="0" applyBorder="0" applyAlignment="0" applyProtection="0"/>
    <xf numFmtId="182" fontId="7" fillId="0" borderId="0" applyFont="0" applyFill="0" applyBorder="0" applyAlignment="0" applyProtection="0"/>
    <xf numFmtId="10" fontId="3" fillId="0" borderId="0" applyFill="0" applyBorder="0" applyAlignment="0" applyProtection="0"/>
    <xf numFmtId="10" fontId="7" fillId="0" borderId="0" applyFont="0" applyFill="0" applyBorder="0" applyAlignment="0" applyProtection="0"/>
    <xf numFmtId="0" fontId="7" fillId="0" borderId="0" applyFont="0" applyFill="0" applyBorder="0" applyAlignment="0" applyProtection="0"/>
    <xf numFmtId="181" fontId="3" fillId="0" borderId="0" applyFill="0" applyBorder="0" applyAlignment="0"/>
    <xf numFmtId="180" fontId="9" fillId="0" borderId="0" applyFill="0" applyBorder="0" applyAlignment="0"/>
    <xf numFmtId="181" fontId="3" fillId="0" borderId="0" applyFill="0" applyBorder="0" applyAlignment="0"/>
    <xf numFmtId="0" fontId="7" fillId="0" borderId="0" applyFill="0" applyBorder="0" applyAlignment="0"/>
    <xf numFmtId="180" fontId="9" fillId="0" borderId="0" applyFill="0" applyBorder="0" applyAlignment="0"/>
    <xf numFmtId="4" fontId="10" fillId="0" borderId="0">
      <alignment horizontal="right"/>
    </xf>
    <xf numFmtId="4" fontId="14" fillId="0" borderId="0">
      <alignment horizontal="right"/>
    </xf>
    <xf numFmtId="0" fontId="15" fillId="0" borderId="0">
      <alignment horizontal="left"/>
    </xf>
    <xf numFmtId="49" fontId="8" fillId="0" borderId="0" applyFill="0" applyBorder="0" applyAlignment="0"/>
    <xf numFmtId="0" fontId="7" fillId="0" borderId="0" applyFill="0" applyBorder="0" applyAlignment="0"/>
    <xf numFmtId="0" fontId="7" fillId="0" borderId="0" applyFill="0" applyBorder="0" applyAlignment="0"/>
    <xf numFmtId="0" fontId="16" fillId="0" borderId="0">
      <alignment horizontal="center"/>
    </xf>
    <xf numFmtId="0" fontId="7" fillId="0" borderId="0"/>
    <xf numFmtId="9" fontId="3" fillId="0" borderId="0" applyFont="0" applyFill="0" applyBorder="0" applyAlignment="0" applyProtection="0">
      <alignment vertical="center"/>
    </xf>
    <xf numFmtId="9" fontId="17" fillId="0" borderId="0" applyFont="0" applyFill="0" applyBorder="0" applyAlignment="0" applyProtection="0">
      <alignment vertical="center"/>
    </xf>
    <xf numFmtId="9" fontId="11" fillId="0" borderId="0" applyFill="0" applyBorder="0" applyAlignment="0" applyProtection="0"/>
    <xf numFmtId="9" fontId="11" fillId="0" borderId="0" applyFill="0" applyBorder="0" applyAlignment="0" applyProtection="0"/>
    <xf numFmtId="9" fontId="18" fillId="0" borderId="0" applyFont="0" applyFill="0" applyBorder="0" applyAlignment="0" applyProtection="0">
      <alignment vertical="center"/>
    </xf>
    <xf numFmtId="185" fontId="5" fillId="0" borderId="0">
      <protection locked="0"/>
    </xf>
    <xf numFmtId="38" fontId="3" fillId="0" borderId="0" applyFont="0" applyFill="0" applyBorder="0" applyAlignment="0" applyProtection="0"/>
    <xf numFmtId="38" fontId="3" fillId="0" borderId="0" applyFont="0" applyFill="0" applyBorder="0" applyAlignment="0" applyProtection="0"/>
    <xf numFmtId="38" fontId="5" fillId="0" borderId="0" applyFont="0" applyFill="0" applyBorder="0" applyAlignment="0" applyProtection="0"/>
    <xf numFmtId="38" fontId="3" fillId="0" borderId="0" applyFill="0" applyBorder="0" applyAlignment="0" applyProtection="0"/>
    <xf numFmtId="38" fontId="3" fillId="0" borderId="0" applyFont="0" applyFill="0" applyBorder="0" applyAlignment="0" applyProtection="0">
      <alignment vertical="center"/>
    </xf>
    <xf numFmtId="38" fontId="3" fillId="0" borderId="0" applyFill="0" applyBorder="0" applyAlignment="0" applyProtection="0"/>
    <xf numFmtId="38" fontId="3" fillId="0" borderId="0" applyFont="0" applyFill="0" applyBorder="0" applyAlignment="0" applyProtection="0"/>
    <xf numFmtId="38" fontId="17" fillId="0" borderId="0" applyFont="0" applyFill="0" applyBorder="0" applyAlignment="0" applyProtection="0">
      <alignment vertical="center"/>
    </xf>
    <xf numFmtId="38" fontId="11" fillId="0" borderId="0" applyFill="0" applyBorder="0" applyAlignment="0" applyProtection="0"/>
    <xf numFmtId="38" fontId="11" fillId="0" borderId="0" applyFill="0" applyBorder="0" applyAlignment="0" applyProtection="0"/>
    <xf numFmtId="38" fontId="3" fillId="0" borderId="0" applyFont="0" applyFill="0" applyBorder="0" applyAlignment="0" applyProtection="0"/>
    <xf numFmtId="38" fontId="18" fillId="0" borderId="0" applyFont="0" applyFill="0" applyBorder="0" applyAlignment="0" applyProtection="0">
      <alignment vertical="center"/>
    </xf>
    <xf numFmtId="0" fontId="19" fillId="0" borderId="0">
      <alignment vertical="center"/>
    </xf>
    <xf numFmtId="186" fontId="11" fillId="0" borderId="0" applyFill="0" applyBorder="0" applyAlignment="0" applyProtection="0"/>
    <xf numFmtId="186" fontId="11" fillId="0" borderId="0" applyFill="0" applyBorder="0" applyAlignment="0" applyProtection="0"/>
    <xf numFmtId="6" fontId="3" fillId="0" borderId="0" applyFont="0" applyFill="0" applyBorder="0" applyAlignment="0" applyProtection="0"/>
    <xf numFmtId="0" fontId="20" fillId="0" borderId="0">
      <alignment vertical="center"/>
    </xf>
    <xf numFmtId="0" fontId="3" fillId="0" borderId="0">
      <alignment vertical="center"/>
    </xf>
    <xf numFmtId="0" fontId="3" fillId="0" borderId="0"/>
    <xf numFmtId="0" fontId="5" fillId="0" borderId="0"/>
    <xf numFmtId="0" fontId="3" fillId="0" borderId="0"/>
    <xf numFmtId="0" fontId="6" fillId="0" borderId="0">
      <alignment vertical="center"/>
    </xf>
    <xf numFmtId="0" fontId="6" fillId="0" borderId="0">
      <alignment vertical="center"/>
    </xf>
    <xf numFmtId="0" fontId="3" fillId="0" borderId="0"/>
    <xf numFmtId="0" fontId="3" fillId="0" borderId="0">
      <alignment vertical="center"/>
    </xf>
    <xf numFmtId="0" fontId="21" fillId="0" borderId="0"/>
    <xf numFmtId="0" fontId="17" fillId="0" borderId="0">
      <alignment vertical="center"/>
    </xf>
    <xf numFmtId="0" fontId="19" fillId="0" borderId="0">
      <alignment vertical="center"/>
    </xf>
    <xf numFmtId="0" fontId="22" fillId="0" borderId="0">
      <alignment vertical="center"/>
    </xf>
    <xf numFmtId="0" fontId="11" fillId="0" borderId="0"/>
    <xf numFmtId="0" fontId="3" fillId="0" borderId="0"/>
    <xf numFmtId="0" fontId="20" fillId="0" borderId="0">
      <alignment vertical="center"/>
    </xf>
    <xf numFmtId="0" fontId="23" fillId="0" borderId="0"/>
    <xf numFmtId="0" fontId="5" fillId="0" borderId="0"/>
    <xf numFmtId="38" fontId="41" fillId="0" borderId="0" applyFont="0" applyFill="0" applyBorder="0" applyAlignment="0" applyProtection="0">
      <alignment vertical="center"/>
    </xf>
  </cellStyleXfs>
  <cellXfs count="347">
    <xf numFmtId="0" fontId="0" fillId="0" borderId="0" xfId="0">
      <alignment vertical="center"/>
    </xf>
    <xf numFmtId="0" fontId="24" fillId="0" borderId="0" xfId="1" applyFont="1" applyAlignment="1">
      <alignment vertical="center"/>
    </xf>
    <xf numFmtId="0" fontId="25" fillId="0" borderId="0" xfId="1" applyFont="1" applyAlignment="1">
      <alignment vertical="center"/>
    </xf>
    <xf numFmtId="0" fontId="25" fillId="0" borderId="0" xfId="1" applyFont="1" applyAlignment="1">
      <alignment horizontal="center" vertical="center"/>
    </xf>
    <xf numFmtId="0" fontId="26" fillId="0" borderId="0" xfId="1" applyFont="1" applyAlignment="1">
      <alignment vertical="center"/>
    </xf>
    <xf numFmtId="0" fontId="24" fillId="0" borderId="0" xfId="1" applyFont="1" applyAlignment="1">
      <alignment horizontal="center" vertical="center"/>
    </xf>
    <xf numFmtId="0" fontId="27" fillId="0" borderId="0" xfId="1" applyFont="1" applyAlignment="1">
      <alignment vertical="center"/>
    </xf>
    <xf numFmtId="0" fontId="28" fillId="0" borderId="0" xfId="1" applyFont="1" applyAlignment="1">
      <alignment vertical="center"/>
    </xf>
    <xf numFmtId="0" fontId="27" fillId="0" borderId="0" xfId="0" applyFont="1" applyProtection="1">
      <alignment vertical="center"/>
      <protection locked="0"/>
    </xf>
    <xf numFmtId="0" fontId="28" fillId="0" borderId="0" xfId="1" applyFont="1" applyAlignment="1">
      <alignment horizontal="center" vertical="center"/>
    </xf>
    <xf numFmtId="0" fontId="29" fillId="0" borderId="15" xfId="1" applyFont="1" applyBorder="1" applyAlignment="1">
      <alignment horizontal="center" vertical="center"/>
    </xf>
    <xf numFmtId="0" fontId="29" fillId="0" borderId="0" xfId="1" applyFont="1" applyAlignment="1">
      <alignment horizontal="center" vertical="center"/>
    </xf>
    <xf numFmtId="0" fontId="28" fillId="0" borderId="0" xfId="1" applyFont="1" applyAlignment="1">
      <alignment vertical="center" wrapText="1"/>
    </xf>
    <xf numFmtId="187" fontId="29" fillId="0" borderId="15" xfId="1" applyNumberFormat="1" applyFont="1" applyBorder="1" applyAlignment="1">
      <alignment horizontal="center" vertical="center" wrapText="1"/>
    </xf>
    <xf numFmtId="38" fontId="29" fillId="0" borderId="15" xfId="1" applyNumberFormat="1" applyFont="1" applyBorder="1" applyAlignment="1">
      <alignment vertical="center" wrapText="1"/>
    </xf>
    <xf numFmtId="38" fontId="29" fillId="0" borderId="0" xfId="1" applyNumberFormat="1" applyFont="1" applyAlignment="1">
      <alignment vertical="center" wrapText="1"/>
    </xf>
    <xf numFmtId="0" fontId="29" fillId="0" borderId="15" xfId="1" applyFont="1" applyBorder="1" applyAlignment="1">
      <alignment horizontal="center" vertical="center" wrapText="1"/>
    </xf>
    <xf numFmtId="0" fontId="29" fillId="0" borderId="0" xfId="1" applyFont="1" applyAlignment="1">
      <alignment vertical="center"/>
    </xf>
    <xf numFmtId="0" fontId="24" fillId="0" borderId="0" xfId="0" applyFont="1" applyAlignment="1">
      <alignment vertical="center" shrinkToFit="1"/>
    </xf>
    <xf numFmtId="0" fontId="29" fillId="0" borderId="0" xfId="1" applyFont="1" applyAlignment="1">
      <alignment vertical="center" wrapText="1"/>
    </xf>
    <xf numFmtId="0" fontId="29" fillId="0" borderId="18" xfId="1" applyFont="1" applyBorder="1" applyAlignment="1">
      <alignment vertical="center" wrapText="1"/>
    </xf>
    <xf numFmtId="38" fontId="29" fillId="0" borderId="18" xfId="1" applyNumberFormat="1" applyFont="1" applyBorder="1" applyAlignment="1">
      <alignment vertical="center" wrapText="1"/>
    </xf>
    <xf numFmtId="0" fontId="27" fillId="0" borderId="0" xfId="0" applyFont="1">
      <alignment vertical="center"/>
    </xf>
    <xf numFmtId="188" fontId="29" fillId="0" borderId="0" xfId="1" applyNumberFormat="1" applyFont="1" applyAlignment="1">
      <alignment horizontal="center" vertical="center" wrapText="1"/>
    </xf>
    <xf numFmtId="0" fontId="29" fillId="0" borderId="0" xfId="1" applyFont="1" applyAlignment="1">
      <alignment horizontal="left" vertical="center" shrinkToFit="1"/>
    </xf>
    <xf numFmtId="0" fontId="29" fillId="0" borderId="18" xfId="1" applyFont="1" applyBorder="1" applyAlignment="1">
      <alignment horizontal="center" vertical="center"/>
    </xf>
    <xf numFmtId="188" fontId="29" fillId="0" borderId="18" xfId="1" applyNumberFormat="1" applyFont="1" applyBorder="1" applyAlignment="1">
      <alignment horizontal="center" vertical="center" wrapText="1"/>
    </xf>
    <xf numFmtId="0" fontId="29" fillId="0" borderId="18" xfId="1" applyFont="1" applyBorder="1" applyAlignment="1">
      <alignment horizontal="center" vertical="center" wrapText="1"/>
    </xf>
    <xf numFmtId="49" fontId="29" fillId="0" borderId="18" xfId="1" applyNumberFormat="1" applyFont="1" applyBorder="1" applyAlignment="1">
      <alignment horizontal="center" vertical="center" wrapText="1"/>
    </xf>
    <xf numFmtId="189" fontId="29" fillId="0" borderId="18" xfId="1" applyNumberFormat="1" applyFont="1" applyBorder="1" applyAlignment="1">
      <alignment horizontal="center" vertical="center"/>
    </xf>
    <xf numFmtId="0" fontId="29" fillId="0" borderId="0" xfId="0" applyFont="1" applyAlignment="1">
      <alignment vertical="center" shrinkToFit="1"/>
    </xf>
    <xf numFmtId="0" fontId="29" fillId="0" borderId="0" xfId="0" applyFont="1">
      <alignment vertical="center"/>
    </xf>
    <xf numFmtId="0" fontId="30" fillId="0" borderId="0" xfId="1" applyFont="1" applyAlignment="1">
      <alignment vertical="center"/>
    </xf>
    <xf numFmtId="0" fontId="29" fillId="0" borderId="0" xfId="0" applyFont="1" applyAlignment="1">
      <alignment horizontal="center" vertical="center"/>
    </xf>
    <xf numFmtId="38" fontId="29" fillId="0" borderId="18" xfId="85" applyFont="1" applyFill="1" applyBorder="1" applyAlignment="1" applyProtection="1">
      <alignment horizontal="center" vertical="center" shrinkToFit="1"/>
    </xf>
    <xf numFmtId="0" fontId="29" fillId="0" borderId="18" xfId="0" applyFont="1" applyBorder="1" applyAlignment="1">
      <alignment vertical="center" textRotation="255" shrinkToFit="1"/>
    </xf>
    <xf numFmtId="38" fontId="29" fillId="0" borderId="18" xfId="1" applyNumberFormat="1" applyFont="1" applyBorder="1" applyAlignment="1">
      <alignment horizontal="right" vertical="center"/>
    </xf>
    <xf numFmtId="0" fontId="29" fillId="0" borderId="18" xfId="0" applyFont="1" applyBorder="1">
      <alignment vertical="center"/>
    </xf>
    <xf numFmtId="0" fontId="29" fillId="0" borderId="18" xfId="0" applyFont="1" applyBorder="1" applyAlignment="1">
      <alignment horizontal="center" vertical="center"/>
    </xf>
    <xf numFmtId="187" fontId="29" fillId="0" borderId="18" xfId="1" applyNumberFormat="1" applyFont="1" applyBorder="1" applyAlignment="1">
      <alignment horizontal="center" vertical="center"/>
    </xf>
    <xf numFmtId="0" fontId="30" fillId="0" borderId="0" xfId="0" applyFont="1">
      <alignment vertical="center"/>
    </xf>
    <xf numFmtId="0" fontId="32" fillId="0" borderId="0" xfId="0" applyFont="1">
      <alignment vertical="center"/>
    </xf>
    <xf numFmtId="0" fontId="33" fillId="0" borderId="0" xfId="0" applyFont="1">
      <alignment vertical="center"/>
    </xf>
    <xf numFmtId="0" fontId="33" fillId="0" borderId="0" xfId="0" applyFont="1" applyAlignment="1">
      <alignment horizontal="center" vertical="center"/>
    </xf>
    <xf numFmtId="0" fontId="32" fillId="0" borderId="0" xfId="0" applyFont="1" applyAlignment="1">
      <alignment vertical="center" textRotation="255"/>
    </xf>
    <xf numFmtId="0" fontId="32" fillId="0" borderId="18" xfId="0" applyFont="1" applyBorder="1" applyAlignment="1">
      <alignment vertical="center" textRotation="255"/>
    </xf>
    <xf numFmtId="0" fontId="32" fillId="0" borderId="18" xfId="0" applyFont="1" applyBorder="1">
      <alignment vertical="center"/>
    </xf>
    <xf numFmtId="0" fontId="32" fillId="0" borderId="18" xfId="0" applyFont="1" applyBorder="1" applyAlignment="1">
      <alignment horizontal="center" vertical="center"/>
    </xf>
    <xf numFmtId="188" fontId="29" fillId="0" borderId="18" xfId="1" applyNumberFormat="1" applyFont="1" applyBorder="1" applyAlignment="1">
      <alignment horizontal="center" vertical="center"/>
    </xf>
    <xf numFmtId="0" fontId="32" fillId="0" borderId="0" xfId="0" applyFont="1" applyAlignment="1">
      <alignment vertical="center" shrinkToFit="1"/>
    </xf>
    <xf numFmtId="0" fontId="29" fillId="0" borderId="0" xfId="103" applyFont="1">
      <alignment vertical="center"/>
    </xf>
    <xf numFmtId="0" fontId="29" fillId="0" borderId="0" xfId="103" applyFont="1" applyAlignment="1">
      <alignment horizontal="left" vertical="top" shrinkToFit="1"/>
    </xf>
    <xf numFmtId="0" fontId="34" fillId="0" borderId="0" xfId="0" applyFont="1" applyAlignment="1">
      <alignment horizontal="center" vertical="center"/>
    </xf>
    <xf numFmtId="38" fontId="29" fillId="0" borderId="0" xfId="85" applyFont="1" applyFill="1" applyBorder="1" applyAlignment="1" applyProtection="1">
      <alignment horizontal="center" vertical="center" shrinkToFit="1"/>
    </xf>
    <xf numFmtId="5" fontId="29" fillId="0" borderId="0" xfId="0" applyNumberFormat="1" applyFont="1">
      <alignment vertical="center"/>
    </xf>
    <xf numFmtId="0" fontId="29" fillId="0" borderId="0" xfId="115" applyFont="1" applyAlignment="1">
      <alignment horizontal="left" vertical="top" shrinkToFit="1"/>
    </xf>
    <xf numFmtId="38" fontId="29" fillId="0" borderId="18" xfId="1" applyNumberFormat="1" applyFont="1" applyBorder="1" applyAlignment="1">
      <alignment horizontal="right" vertical="center" shrinkToFit="1"/>
    </xf>
    <xf numFmtId="187" fontId="29" fillId="0" borderId="12" xfId="1" applyNumberFormat="1" applyFont="1" applyBorder="1" applyAlignment="1">
      <alignment horizontal="center" vertical="center" wrapText="1"/>
    </xf>
    <xf numFmtId="0" fontId="29" fillId="0" borderId="17" xfId="1" applyFont="1" applyBorder="1" applyAlignment="1">
      <alignment vertical="center" wrapText="1"/>
    </xf>
    <xf numFmtId="0" fontId="29" fillId="0" borderId="17" xfId="1" applyFont="1" applyBorder="1" applyAlignment="1">
      <alignment vertical="center" wrapText="1" shrinkToFit="1"/>
    </xf>
    <xf numFmtId="0" fontId="29" fillId="0" borderId="13" xfId="1" applyFont="1" applyBorder="1" applyAlignment="1">
      <alignment vertical="center" wrapText="1"/>
    </xf>
    <xf numFmtId="0" fontId="29" fillId="0" borderId="12" xfId="1" applyFont="1" applyBorder="1" applyAlignment="1">
      <alignment vertical="center" wrapText="1"/>
    </xf>
    <xf numFmtId="0" fontId="29" fillId="0" borderId="17" xfId="1" applyFont="1" applyBorder="1" applyAlignment="1">
      <alignment horizontal="left" vertical="center" wrapText="1"/>
    </xf>
    <xf numFmtId="0" fontId="29" fillId="0" borderId="17" xfId="1" applyFont="1" applyBorder="1" applyAlignment="1">
      <alignment vertical="center" shrinkToFit="1"/>
    </xf>
    <xf numFmtId="0" fontId="29" fillId="0" borderId="12" xfId="1" applyFont="1" applyBorder="1" applyAlignment="1">
      <alignment vertical="center" wrapText="1" shrinkToFit="1"/>
    </xf>
    <xf numFmtId="188" fontId="29" fillId="0" borderId="12" xfId="1" applyNumberFormat="1" applyFont="1" applyBorder="1" applyAlignment="1">
      <alignment horizontal="center" vertical="center" wrapText="1"/>
    </xf>
    <xf numFmtId="0" fontId="29" fillId="0" borderId="17" xfId="1" applyFont="1" applyBorder="1" applyAlignment="1">
      <alignment horizontal="left" vertical="center" shrinkToFit="1"/>
    </xf>
    <xf numFmtId="189" fontId="29" fillId="0" borderId="12" xfId="1" applyNumberFormat="1" applyFont="1" applyBorder="1" applyAlignment="1">
      <alignment horizontal="center" vertical="center"/>
    </xf>
    <xf numFmtId="0" fontId="29" fillId="0" borderId="17" xfId="2" applyFont="1" applyBorder="1" applyAlignment="1">
      <alignment vertical="center" wrapText="1" justifyLastLine="1"/>
    </xf>
    <xf numFmtId="187" fontId="29" fillId="0" borderId="12" xfId="1" applyNumberFormat="1" applyFont="1" applyBorder="1" applyAlignment="1">
      <alignment horizontal="center" vertical="center"/>
    </xf>
    <xf numFmtId="188" fontId="29" fillId="0" borderId="12" xfId="1" applyNumberFormat="1" applyFont="1" applyBorder="1" applyAlignment="1">
      <alignment horizontal="center" vertical="center"/>
    </xf>
    <xf numFmtId="0" fontId="32" fillId="0" borderId="20" xfId="0" applyFont="1" applyBorder="1" applyAlignment="1">
      <alignment horizontal="center" vertical="center" shrinkToFit="1"/>
    </xf>
    <xf numFmtId="0" fontId="29" fillId="0" borderId="14" xfId="1" applyFont="1" applyBorder="1" applyAlignment="1">
      <alignment vertical="center" wrapText="1"/>
    </xf>
    <xf numFmtId="0" fontId="29" fillId="0" borderId="14" xfId="1" applyFont="1" applyBorder="1" applyAlignment="1">
      <alignment horizontal="center" vertical="top" textRotation="255" wrapText="1"/>
    </xf>
    <xf numFmtId="0" fontId="32" fillId="0" borderId="4" xfId="0" applyFont="1" applyBorder="1">
      <alignment vertical="center"/>
    </xf>
    <xf numFmtId="0" fontId="29" fillId="0" borderId="16" xfId="1" applyFont="1" applyBorder="1" applyAlignment="1">
      <alignment horizontal="center" vertical="top" textRotation="255" wrapText="1"/>
    </xf>
    <xf numFmtId="0" fontId="32" fillId="0" borderId="20" xfId="0" applyFont="1" applyBorder="1">
      <alignment vertical="center"/>
    </xf>
    <xf numFmtId="0" fontId="29" fillId="0" borderId="5" xfId="1" applyFont="1" applyBorder="1" applyAlignment="1">
      <alignment horizontal="center" vertical="top" textRotation="255" wrapText="1"/>
    </xf>
    <xf numFmtId="0" fontId="32" fillId="0" borderId="1" xfId="0" applyFont="1" applyBorder="1" applyAlignment="1">
      <alignment horizontal="center" vertical="center" shrinkToFit="1"/>
    </xf>
    <xf numFmtId="0" fontId="32" fillId="0" borderId="21" xfId="0" applyFont="1" applyBorder="1" applyAlignment="1">
      <alignment horizontal="center" vertical="center" shrinkToFit="1"/>
    </xf>
    <xf numFmtId="0" fontId="32" fillId="0" borderId="1" xfId="0" applyFont="1" applyBorder="1">
      <alignment vertical="center"/>
    </xf>
    <xf numFmtId="0" fontId="32" fillId="0" borderId="14" xfId="0" applyFont="1" applyBorder="1">
      <alignment vertical="center"/>
    </xf>
    <xf numFmtId="0" fontId="29" fillId="0" borderId="14" xfId="1" applyFont="1" applyBorder="1" applyAlignment="1">
      <alignment horizontal="center" vertical="top" textRotation="255"/>
    </xf>
    <xf numFmtId="0" fontId="32" fillId="0" borderId="0" xfId="0" applyFont="1" applyAlignment="1">
      <alignment horizontal="center" vertical="center"/>
    </xf>
    <xf numFmtId="0" fontId="35" fillId="0" borderId="0" xfId="1" applyFont="1" applyAlignment="1">
      <alignment vertical="center"/>
    </xf>
    <xf numFmtId="0" fontId="24" fillId="0" borderId="0" xfId="1" applyFont="1" applyAlignment="1">
      <alignment horizontal="centerContinuous" vertical="center"/>
    </xf>
    <xf numFmtId="0" fontId="36" fillId="0" borderId="0" xfId="1" applyFont="1" applyAlignment="1">
      <alignment vertical="center"/>
    </xf>
    <xf numFmtId="0" fontId="29" fillId="0" borderId="0" xfId="1" applyFont="1" applyAlignment="1">
      <alignment horizontal="left" vertical="center"/>
    </xf>
    <xf numFmtId="0" fontId="30" fillId="0" borderId="0" xfId="1" applyFont="1" applyAlignment="1">
      <alignment horizontal="left" vertical="center"/>
    </xf>
    <xf numFmtId="0" fontId="29" fillId="0" borderId="0" xfId="1" applyFont="1" applyAlignment="1">
      <alignment horizontal="center" vertical="center" wrapText="1"/>
    </xf>
    <xf numFmtId="0" fontId="29" fillId="0" borderId="0" xfId="1" quotePrefix="1" applyFont="1" applyAlignment="1">
      <alignment horizontal="left" vertical="top"/>
    </xf>
    <xf numFmtId="0" fontId="29" fillId="0" borderId="0" xfId="1" applyFont="1" applyAlignment="1">
      <alignment vertical="top" wrapText="1"/>
    </xf>
    <xf numFmtId="0" fontId="28" fillId="0" borderId="17" xfId="1" applyFont="1" applyBorder="1" applyAlignment="1">
      <alignment vertical="center" wrapText="1"/>
    </xf>
    <xf numFmtId="0" fontId="37" fillId="0" borderId="0" xfId="0" applyFont="1">
      <alignment vertical="center"/>
    </xf>
    <xf numFmtId="0" fontId="38" fillId="0" borderId="0" xfId="1" applyFont="1" applyAlignment="1">
      <alignment vertical="center"/>
    </xf>
    <xf numFmtId="0" fontId="37" fillId="0" borderId="6" xfId="0" applyFont="1" applyBorder="1">
      <alignment vertical="center"/>
    </xf>
    <xf numFmtId="0" fontId="39" fillId="0" borderId="0" xfId="103" applyFont="1">
      <alignment vertical="center"/>
    </xf>
    <xf numFmtId="0" fontId="39" fillId="0" borderId="0" xfId="103" applyFont="1" applyAlignment="1">
      <alignment horizontal="left" vertical="top" shrinkToFit="1"/>
    </xf>
    <xf numFmtId="0" fontId="40" fillId="0" borderId="0" xfId="0" applyFont="1" applyAlignment="1">
      <alignment horizontal="center" vertical="center"/>
    </xf>
    <xf numFmtId="0" fontId="29" fillId="0" borderId="14" xfId="0" applyFont="1" applyBorder="1">
      <alignment vertical="center"/>
    </xf>
    <xf numFmtId="0" fontId="37" fillId="0" borderId="18" xfId="0" applyFont="1" applyBorder="1" applyAlignment="1">
      <alignment horizontal="center" vertical="center"/>
    </xf>
    <xf numFmtId="49" fontId="29" fillId="0" borderId="15" xfId="1" applyNumberFormat="1" applyFont="1" applyBorder="1" applyAlignment="1">
      <alignment horizontal="center" vertical="center" wrapText="1"/>
    </xf>
    <xf numFmtId="0" fontId="27" fillId="0" borderId="12" xfId="1" applyFont="1" applyBorder="1" applyAlignment="1">
      <alignment vertical="center"/>
    </xf>
    <xf numFmtId="0" fontId="24" fillId="0" borderId="13" xfId="1" applyFont="1" applyBorder="1" applyAlignment="1">
      <alignment vertical="center"/>
    </xf>
    <xf numFmtId="0" fontId="24" fillId="0" borderId="17" xfId="1" applyFont="1" applyBorder="1" applyAlignment="1">
      <alignment vertical="center"/>
    </xf>
    <xf numFmtId="0" fontId="29" fillId="0" borderId="17" xfId="1" applyFont="1" applyBorder="1" applyAlignment="1">
      <alignment horizontal="center" vertical="center" wrapText="1"/>
    </xf>
    <xf numFmtId="49" fontId="29" fillId="0" borderId="18" xfId="1" applyNumberFormat="1" applyFont="1" applyBorder="1" applyAlignment="1">
      <alignment horizontal="center" vertical="center" wrapText="1" shrinkToFit="1"/>
    </xf>
    <xf numFmtId="0" fontId="24" fillId="0" borderId="0" xfId="1" applyFont="1" applyAlignment="1">
      <alignment vertical="top"/>
    </xf>
    <xf numFmtId="0" fontId="24" fillId="0" borderId="0" xfId="0" applyFont="1">
      <alignment vertical="center"/>
    </xf>
    <xf numFmtId="0" fontId="42" fillId="0" borderId="0" xfId="0" applyFont="1" applyAlignment="1">
      <alignment horizontal="center" vertical="center"/>
    </xf>
    <xf numFmtId="0" fontId="42" fillId="0" borderId="0" xfId="0" applyFont="1">
      <alignment vertical="center"/>
    </xf>
    <xf numFmtId="0" fontId="24" fillId="0" borderId="18" xfId="1" applyFont="1" applyBorder="1" applyAlignment="1">
      <alignment vertical="center" wrapText="1"/>
    </xf>
    <xf numFmtId="0" fontId="24" fillId="0" borderId="18" xfId="1" applyFont="1" applyBorder="1" applyAlignment="1">
      <alignment vertical="center" wrapText="1" shrinkToFit="1"/>
    </xf>
    <xf numFmtId="0" fontId="42" fillId="2" borderId="18" xfId="1" applyFont="1" applyFill="1" applyBorder="1" applyAlignment="1">
      <alignment vertical="center" wrapText="1" shrinkToFit="1"/>
    </xf>
    <xf numFmtId="0" fontId="32" fillId="2" borderId="23" xfId="0" applyFont="1" applyFill="1" applyBorder="1" applyAlignment="1">
      <alignment vertical="center" wrapText="1"/>
    </xf>
    <xf numFmtId="0" fontId="32" fillId="2" borderId="24" xfId="0" applyFont="1" applyFill="1" applyBorder="1" applyAlignment="1">
      <alignment vertical="center" wrapText="1"/>
    </xf>
    <xf numFmtId="0" fontId="42" fillId="2" borderId="17" xfId="1" applyFont="1" applyFill="1" applyBorder="1" applyAlignment="1">
      <alignment vertical="center" wrapText="1"/>
    </xf>
    <xf numFmtId="190" fontId="29" fillId="0" borderId="18" xfId="1" applyNumberFormat="1" applyFont="1" applyBorder="1" applyAlignment="1">
      <alignment horizontal="center" vertical="center"/>
    </xf>
    <xf numFmtId="38" fontId="29" fillId="0" borderId="18" xfId="1" applyNumberFormat="1" applyFont="1" applyBorder="1" applyAlignment="1">
      <alignment horizontal="center" vertical="center"/>
    </xf>
    <xf numFmtId="0" fontId="29" fillId="0" borderId="18" xfId="2" applyFont="1" applyBorder="1" applyAlignment="1">
      <alignment horizontal="center" vertical="center" wrapText="1" shrinkToFit="1"/>
    </xf>
    <xf numFmtId="0" fontId="29" fillId="2" borderId="18" xfId="1" applyFont="1" applyFill="1" applyBorder="1" applyAlignment="1">
      <alignment vertical="center" wrapText="1" shrinkToFit="1"/>
    </xf>
    <xf numFmtId="38" fontId="32" fillId="2" borderId="18" xfId="1" applyNumberFormat="1" applyFont="1" applyFill="1" applyBorder="1" applyAlignment="1">
      <alignment horizontal="center" vertical="center"/>
    </xf>
    <xf numFmtId="38" fontId="29" fillId="2" borderId="18" xfId="1" applyNumberFormat="1" applyFont="1" applyFill="1" applyBorder="1" applyAlignment="1">
      <alignment horizontal="center" vertical="center"/>
    </xf>
    <xf numFmtId="0" fontId="32" fillId="2" borderId="18" xfId="0" applyFont="1" applyFill="1" applyBorder="1" applyAlignment="1">
      <alignment horizontal="center" vertical="center"/>
    </xf>
    <xf numFmtId="38" fontId="32" fillId="2" borderId="18" xfId="1" applyNumberFormat="1" applyFont="1" applyFill="1" applyBorder="1" applyAlignment="1">
      <alignment horizontal="center" vertical="center" wrapText="1"/>
    </xf>
    <xf numFmtId="38" fontId="29" fillId="0" borderId="18" xfId="1" applyNumberFormat="1" applyFont="1" applyBorder="1" applyAlignment="1">
      <alignment horizontal="center" vertical="center" wrapText="1"/>
    </xf>
    <xf numFmtId="0" fontId="42" fillId="0" borderId="20" xfId="0" applyFont="1" applyBorder="1" applyAlignment="1">
      <alignment horizontal="center" vertical="center" wrapText="1"/>
    </xf>
    <xf numFmtId="191" fontId="32" fillId="2" borderId="18" xfId="1" applyNumberFormat="1" applyFont="1" applyFill="1" applyBorder="1" applyAlignment="1">
      <alignment horizontal="center" vertical="center"/>
    </xf>
    <xf numFmtId="0" fontId="42" fillId="0" borderId="18" xfId="0" applyFont="1" applyBorder="1" applyAlignment="1">
      <alignment vertical="center" shrinkToFit="1"/>
    </xf>
    <xf numFmtId="0" fontId="42" fillId="2" borderId="18" xfId="0" applyFont="1" applyFill="1" applyBorder="1" applyAlignment="1">
      <alignment vertical="center" shrinkToFit="1"/>
    </xf>
    <xf numFmtId="0" fontId="32" fillId="2" borderId="18" xfId="0" applyFont="1" applyFill="1" applyBorder="1" applyAlignment="1">
      <alignment horizontal="center" vertical="center" wrapText="1"/>
    </xf>
    <xf numFmtId="0" fontId="32" fillId="2" borderId="18" xfId="0" applyFont="1" applyFill="1" applyBorder="1" applyAlignment="1">
      <alignment horizontal="center" vertical="center" shrinkToFit="1"/>
    </xf>
    <xf numFmtId="0" fontId="29" fillId="0" borderId="25" xfId="0" applyFont="1" applyBorder="1" applyAlignment="1">
      <alignment vertical="center" wrapText="1"/>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30" xfId="0" applyFont="1" applyBorder="1" applyAlignment="1">
      <alignment vertical="center" wrapText="1"/>
    </xf>
    <xf numFmtId="0" fontId="29" fillId="0" borderId="31" xfId="0" applyFont="1" applyBorder="1" applyAlignment="1">
      <alignment horizontal="center" vertical="center"/>
    </xf>
    <xf numFmtId="0" fontId="29" fillId="0" borderId="32" xfId="0" applyFont="1" applyBorder="1" applyAlignment="1">
      <alignment horizontal="center" vertical="center"/>
    </xf>
    <xf numFmtId="0" fontId="24" fillId="0" borderId="31" xfId="0" applyFont="1" applyBorder="1" applyAlignment="1">
      <alignment vertical="center" wrapText="1"/>
    </xf>
    <xf numFmtId="49" fontId="29" fillId="0" borderId="29" xfId="1" applyNumberFormat="1" applyFont="1" applyBorder="1" applyAlignment="1">
      <alignment horizontal="center" vertical="center" wrapText="1"/>
    </xf>
    <xf numFmtId="187" fontId="29" fillId="0" borderId="33" xfId="1" applyNumberFormat="1" applyFont="1" applyBorder="1" applyAlignment="1">
      <alignment horizontal="center" vertical="center" wrapText="1"/>
    </xf>
    <xf numFmtId="0" fontId="29" fillId="0" borderId="28" xfId="1" applyFont="1" applyBorder="1" applyAlignment="1">
      <alignment vertical="center" wrapText="1"/>
    </xf>
    <xf numFmtId="0" fontId="29" fillId="0" borderId="28" xfId="1" applyFont="1" applyBorder="1" applyAlignment="1">
      <alignment horizontal="left" vertical="center" wrapText="1"/>
    </xf>
    <xf numFmtId="188" fontId="29" fillId="0" borderId="35" xfId="1" applyNumberFormat="1" applyFont="1" applyBorder="1" applyAlignment="1">
      <alignment horizontal="center" vertical="center" wrapText="1"/>
    </xf>
    <xf numFmtId="0" fontId="29" fillId="0" borderId="36" xfId="1" applyFont="1" applyBorder="1" applyAlignment="1">
      <alignment vertical="center" wrapText="1"/>
    </xf>
    <xf numFmtId="0" fontId="29" fillId="0" borderId="37" xfId="1" applyFont="1" applyBorder="1" applyAlignment="1">
      <alignment vertical="center" wrapText="1"/>
    </xf>
    <xf numFmtId="0" fontId="29" fillId="0" borderId="36" xfId="1" applyFont="1" applyBorder="1" applyAlignment="1">
      <alignment horizontal="left" vertical="center" wrapText="1"/>
    </xf>
    <xf numFmtId="38" fontId="29" fillId="0" borderId="34" xfId="1" applyNumberFormat="1" applyFont="1" applyBorder="1" applyAlignment="1">
      <alignment vertical="center" wrapText="1"/>
    </xf>
    <xf numFmtId="0" fontId="29" fillId="0" borderId="34" xfId="0" applyFont="1" applyBorder="1" applyAlignment="1">
      <alignment horizontal="center" vertical="center"/>
    </xf>
    <xf numFmtId="0" fontId="32" fillId="0" borderId="17" xfId="0" applyFont="1" applyBorder="1" applyAlignment="1">
      <alignment horizontal="center" vertical="center"/>
    </xf>
    <xf numFmtId="38" fontId="32" fillId="0" borderId="17" xfId="1" applyNumberFormat="1" applyFont="1" applyBorder="1" applyAlignment="1">
      <alignment horizontal="center" vertical="center"/>
    </xf>
    <xf numFmtId="38" fontId="32" fillId="0" borderId="18" xfId="1" applyNumberFormat="1" applyFont="1" applyBorder="1" applyAlignment="1">
      <alignment horizontal="center" vertical="center"/>
    </xf>
    <xf numFmtId="0" fontId="32" fillId="0" borderId="28" xfId="0" applyFont="1" applyBorder="1" applyAlignment="1">
      <alignment horizontal="center" vertical="center"/>
    </xf>
    <xf numFmtId="0" fontId="32" fillId="0" borderId="29" xfId="0" applyFont="1" applyBorder="1" applyAlignment="1">
      <alignment horizontal="center" vertical="center"/>
    </xf>
    <xf numFmtId="0" fontId="32" fillId="0" borderId="34" xfId="0" applyFont="1" applyBorder="1">
      <alignment vertical="center"/>
    </xf>
    <xf numFmtId="188" fontId="29" fillId="0" borderId="35" xfId="1" applyNumberFormat="1" applyFont="1" applyBorder="1" applyAlignment="1">
      <alignment horizontal="center" vertical="center"/>
    </xf>
    <xf numFmtId="38" fontId="29" fillId="0" borderId="34" xfId="1" applyNumberFormat="1" applyFont="1" applyBorder="1" applyAlignment="1">
      <alignment horizontal="right" vertical="center"/>
    </xf>
    <xf numFmtId="0" fontId="32" fillId="0" borderId="38" xfId="0" applyFont="1" applyBorder="1" applyAlignment="1">
      <alignment horizontal="center" vertical="center" wrapText="1"/>
    </xf>
    <xf numFmtId="0" fontId="32" fillId="0" borderId="36" xfId="0" applyFont="1" applyBorder="1" applyAlignment="1">
      <alignment horizontal="center" vertical="center"/>
    </xf>
    <xf numFmtId="0" fontId="32" fillId="0" borderId="38" xfId="0" applyFont="1" applyBorder="1" applyAlignment="1">
      <alignment horizontal="center" vertical="center"/>
    </xf>
    <xf numFmtId="190" fontId="29" fillId="0" borderId="18" xfId="1" applyNumberFormat="1" applyFont="1" applyBorder="1" applyAlignment="1">
      <alignment horizontal="center" vertical="center" shrinkToFit="1"/>
    </xf>
    <xf numFmtId="0" fontId="29" fillId="2" borderId="18" xfId="1" applyFont="1" applyFill="1" applyBorder="1" applyAlignment="1">
      <alignment vertical="center" wrapText="1"/>
    </xf>
    <xf numFmtId="0" fontId="29" fillId="0" borderId="18" xfId="1" applyFont="1" applyBorder="1" applyAlignment="1">
      <alignment vertical="center" wrapText="1" shrinkToFit="1"/>
    </xf>
    <xf numFmtId="0" fontId="32" fillId="2" borderId="18" xfId="1" applyFont="1" applyFill="1" applyBorder="1" applyAlignment="1">
      <alignment vertical="center" wrapText="1" shrinkToFit="1"/>
    </xf>
    <xf numFmtId="0" fontId="32" fillId="2" borderId="18" xfId="1" applyFont="1" applyFill="1" applyBorder="1" applyAlignment="1">
      <alignment vertical="center" wrapText="1"/>
    </xf>
    <xf numFmtId="0" fontId="32" fillId="2" borderId="17" xfId="1" applyFont="1" applyFill="1" applyBorder="1" applyAlignment="1">
      <alignment vertical="center" wrapText="1"/>
    </xf>
    <xf numFmtId="38" fontId="32" fillId="2" borderId="20" xfId="1" applyNumberFormat="1" applyFont="1" applyFill="1" applyBorder="1" applyAlignment="1">
      <alignment horizontal="center" vertical="center"/>
    </xf>
    <xf numFmtId="0" fontId="24" fillId="0" borderId="40" xfId="1" applyFont="1" applyBorder="1" applyAlignment="1">
      <alignment horizontal="left" vertical="center" shrinkToFit="1"/>
    </xf>
    <xf numFmtId="38" fontId="32" fillId="2" borderId="40" xfId="1" applyNumberFormat="1" applyFont="1" applyFill="1" applyBorder="1" applyAlignment="1">
      <alignment horizontal="center" vertical="center"/>
    </xf>
    <xf numFmtId="0" fontId="29" fillId="0" borderId="40" xfId="0" applyFont="1" applyBorder="1" applyAlignment="1">
      <alignment horizontal="center" vertical="center"/>
    </xf>
    <xf numFmtId="0" fontId="29" fillId="0" borderId="40" xfId="1" applyFont="1" applyBorder="1" applyAlignment="1">
      <alignment horizontal="centerContinuous" vertical="center"/>
    </xf>
    <xf numFmtId="0" fontId="29" fillId="0" borderId="40" xfId="1" applyFont="1" applyBorder="1" applyAlignment="1">
      <alignment horizontal="center" vertical="center"/>
    </xf>
    <xf numFmtId="0" fontId="29" fillId="0" borderId="35" xfId="1" applyFont="1" applyBorder="1" applyAlignment="1">
      <alignment horizontal="center" vertical="center"/>
    </xf>
    <xf numFmtId="0" fontId="29" fillId="0" borderId="36" xfId="1" applyFont="1" applyBorder="1" applyAlignment="1">
      <alignment vertical="center"/>
    </xf>
    <xf numFmtId="0" fontId="29" fillId="0" borderId="19" xfId="1" applyFont="1" applyBorder="1" applyAlignment="1">
      <alignment horizontal="center" vertical="center"/>
    </xf>
    <xf numFmtId="0" fontId="29" fillId="0" borderId="39" xfId="1" applyFont="1" applyBorder="1" applyAlignment="1">
      <alignment horizontal="center" vertical="center"/>
    </xf>
    <xf numFmtId="0" fontId="29" fillId="0" borderId="36" xfId="1" applyFont="1" applyBorder="1" applyAlignment="1">
      <alignment horizontal="left" vertical="center"/>
    </xf>
    <xf numFmtId="0" fontId="29" fillId="3" borderId="40" xfId="1" applyFont="1" applyFill="1" applyBorder="1" applyAlignment="1">
      <alignment horizontal="center" vertical="center"/>
    </xf>
    <xf numFmtId="0" fontId="29" fillId="3" borderId="35" xfId="1" applyFont="1" applyFill="1" applyBorder="1" applyAlignment="1">
      <alignment horizontal="center" vertical="center"/>
    </xf>
    <xf numFmtId="0" fontId="29" fillId="3" borderId="36" xfId="1" applyFont="1" applyFill="1" applyBorder="1" applyAlignment="1">
      <alignment horizontal="left" vertical="center"/>
    </xf>
    <xf numFmtId="0" fontId="29" fillId="3" borderId="36" xfId="1" applyFont="1" applyFill="1" applyBorder="1" applyAlignment="1">
      <alignment vertical="center" wrapText="1"/>
    </xf>
    <xf numFmtId="0" fontId="29" fillId="3" borderId="36" xfId="1" applyFont="1" applyFill="1" applyBorder="1" applyAlignment="1">
      <alignment vertical="center"/>
    </xf>
    <xf numFmtId="0" fontId="29" fillId="3" borderId="36" xfId="1" applyFont="1" applyFill="1" applyBorder="1" applyAlignment="1">
      <alignment horizontal="left" vertical="center" wrapText="1"/>
    </xf>
    <xf numFmtId="0" fontId="29" fillId="0" borderId="36" xfId="1" applyFont="1" applyBorder="1" applyAlignment="1">
      <alignment vertical="center" wrapText="1" shrinkToFit="1"/>
    </xf>
    <xf numFmtId="0" fontId="29" fillId="0" borderId="40" xfId="1" applyFont="1" applyBorder="1" applyAlignment="1">
      <alignment horizontal="center" vertical="center" wrapText="1"/>
    </xf>
    <xf numFmtId="56" fontId="32" fillId="0" borderId="40" xfId="1" quotePrefix="1" applyNumberFormat="1" applyFont="1" applyBorder="1" applyAlignment="1">
      <alignment horizontal="center" vertical="center" wrapText="1"/>
    </xf>
    <xf numFmtId="56" fontId="32" fillId="0" borderId="22" xfId="1" quotePrefix="1" applyNumberFormat="1" applyFont="1" applyBorder="1" applyAlignment="1">
      <alignment horizontal="center" vertical="center" wrapText="1"/>
    </xf>
    <xf numFmtId="0" fontId="32" fillId="0" borderId="22" xfId="1" applyFont="1" applyBorder="1" applyAlignment="1">
      <alignment horizontal="left" vertical="center" wrapText="1"/>
    </xf>
    <xf numFmtId="0" fontId="32" fillId="0" borderId="36" xfId="0" applyFont="1" applyBorder="1" applyAlignment="1">
      <alignment vertical="center" wrapText="1"/>
    </xf>
    <xf numFmtId="0" fontId="32" fillId="0" borderId="0" xfId="1" applyFont="1" applyAlignment="1">
      <alignment vertical="center"/>
    </xf>
    <xf numFmtId="56" fontId="32" fillId="0" borderId="3" xfId="1" quotePrefix="1" applyNumberFormat="1" applyFont="1" applyBorder="1" applyAlignment="1">
      <alignment horizontal="center" vertical="center" wrapText="1"/>
    </xf>
    <xf numFmtId="0" fontId="32" fillId="0" borderId="3" xfId="1" applyFont="1" applyBorder="1" applyAlignment="1">
      <alignment horizontal="left" vertical="center" wrapText="1"/>
    </xf>
    <xf numFmtId="56" fontId="32" fillId="0" borderId="41" xfId="1" quotePrefix="1" applyNumberFormat="1" applyFont="1" applyBorder="1" applyAlignment="1">
      <alignment horizontal="center" vertical="center" wrapText="1"/>
    </xf>
    <xf numFmtId="0" fontId="32" fillId="0" borderId="41" xfId="1" applyFont="1" applyBorder="1" applyAlignment="1">
      <alignment horizontal="left" vertical="center" wrapText="1"/>
    </xf>
    <xf numFmtId="0" fontId="32" fillId="0" borderId="0" xfId="1" applyFont="1" applyAlignment="1">
      <alignment horizontal="left" vertical="center"/>
    </xf>
    <xf numFmtId="0" fontId="32" fillId="0" borderId="0" xfId="1" applyFont="1" applyAlignment="1">
      <alignment vertical="center" wrapText="1"/>
    </xf>
    <xf numFmtId="0" fontId="32" fillId="0" borderId="40" xfId="1" applyFont="1" applyBorder="1" applyAlignment="1">
      <alignment horizontal="center" vertical="center" wrapText="1"/>
    </xf>
    <xf numFmtId="56" fontId="32" fillId="0" borderId="35" xfId="1" quotePrefix="1" applyNumberFormat="1" applyFont="1" applyBorder="1" applyAlignment="1">
      <alignment horizontal="center" vertical="center" wrapText="1"/>
    </xf>
    <xf numFmtId="0" fontId="32" fillId="0" borderId="42" xfId="0" applyFont="1" applyBorder="1">
      <alignment vertical="center"/>
    </xf>
    <xf numFmtId="0" fontId="32" fillId="0" borderId="41" xfId="0" applyFont="1" applyBorder="1">
      <alignment vertical="center"/>
    </xf>
    <xf numFmtId="0" fontId="32" fillId="0" borderId="36" xfId="0" applyFont="1" applyBorder="1">
      <alignment vertical="center"/>
    </xf>
    <xf numFmtId="0" fontId="32" fillId="0" borderId="35" xfId="0" applyFont="1" applyBorder="1">
      <alignment vertical="center"/>
    </xf>
    <xf numFmtId="0" fontId="32" fillId="0" borderId="3" xfId="0" applyFont="1" applyBorder="1">
      <alignment vertical="center"/>
    </xf>
    <xf numFmtId="0" fontId="32" fillId="0" borderId="36" xfId="1" applyFont="1" applyBorder="1" applyAlignment="1">
      <alignment vertical="center" wrapText="1"/>
    </xf>
    <xf numFmtId="0" fontId="32" fillId="0" borderId="35" xfId="1" applyFont="1" applyBorder="1" applyAlignment="1">
      <alignment vertical="center" wrapText="1"/>
    </xf>
    <xf numFmtId="187" fontId="29" fillId="0" borderId="35" xfId="1" applyNumberFormat="1" applyFont="1" applyBorder="1" applyAlignment="1">
      <alignment horizontal="center" vertical="center"/>
    </xf>
    <xf numFmtId="0" fontId="29" fillId="0" borderId="40" xfId="0" applyFont="1" applyBorder="1">
      <alignment vertical="center"/>
    </xf>
    <xf numFmtId="0" fontId="39" fillId="0" borderId="18" xfId="0" applyFont="1" applyBorder="1" applyAlignment="1">
      <alignment horizontal="center" vertical="top" textRotation="255" wrapText="1"/>
    </xf>
    <xf numFmtId="0" fontId="37" fillId="0" borderId="14" xfId="0" applyFont="1" applyBorder="1" applyAlignment="1">
      <alignment horizontal="center" vertical="top" textRotation="255" wrapText="1" shrinkToFit="1"/>
    </xf>
    <xf numFmtId="0" fontId="37" fillId="0" borderId="14" xfId="0" applyFont="1" applyBorder="1" applyAlignment="1">
      <alignment horizontal="center" vertical="top" textRotation="255" shrinkToFit="1"/>
    </xf>
    <xf numFmtId="0" fontId="39" fillId="0" borderId="18" xfId="0" applyFont="1" applyBorder="1" applyAlignment="1">
      <alignment horizontal="center" vertical="top" textRotation="255"/>
    </xf>
    <xf numFmtId="38" fontId="39" fillId="0" borderId="18" xfId="116" applyFont="1" applyFill="1" applyBorder="1" applyAlignment="1">
      <alignment vertical="top" textRotation="255"/>
    </xf>
    <xf numFmtId="49" fontId="28" fillId="0" borderId="18" xfId="1" applyNumberFormat="1" applyFont="1" applyBorder="1" applyAlignment="1">
      <alignment horizontal="center" vertical="center" wrapText="1"/>
    </xf>
    <xf numFmtId="0" fontId="32" fillId="0" borderId="17" xfId="1" applyFont="1" applyBorder="1" applyAlignment="1">
      <alignment vertical="center" wrapText="1"/>
    </xf>
    <xf numFmtId="0" fontId="29" fillId="0" borderId="35" xfId="1" applyFont="1" applyBorder="1" applyAlignment="1">
      <alignment vertical="center" wrapText="1"/>
    </xf>
    <xf numFmtId="187" fontId="29" fillId="0" borderId="35" xfId="1" applyNumberFormat="1" applyFont="1" applyBorder="1" applyAlignment="1">
      <alignment horizontal="center" vertical="center" wrapText="1"/>
    </xf>
    <xf numFmtId="38" fontId="32" fillId="0" borderId="18" xfId="1" applyNumberFormat="1" applyFont="1" applyBorder="1" applyAlignment="1">
      <alignment vertical="center" wrapText="1"/>
    </xf>
    <xf numFmtId="38" fontId="32" fillId="0" borderId="18" xfId="1" applyNumberFormat="1" applyFont="1" applyBorder="1" applyAlignment="1">
      <alignment horizontal="right" vertical="center"/>
    </xf>
    <xf numFmtId="0" fontId="29" fillId="0" borderId="17" xfId="0" applyFont="1" applyBorder="1" applyAlignment="1">
      <alignment vertical="center" wrapText="1"/>
    </xf>
    <xf numFmtId="0" fontId="32" fillId="0" borderId="18" xfId="1" applyFont="1" applyBorder="1" applyAlignment="1">
      <alignment vertical="center" wrapText="1"/>
    </xf>
    <xf numFmtId="0" fontId="32" fillId="0" borderId="23" xfId="1" applyFont="1" applyBorder="1" applyAlignment="1">
      <alignment horizontal="left" vertical="center" wrapText="1"/>
    </xf>
    <xf numFmtId="0" fontId="32" fillId="0" borderId="18" xfId="1" applyFont="1" applyBorder="1" applyAlignment="1">
      <alignment vertical="center" wrapText="1" shrinkToFit="1"/>
    </xf>
    <xf numFmtId="0" fontId="32" fillId="0" borderId="40" xfId="0" applyFont="1" applyBorder="1" applyAlignment="1">
      <alignment vertical="center" wrapText="1"/>
    </xf>
    <xf numFmtId="0" fontId="32" fillId="0" borderId="0" xfId="0" applyFont="1" applyAlignment="1">
      <alignment vertical="center" wrapText="1"/>
    </xf>
    <xf numFmtId="38" fontId="32" fillId="0" borderId="40" xfId="1" applyNumberFormat="1" applyFont="1" applyBorder="1" applyAlignment="1">
      <alignment horizontal="center" vertical="center" wrapText="1"/>
    </xf>
    <xf numFmtId="38" fontId="32" fillId="0" borderId="40" xfId="1" applyNumberFormat="1" applyFont="1" applyBorder="1" applyAlignment="1">
      <alignment horizontal="center" vertical="center"/>
    </xf>
    <xf numFmtId="0" fontId="42" fillId="2" borderId="40" xfId="0" applyFont="1" applyFill="1" applyBorder="1" applyAlignment="1">
      <alignment vertical="center" shrinkToFit="1"/>
    </xf>
    <xf numFmtId="0" fontId="32" fillId="0" borderId="40" xfId="0" applyFont="1" applyBorder="1" applyAlignment="1">
      <alignment horizontal="center" vertical="center"/>
    </xf>
    <xf numFmtId="38" fontId="32" fillId="0" borderId="0" xfId="0" applyNumberFormat="1" applyFont="1">
      <alignment vertical="center"/>
    </xf>
    <xf numFmtId="0" fontId="29" fillId="2" borderId="18" xfId="1" applyFont="1" applyFill="1" applyBorder="1" applyAlignment="1">
      <alignment horizontal="center" vertical="center"/>
    </xf>
    <xf numFmtId="0" fontId="29" fillId="2" borderId="18" xfId="1" applyFont="1" applyFill="1" applyBorder="1" applyAlignment="1">
      <alignment horizontal="center" vertical="center" wrapText="1"/>
    </xf>
    <xf numFmtId="191" fontId="29" fillId="2" borderId="18" xfId="1" applyNumberFormat="1" applyFont="1" applyFill="1" applyBorder="1" applyAlignment="1">
      <alignment horizontal="center" vertical="center" shrinkToFit="1"/>
    </xf>
    <xf numFmtId="38" fontId="29" fillId="2" borderId="18" xfId="1" applyNumberFormat="1" applyFont="1" applyFill="1" applyBorder="1" applyAlignment="1">
      <alignment vertical="center" wrapText="1"/>
    </xf>
    <xf numFmtId="0" fontId="29" fillId="2" borderId="17" xfId="1" applyFont="1" applyFill="1" applyBorder="1" applyAlignment="1">
      <alignment horizontal="left" vertical="center" wrapText="1"/>
    </xf>
    <xf numFmtId="0" fontId="29" fillId="0" borderId="23" xfId="1" applyFont="1" applyBorder="1" applyAlignment="1">
      <alignment horizontal="left" vertical="center" wrapText="1"/>
    </xf>
    <xf numFmtId="0" fontId="29" fillId="2" borderId="17" xfId="1" applyFont="1" applyFill="1" applyBorder="1" applyAlignment="1">
      <alignment vertical="center" wrapText="1"/>
    </xf>
    <xf numFmtId="0" fontId="29" fillId="2" borderId="18" xfId="0" applyFont="1" applyFill="1" applyBorder="1">
      <alignment vertical="center"/>
    </xf>
    <xf numFmtId="0" fontId="29" fillId="2" borderId="18" xfId="0" applyFont="1" applyFill="1" applyBorder="1" applyAlignment="1">
      <alignment vertical="center" wrapText="1"/>
    </xf>
    <xf numFmtId="0" fontId="24" fillId="0" borderId="40" xfId="1" applyFont="1" applyBorder="1" applyAlignment="1">
      <alignment vertical="center" wrapText="1" shrinkToFit="1"/>
    </xf>
    <xf numFmtId="191" fontId="32" fillId="0" borderId="18" xfId="1" applyNumberFormat="1" applyFont="1" applyBorder="1" applyAlignment="1">
      <alignment horizontal="center" vertical="center"/>
    </xf>
    <xf numFmtId="191" fontId="32" fillId="0" borderId="38" xfId="1" applyNumberFormat="1" applyFont="1" applyBorder="1" applyAlignment="1">
      <alignment horizontal="center" vertical="center" shrinkToFit="1"/>
    </xf>
    <xf numFmtId="191" fontId="29" fillId="0" borderId="38" xfId="1" applyNumberFormat="1" applyFont="1" applyBorder="1" applyAlignment="1">
      <alignment horizontal="center" vertical="center" shrinkToFit="1"/>
    </xf>
    <xf numFmtId="0" fontId="29" fillId="0" borderId="38" xfId="1" applyFont="1" applyBorder="1" applyAlignment="1">
      <alignment vertical="center" wrapText="1"/>
    </xf>
    <xf numFmtId="191" fontId="29" fillId="0" borderId="38" xfId="1" applyNumberFormat="1" applyFont="1" applyBorder="1" applyAlignment="1">
      <alignment horizontal="center" vertical="center"/>
    </xf>
    <xf numFmtId="0" fontId="24" fillId="0" borderId="38" xfId="0" applyFont="1" applyBorder="1" applyAlignment="1">
      <alignment vertical="center" shrinkToFit="1"/>
    </xf>
    <xf numFmtId="38" fontId="29" fillId="0" borderId="38" xfId="1" applyNumberFormat="1" applyFont="1" applyBorder="1" applyAlignment="1">
      <alignment horizontal="center" vertical="center"/>
    </xf>
    <xf numFmtId="0" fontId="29" fillId="0" borderId="38" xfId="0" applyFont="1" applyBorder="1" applyAlignment="1">
      <alignment horizontal="center" vertical="center" wrapText="1"/>
    </xf>
    <xf numFmtId="0" fontId="24" fillId="0" borderId="36" xfId="1" applyFont="1" applyBorder="1" applyAlignment="1">
      <alignment vertical="center" wrapText="1"/>
    </xf>
    <xf numFmtId="0" fontId="29" fillId="2" borderId="18" xfId="0" applyFont="1" applyFill="1" applyBorder="1" applyAlignment="1">
      <alignment vertical="center" shrinkToFit="1"/>
    </xf>
    <xf numFmtId="0" fontId="29" fillId="2" borderId="18" xfId="0" applyFont="1" applyFill="1" applyBorder="1" applyAlignment="1">
      <alignment horizontal="center" vertical="center" wrapText="1"/>
    </xf>
    <xf numFmtId="191" fontId="29" fillId="2" borderId="18" xfId="1" applyNumberFormat="1" applyFont="1" applyFill="1" applyBorder="1" applyAlignment="1">
      <alignment horizontal="center" vertical="center"/>
    </xf>
    <xf numFmtId="38" fontId="32" fillId="0" borderId="15" xfId="1" applyNumberFormat="1" applyFont="1" applyBorder="1" applyAlignment="1">
      <alignment vertical="center" wrapText="1"/>
    </xf>
    <xf numFmtId="0" fontId="33" fillId="0" borderId="35" xfId="1" applyFont="1" applyBorder="1" applyAlignment="1">
      <alignment vertical="center" wrapText="1"/>
    </xf>
    <xf numFmtId="191" fontId="29" fillId="0" borderId="18" xfId="1" applyNumberFormat="1" applyFont="1" applyBorder="1" applyAlignment="1">
      <alignment horizontal="center" vertical="center" shrinkToFit="1"/>
    </xf>
    <xf numFmtId="0" fontId="29" fillId="0" borderId="18" xfId="0" applyFont="1" applyBorder="1" applyAlignment="1">
      <alignment vertical="center" wrapText="1"/>
    </xf>
    <xf numFmtId="0" fontId="28" fillId="0" borderId="18" xfId="1" applyFont="1" applyBorder="1" applyAlignment="1">
      <alignment vertical="top" textRotation="255" shrinkToFit="1"/>
    </xf>
    <xf numFmtId="0" fontId="28" fillId="0" borderId="34" xfId="1" applyFont="1" applyBorder="1" applyAlignment="1">
      <alignment vertical="top" textRotation="255" shrinkToFit="1"/>
    </xf>
    <xf numFmtId="0" fontId="33" fillId="0" borderId="18" xfId="0" applyFont="1" applyBorder="1">
      <alignment vertical="center"/>
    </xf>
    <xf numFmtId="38" fontId="29" fillId="0" borderId="38" xfId="1" applyNumberFormat="1" applyFont="1" applyBorder="1" applyAlignment="1">
      <alignment vertical="center" wrapText="1"/>
    </xf>
    <xf numFmtId="0" fontId="39" fillId="0" borderId="39" xfId="0" applyFont="1" applyBorder="1" applyAlignment="1">
      <alignment horizontal="center" vertical="top" textRotation="255" shrinkToFit="1"/>
    </xf>
    <xf numFmtId="0" fontId="29" fillId="0" borderId="40" xfId="2" applyFont="1" applyBorder="1" applyAlignment="1">
      <alignment horizontal="center" vertical="center" wrapText="1" shrinkToFit="1"/>
    </xf>
    <xf numFmtId="0" fontId="29" fillId="0" borderId="40" xfId="0" applyFont="1" applyBorder="1" applyAlignment="1">
      <alignment horizontal="center" vertical="center" wrapText="1"/>
    </xf>
    <xf numFmtId="0" fontId="29" fillId="2" borderId="40" xfId="0" applyFont="1" applyFill="1" applyBorder="1" applyAlignment="1">
      <alignment horizontal="center" vertical="center" wrapText="1"/>
    </xf>
    <xf numFmtId="0" fontId="29" fillId="2" borderId="40" xfId="0" applyFont="1" applyFill="1" applyBorder="1" applyAlignment="1">
      <alignment horizontal="center" vertical="center" shrinkToFit="1"/>
    </xf>
    <xf numFmtId="38" fontId="29" fillId="2" borderId="40" xfId="1" applyNumberFormat="1" applyFont="1" applyFill="1" applyBorder="1" applyAlignment="1">
      <alignment horizontal="center" vertical="center"/>
    </xf>
    <xf numFmtId="0" fontId="29" fillId="2" borderId="40" xfId="0" applyFont="1" applyFill="1" applyBorder="1" applyAlignment="1">
      <alignment horizontal="center" vertical="center"/>
    </xf>
    <xf numFmtId="0" fontId="29" fillId="0" borderId="43" xfId="0" applyFont="1" applyBorder="1" applyAlignment="1">
      <alignment horizontal="center" vertical="center"/>
    </xf>
    <xf numFmtId="189" fontId="29" fillId="0" borderId="35" xfId="1" applyNumberFormat="1" applyFont="1" applyBorder="1" applyAlignment="1">
      <alignment horizontal="center" vertical="center"/>
    </xf>
    <xf numFmtId="38" fontId="29" fillId="0" borderId="34" xfId="1" applyNumberFormat="1" applyFont="1" applyBorder="1" applyAlignment="1">
      <alignment horizontal="right" vertical="center" shrinkToFit="1"/>
    </xf>
    <xf numFmtId="0" fontId="29" fillId="0" borderId="34" xfId="0" applyFont="1" applyBorder="1">
      <alignment vertical="center"/>
    </xf>
    <xf numFmtId="0" fontId="32" fillId="0" borderId="18" xfId="1" applyFont="1" applyBorder="1" applyAlignment="1">
      <alignment vertical="center"/>
    </xf>
    <xf numFmtId="11" fontId="28" fillId="0" borderId="0" xfId="1" applyNumberFormat="1" applyFont="1" applyAlignment="1">
      <alignment vertical="center"/>
    </xf>
    <xf numFmtId="11" fontId="28" fillId="0" borderId="0" xfId="1" applyNumberFormat="1" applyFont="1" applyAlignment="1">
      <alignment horizontal="center" vertical="center"/>
    </xf>
    <xf numFmtId="190" fontId="45" fillId="0" borderId="18" xfId="1" applyNumberFormat="1" applyFont="1" applyBorder="1" applyAlignment="1">
      <alignment horizontal="center" vertical="center"/>
    </xf>
    <xf numFmtId="0" fontId="46" fillId="2" borderId="18" xfId="1" applyFont="1" applyFill="1" applyBorder="1" applyAlignment="1">
      <alignment vertical="center" wrapText="1" shrinkToFit="1"/>
    </xf>
    <xf numFmtId="38" fontId="45" fillId="2" borderId="18" xfId="1" applyNumberFormat="1" applyFont="1" applyFill="1" applyBorder="1" applyAlignment="1">
      <alignment horizontal="center" vertical="center"/>
    </xf>
    <xf numFmtId="0" fontId="45" fillId="2" borderId="18" xfId="0" applyFont="1" applyFill="1" applyBorder="1" applyAlignment="1">
      <alignment horizontal="center" vertical="center"/>
    </xf>
    <xf numFmtId="0" fontId="46" fillId="0" borderId="18" xfId="1" applyFont="1" applyBorder="1" applyAlignment="1">
      <alignment vertical="center" wrapText="1" shrinkToFit="1"/>
    </xf>
    <xf numFmtId="38" fontId="45" fillId="0" borderId="18" xfId="1" applyNumberFormat="1" applyFont="1" applyBorder="1" applyAlignment="1">
      <alignment horizontal="center" vertical="center"/>
    </xf>
    <xf numFmtId="0" fontId="45" fillId="0" borderId="18" xfId="0" applyFont="1" applyBorder="1" applyAlignment="1">
      <alignment horizontal="center" vertical="center"/>
    </xf>
    <xf numFmtId="191" fontId="45" fillId="2" borderId="18" xfId="1" applyNumberFormat="1" applyFont="1" applyFill="1" applyBorder="1" applyAlignment="1">
      <alignment horizontal="center" vertical="center" shrinkToFit="1"/>
    </xf>
    <xf numFmtId="0" fontId="45" fillId="2" borderId="18" xfId="1" applyFont="1" applyFill="1" applyBorder="1" applyAlignment="1">
      <alignment vertical="center" wrapText="1" shrinkToFit="1"/>
    </xf>
    <xf numFmtId="0" fontId="45" fillId="2" borderId="18" xfId="1" applyFont="1" applyFill="1" applyBorder="1" applyAlignment="1">
      <alignment vertical="center" wrapText="1"/>
    </xf>
    <xf numFmtId="38" fontId="45" fillId="2" borderId="18" xfId="1" applyNumberFormat="1" applyFont="1" applyFill="1" applyBorder="1" applyAlignment="1">
      <alignment vertical="center" wrapText="1"/>
    </xf>
    <xf numFmtId="0" fontId="33" fillId="0" borderId="17" xfId="1" applyFont="1" applyBorder="1" applyAlignment="1">
      <alignment horizontal="left" vertical="center"/>
    </xf>
    <xf numFmtId="190" fontId="45" fillId="0" borderId="18" xfId="1" applyNumberFormat="1" applyFont="1" applyBorder="1" applyAlignment="1">
      <alignment horizontal="center" vertical="center" shrinkToFit="1"/>
    </xf>
    <xf numFmtId="38" fontId="45" fillId="2" borderId="18" xfId="1" applyNumberFormat="1" applyFont="1" applyFill="1" applyBorder="1" applyAlignment="1">
      <alignment horizontal="center" vertical="center" wrapText="1"/>
    </xf>
    <xf numFmtId="0" fontId="45" fillId="0" borderId="0" xfId="0" applyFont="1">
      <alignment vertical="center"/>
    </xf>
    <xf numFmtId="0" fontId="45" fillId="2" borderId="18" xfId="2" applyFont="1" applyFill="1" applyBorder="1" applyAlignment="1">
      <alignment horizontal="center" vertical="center" wrapText="1" shrinkToFit="1"/>
    </xf>
    <xf numFmtId="191" fontId="45" fillId="2" borderId="18" xfId="1" applyNumberFormat="1" applyFont="1" applyFill="1" applyBorder="1" applyAlignment="1">
      <alignment horizontal="center" vertical="center"/>
    </xf>
    <xf numFmtId="0" fontId="46" fillId="2" borderId="18" xfId="0" applyFont="1" applyFill="1" applyBorder="1" applyAlignment="1">
      <alignment vertical="center" shrinkToFit="1"/>
    </xf>
    <xf numFmtId="38" fontId="45" fillId="2" borderId="40" xfId="1" applyNumberFormat="1" applyFont="1" applyFill="1" applyBorder="1" applyAlignment="1">
      <alignment horizontal="center" vertical="center"/>
    </xf>
    <xf numFmtId="0" fontId="45" fillId="0" borderId="17" xfId="0" applyFont="1" applyBorder="1" applyAlignment="1">
      <alignment horizontal="center" vertical="center"/>
    </xf>
    <xf numFmtId="0" fontId="32" fillId="8" borderId="18" xfId="1" applyFont="1" applyFill="1" applyBorder="1" applyAlignment="1">
      <alignment vertical="center" wrapText="1" shrinkToFit="1"/>
    </xf>
    <xf numFmtId="191" fontId="45" fillId="8" borderId="18" xfId="1" applyNumberFormat="1" applyFont="1" applyFill="1" applyBorder="1" applyAlignment="1">
      <alignment horizontal="center" vertical="center" shrinkToFit="1"/>
    </xf>
    <xf numFmtId="0" fontId="45" fillId="8" borderId="18" xfId="1" applyFont="1" applyFill="1" applyBorder="1" applyAlignment="1">
      <alignment vertical="center" wrapText="1" shrinkToFit="1"/>
    </xf>
    <xf numFmtId="38" fontId="45" fillId="8" borderId="18" xfId="1" applyNumberFormat="1" applyFont="1" applyFill="1" applyBorder="1" applyAlignment="1">
      <alignment vertical="center" wrapText="1"/>
    </xf>
    <xf numFmtId="191" fontId="45" fillId="8" borderId="18" xfId="1" applyNumberFormat="1" applyFont="1" applyFill="1" applyBorder="1" applyAlignment="1">
      <alignment horizontal="center" vertical="center"/>
    </xf>
    <xf numFmtId="0" fontId="46" fillId="8" borderId="18" xfId="0" applyFont="1" applyFill="1" applyBorder="1" applyAlignment="1">
      <alignment vertical="center" shrinkToFit="1"/>
    </xf>
    <xf numFmtId="38" fontId="45" fillId="8" borderId="18" xfId="1" applyNumberFormat="1" applyFont="1" applyFill="1" applyBorder="1" applyAlignment="1">
      <alignment horizontal="center" vertical="center"/>
    </xf>
    <xf numFmtId="0" fontId="45" fillId="8" borderId="18" xfId="0" applyFont="1" applyFill="1" applyBorder="1" applyAlignment="1">
      <alignment horizontal="center" vertical="center"/>
    </xf>
    <xf numFmtId="0" fontId="45" fillId="8" borderId="18" xfId="0" applyFont="1" applyFill="1" applyBorder="1" applyAlignment="1">
      <alignment horizontal="center" vertical="center" wrapText="1"/>
    </xf>
    <xf numFmtId="0" fontId="45" fillId="8" borderId="40" xfId="0" applyFont="1" applyFill="1" applyBorder="1" applyAlignment="1">
      <alignment horizontal="center" vertical="center" wrapText="1"/>
    </xf>
    <xf numFmtId="0" fontId="45" fillId="8" borderId="17" xfId="0" applyFont="1" applyFill="1" applyBorder="1" applyAlignment="1">
      <alignment horizontal="center" vertical="center"/>
    </xf>
    <xf numFmtId="49" fontId="29" fillId="0" borderId="20" xfId="1" applyNumberFormat="1" applyFont="1" applyBorder="1" applyAlignment="1">
      <alignment horizontal="center" vertical="center" wrapText="1" shrinkToFit="1"/>
    </xf>
    <xf numFmtId="49" fontId="29" fillId="0" borderId="19" xfId="1" applyNumberFormat="1" applyFont="1" applyBorder="1" applyAlignment="1">
      <alignment horizontal="center" vertical="center" wrapText="1" shrinkToFit="1"/>
    </xf>
    <xf numFmtId="49" fontId="29" fillId="0" borderId="14" xfId="1" applyNumberFormat="1" applyFont="1" applyBorder="1" applyAlignment="1">
      <alignment horizontal="center" vertical="center" wrapText="1" shrinkToFit="1"/>
    </xf>
    <xf numFmtId="49" fontId="29" fillId="0" borderId="19" xfId="1" applyNumberFormat="1" applyFont="1" applyBorder="1" applyAlignment="1">
      <alignment horizontal="center" vertical="center" wrapText="1"/>
    </xf>
    <xf numFmtId="49" fontId="29" fillId="0" borderId="14" xfId="1" applyNumberFormat="1" applyFont="1" applyBorder="1" applyAlignment="1">
      <alignment horizontal="center" vertical="center" wrapText="1"/>
    </xf>
    <xf numFmtId="49" fontId="29" fillId="0" borderId="39" xfId="1" applyNumberFormat="1" applyFont="1" applyBorder="1" applyAlignment="1">
      <alignment horizontal="center" vertical="center" wrapText="1" shrinkToFit="1"/>
    </xf>
    <xf numFmtId="0" fontId="27" fillId="0" borderId="0" xfId="1" applyFont="1" applyAlignment="1">
      <alignment horizontal="left" vertical="center" shrinkToFit="1"/>
    </xf>
    <xf numFmtId="49" fontId="29" fillId="0" borderId="15" xfId="1" applyNumberFormat="1" applyFont="1" applyBorder="1" applyAlignment="1">
      <alignment horizontal="center" vertical="center" wrapText="1"/>
    </xf>
    <xf numFmtId="49" fontId="29" fillId="0" borderId="18" xfId="1" applyNumberFormat="1" applyFont="1" applyBorder="1" applyAlignment="1">
      <alignment horizontal="center" vertical="center" wrapText="1" shrinkToFit="1"/>
    </xf>
    <xf numFmtId="49" fontId="29" fillId="0" borderId="15" xfId="1" applyNumberFormat="1" applyFont="1" applyBorder="1" applyAlignment="1">
      <alignment horizontal="center" vertical="center" wrapText="1" shrinkToFit="1"/>
    </xf>
    <xf numFmtId="0" fontId="29" fillId="0" borderId="12" xfId="1" applyFont="1" applyBorder="1" applyAlignment="1">
      <alignment horizontal="center" vertical="center"/>
    </xf>
    <xf numFmtId="0" fontId="29" fillId="0" borderId="17" xfId="1" applyFont="1" applyBorder="1" applyAlignment="1">
      <alignment horizontal="center" vertical="center"/>
    </xf>
    <xf numFmtId="49" fontId="29" fillId="0" borderId="20" xfId="1" applyNumberFormat="1" applyFont="1" applyBorder="1" applyAlignment="1">
      <alignment horizontal="center" vertical="center" wrapText="1"/>
    </xf>
    <xf numFmtId="49" fontId="29" fillId="0" borderId="34" xfId="1" applyNumberFormat="1" applyFont="1" applyBorder="1" applyAlignment="1">
      <alignment horizontal="center" vertical="center" wrapText="1" shrinkToFit="1"/>
    </xf>
    <xf numFmtId="49" fontId="29" fillId="0" borderId="18" xfId="1" applyNumberFormat="1" applyFont="1" applyBorder="1" applyAlignment="1">
      <alignment horizontal="center" vertical="center" wrapText="1"/>
    </xf>
    <xf numFmtId="0" fontId="27" fillId="0" borderId="0" xfId="1" applyFont="1" applyAlignment="1">
      <alignment horizontal="left" vertical="center"/>
    </xf>
    <xf numFmtId="0" fontId="29" fillId="0" borderId="35" xfId="1" applyFont="1" applyBorder="1" applyAlignment="1">
      <alignment horizontal="center" vertical="center"/>
    </xf>
    <xf numFmtId="0" fontId="29" fillId="0" borderId="36" xfId="1" applyFont="1" applyBorder="1" applyAlignment="1">
      <alignment horizontal="center" vertical="center"/>
    </xf>
    <xf numFmtId="0" fontId="29" fillId="0" borderId="20" xfId="1" applyFont="1" applyBorder="1" applyAlignment="1">
      <alignment horizontal="center" vertical="center"/>
    </xf>
    <xf numFmtId="0" fontId="29" fillId="0" borderId="19" xfId="1" applyFont="1" applyBorder="1" applyAlignment="1">
      <alignment horizontal="center" vertical="center"/>
    </xf>
    <xf numFmtId="0" fontId="29" fillId="0" borderId="39" xfId="1" applyFont="1" applyBorder="1" applyAlignment="1">
      <alignment horizontal="center" vertical="center"/>
    </xf>
    <xf numFmtId="0" fontId="32" fillId="0" borderId="35" xfId="1" applyFont="1" applyBorder="1" applyAlignment="1">
      <alignment horizontal="center" vertical="center" wrapText="1"/>
    </xf>
    <xf numFmtId="0" fontId="32" fillId="0" borderId="36" xfId="1" applyFont="1" applyBorder="1" applyAlignment="1">
      <alignment horizontal="center" vertical="center" wrapText="1"/>
    </xf>
    <xf numFmtId="0" fontId="29" fillId="0" borderId="35" xfId="1" applyFont="1" applyBorder="1" applyAlignment="1">
      <alignment horizontal="center" vertical="center" wrapText="1"/>
    </xf>
    <xf numFmtId="0" fontId="29" fillId="0" borderId="36" xfId="1" applyFont="1" applyBorder="1" applyAlignment="1">
      <alignment horizontal="center" vertical="center" wrapText="1"/>
    </xf>
    <xf numFmtId="0" fontId="32" fillId="0" borderId="21" xfId="1" applyFont="1" applyBorder="1" applyAlignment="1">
      <alignment horizontal="left" vertical="center" wrapText="1"/>
    </xf>
    <xf numFmtId="0" fontId="32" fillId="0" borderId="4" xfId="1" applyFont="1" applyBorder="1" applyAlignment="1">
      <alignment horizontal="left" vertical="center" wrapText="1"/>
    </xf>
    <xf numFmtId="0" fontId="32" fillId="0" borderId="42" xfId="1" applyFont="1" applyBorder="1" applyAlignment="1">
      <alignment horizontal="left" vertical="center" wrapText="1"/>
    </xf>
    <xf numFmtId="0" fontId="29" fillId="0" borderId="0" xfId="1" applyFont="1" applyAlignment="1">
      <alignment horizontal="left" vertical="top"/>
    </xf>
    <xf numFmtId="0" fontId="29" fillId="0" borderId="0" xfId="1" applyFont="1" applyAlignment="1">
      <alignment horizontal="left" vertical="top" wrapText="1"/>
    </xf>
    <xf numFmtId="0" fontId="29" fillId="0" borderId="12" xfId="1" applyFont="1" applyBorder="1" applyAlignment="1">
      <alignment horizontal="center" vertical="center" wrapText="1"/>
    </xf>
    <xf numFmtId="0" fontId="29" fillId="0" borderId="17" xfId="1" applyFont="1" applyBorder="1" applyAlignment="1">
      <alignment horizontal="center" vertical="center" wrapText="1"/>
    </xf>
    <xf numFmtId="49" fontId="29" fillId="0" borderId="19" xfId="1" applyNumberFormat="1" applyFont="1" applyBorder="1" applyAlignment="1">
      <alignment horizontal="center" vertical="center"/>
    </xf>
    <xf numFmtId="49" fontId="29" fillId="0" borderId="14" xfId="1" applyNumberFormat="1" applyFont="1" applyBorder="1" applyAlignment="1">
      <alignment horizontal="center" vertical="center"/>
    </xf>
    <xf numFmtId="49" fontId="29" fillId="0" borderId="19" xfId="1" applyNumberFormat="1" applyFont="1" applyBorder="1" applyAlignment="1">
      <alignment horizontal="center" vertical="center" shrinkToFit="1"/>
    </xf>
    <xf numFmtId="49" fontId="29" fillId="0" borderId="14" xfId="1" applyNumberFormat="1" applyFont="1" applyBorder="1" applyAlignment="1">
      <alignment horizontal="center" vertical="center" shrinkToFit="1"/>
    </xf>
    <xf numFmtId="49" fontId="29" fillId="0" borderId="2" xfId="1" applyNumberFormat="1" applyFont="1" applyBorder="1" applyAlignment="1">
      <alignment horizontal="center" vertical="center" wrapText="1"/>
    </xf>
    <xf numFmtId="49" fontId="29" fillId="0" borderId="6" xfId="1" applyNumberFormat="1" applyFont="1" applyBorder="1" applyAlignment="1">
      <alignment horizontal="center" vertical="center" wrapText="1"/>
    </xf>
    <xf numFmtId="0" fontId="29" fillId="0" borderId="14" xfId="1" applyFont="1" applyBorder="1" applyAlignment="1">
      <alignment horizontal="center" vertical="center"/>
    </xf>
    <xf numFmtId="0" fontId="29" fillId="0" borderId="0" xfId="1" applyFont="1" applyAlignment="1">
      <alignment horizontal="center" vertical="center" wrapText="1"/>
    </xf>
    <xf numFmtId="0" fontId="29" fillId="0" borderId="6" xfId="1" applyFont="1" applyBorder="1" applyAlignment="1">
      <alignment horizontal="center" vertical="center" wrapText="1"/>
    </xf>
    <xf numFmtId="0" fontId="29" fillId="0" borderId="20" xfId="1" applyFont="1" applyBorder="1" applyAlignment="1">
      <alignment horizontal="center" vertical="center" wrapText="1"/>
    </xf>
    <xf numFmtId="0" fontId="29" fillId="0" borderId="14" xfId="1" applyFont="1" applyBorder="1" applyAlignment="1">
      <alignment horizontal="center" vertical="center" wrapText="1"/>
    </xf>
  </cellXfs>
  <cellStyles count="117">
    <cellStyle name="??" xfId="3" xr:uid="{00000000-0005-0000-0000-000000000000}"/>
    <cellStyle name="?? [0.00]_PERSONAL" xfId="4" xr:uid="{00000000-0005-0000-0000-000001000000}"/>
    <cellStyle name="???? [0.00]_PERSONAL" xfId="5" xr:uid="{00000000-0005-0000-0000-000002000000}"/>
    <cellStyle name="????_PERSONAL" xfId="6" xr:uid="{00000000-0005-0000-0000-000003000000}"/>
    <cellStyle name="??_PERSONAL" xfId="7" xr:uid="{00000000-0005-0000-0000-000004000000}"/>
    <cellStyle name="0,0_x000d__x000a_NA_x000d__x000a_" xfId="8" xr:uid="{00000000-0005-0000-0000-000005000000}"/>
    <cellStyle name="Calc Currency (0)" xfId="9" xr:uid="{00000000-0005-0000-0000-000006000000}"/>
    <cellStyle name="Calc Currency (0) 2" xfId="10" xr:uid="{00000000-0005-0000-0000-000007000000}"/>
    <cellStyle name="Calc Currency (2)" xfId="11" xr:uid="{00000000-0005-0000-0000-000008000000}"/>
    <cellStyle name="Calc Percent (0)" xfId="12" xr:uid="{00000000-0005-0000-0000-000009000000}"/>
    <cellStyle name="Calc Percent (1)" xfId="13" xr:uid="{00000000-0005-0000-0000-00000A000000}"/>
    <cellStyle name="Calc Percent (2)" xfId="14" xr:uid="{00000000-0005-0000-0000-00000B000000}"/>
    <cellStyle name="Calc Units (0)" xfId="15" xr:uid="{00000000-0005-0000-0000-00000C000000}"/>
    <cellStyle name="Calc Units (1)" xfId="16" xr:uid="{00000000-0005-0000-0000-00000D000000}"/>
    <cellStyle name="Calc Units (2)" xfId="17" xr:uid="{00000000-0005-0000-0000-00000E000000}"/>
    <cellStyle name="Comma [0]_#6 Temps &amp; Contractors" xfId="18" xr:uid="{00000000-0005-0000-0000-00000F000000}"/>
    <cellStyle name="Comma [00]" xfId="19" xr:uid="{00000000-0005-0000-0000-000010000000}"/>
    <cellStyle name="Comma_#6 Temps &amp; Contractors" xfId="20" xr:uid="{00000000-0005-0000-0000-000011000000}"/>
    <cellStyle name="Currency [0]_#6 Temps &amp; Contractors" xfId="21" xr:uid="{00000000-0005-0000-0000-000012000000}"/>
    <cellStyle name="Currency [00]" xfId="22" xr:uid="{00000000-0005-0000-0000-000013000000}"/>
    <cellStyle name="Currency_#6 Temps &amp; Contractors" xfId="23" xr:uid="{00000000-0005-0000-0000-000014000000}"/>
    <cellStyle name="Date Short" xfId="24" xr:uid="{00000000-0005-0000-0000-000015000000}"/>
    <cellStyle name="Enter Currency (0)" xfId="25" xr:uid="{00000000-0005-0000-0000-000016000000}"/>
    <cellStyle name="Enter Currency (2)" xfId="26" xr:uid="{00000000-0005-0000-0000-000017000000}"/>
    <cellStyle name="Enter Units (0)" xfId="27" xr:uid="{00000000-0005-0000-0000-000018000000}"/>
    <cellStyle name="Enter Units (1)" xfId="28" xr:uid="{00000000-0005-0000-0000-000019000000}"/>
    <cellStyle name="Enter Units (2)" xfId="29" xr:uid="{00000000-0005-0000-0000-00001A000000}"/>
    <cellStyle name="entry" xfId="30" xr:uid="{00000000-0005-0000-0000-00001B000000}"/>
    <cellStyle name="Excel Built-in Comma [0]" xfId="31" xr:uid="{00000000-0005-0000-0000-00001C000000}"/>
    <cellStyle name="Grey" xfId="32" xr:uid="{00000000-0005-0000-0000-00001D000000}"/>
    <cellStyle name="Grey 2" xfId="33" xr:uid="{00000000-0005-0000-0000-00001E000000}"/>
    <cellStyle name="Header1" xfId="34" xr:uid="{00000000-0005-0000-0000-00001F000000}"/>
    <cellStyle name="Header1 2" xfId="35" xr:uid="{00000000-0005-0000-0000-000020000000}"/>
    <cellStyle name="Header2" xfId="36" xr:uid="{00000000-0005-0000-0000-000021000000}"/>
    <cellStyle name="Header2 10" xfId="37" xr:uid="{00000000-0005-0000-0000-000022000000}"/>
    <cellStyle name="Header2 11" xfId="38" xr:uid="{00000000-0005-0000-0000-000023000000}"/>
    <cellStyle name="Header2 2" xfId="39" xr:uid="{00000000-0005-0000-0000-000024000000}"/>
    <cellStyle name="Header2 3" xfId="40" xr:uid="{00000000-0005-0000-0000-000025000000}"/>
    <cellStyle name="Header2 3 2" xfId="41" xr:uid="{00000000-0005-0000-0000-000026000000}"/>
    <cellStyle name="Header2 4" xfId="42" xr:uid="{00000000-0005-0000-0000-000027000000}"/>
    <cellStyle name="Header2 5" xfId="43" xr:uid="{00000000-0005-0000-0000-000028000000}"/>
    <cellStyle name="Header2 6" xfId="44" xr:uid="{00000000-0005-0000-0000-000029000000}"/>
    <cellStyle name="Header2 7" xfId="45" xr:uid="{00000000-0005-0000-0000-00002A000000}"/>
    <cellStyle name="Header2 8" xfId="46" xr:uid="{00000000-0005-0000-0000-00002B000000}"/>
    <cellStyle name="Header2 9" xfId="47" xr:uid="{00000000-0005-0000-0000-00002C000000}"/>
    <cellStyle name="Input [yellow]" xfId="48" xr:uid="{00000000-0005-0000-0000-00002D000000}"/>
    <cellStyle name="Input [yellow] 2" xfId="49" xr:uid="{00000000-0005-0000-0000-00002E000000}"/>
    <cellStyle name="Link Currency (0)" xfId="50" xr:uid="{00000000-0005-0000-0000-00002F000000}"/>
    <cellStyle name="Link Currency (2)" xfId="51" xr:uid="{00000000-0005-0000-0000-000030000000}"/>
    <cellStyle name="Link Units (0)" xfId="52" xr:uid="{00000000-0005-0000-0000-000031000000}"/>
    <cellStyle name="Link Units (1)" xfId="53" xr:uid="{00000000-0005-0000-0000-000032000000}"/>
    <cellStyle name="Link Units (2)" xfId="54" xr:uid="{00000000-0005-0000-0000-000033000000}"/>
    <cellStyle name="Normal - Style1" xfId="55" xr:uid="{00000000-0005-0000-0000-000034000000}"/>
    <cellStyle name="Normal - Style1 2" xfId="56" xr:uid="{00000000-0005-0000-0000-000035000000}"/>
    <cellStyle name="Normal_# 41-Market &amp;Trends" xfId="57" xr:uid="{00000000-0005-0000-0000-000036000000}"/>
    <cellStyle name="Percent [0]" xfId="58" xr:uid="{00000000-0005-0000-0000-000037000000}"/>
    <cellStyle name="Percent [00]" xfId="59" xr:uid="{00000000-0005-0000-0000-000038000000}"/>
    <cellStyle name="Percent [2]" xfId="60" xr:uid="{00000000-0005-0000-0000-000039000000}"/>
    <cellStyle name="Percent [2] 2" xfId="61" xr:uid="{00000000-0005-0000-0000-00003A000000}"/>
    <cellStyle name="Percent_#6 Temps &amp; Contractors" xfId="62" xr:uid="{00000000-0005-0000-0000-00003B000000}"/>
    <cellStyle name="PrePop Currency (0)" xfId="63" xr:uid="{00000000-0005-0000-0000-00003C000000}"/>
    <cellStyle name="PrePop Currency (2)" xfId="64" xr:uid="{00000000-0005-0000-0000-00003D000000}"/>
    <cellStyle name="PrePop Units (0)" xfId="65" xr:uid="{00000000-0005-0000-0000-00003E000000}"/>
    <cellStyle name="PrePop Units (1)" xfId="66" xr:uid="{00000000-0005-0000-0000-00003F000000}"/>
    <cellStyle name="PrePop Units (2)" xfId="67" xr:uid="{00000000-0005-0000-0000-000040000000}"/>
    <cellStyle name="price" xfId="68" xr:uid="{00000000-0005-0000-0000-000041000000}"/>
    <cellStyle name="revised" xfId="69" xr:uid="{00000000-0005-0000-0000-000042000000}"/>
    <cellStyle name="section" xfId="70" xr:uid="{00000000-0005-0000-0000-000043000000}"/>
    <cellStyle name="Text Indent A" xfId="71" xr:uid="{00000000-0005-0000-0000-000044000000}"/>
    <cellStyle name="Text Indent B" xfId="72" xr:uid="{00000000-0005-0000-0000-000045000000}"/>
    <cellStyle name="Text Indent C" xfId="73" xr:uid="{00000000-0005-0000-0000-000046000000}"/>
    <cellStyle name="title" xfId="74" xr:uid="{00000000-0005-0000-0000-000047000000}"/>
    <cellStyle name="スタイル 1" xfId="75" xr:uid="{00000000-0005-0000-0000-000048000000}"/>
    <cellStyle name="パーセント 2" xfId="76" xr:uid="{00000000-0005-0000-0000-000049000000}"/>
    <cellStyle name="パーセント 3" xfId="77" xr:uid="{00000000-0005-0000-0000-00004A000000}"/>
    <cellStyle name="パーセント 4" xfId="78" xr:uid="{00000000-0005-0000-0000-00004B000000}"/>
    <cellStyle name="パーセント 5" xfId="79" xr:uid="{00000000-0005-0000-0000-00004C000000}"/>
    <cellStyle name="パーセント 6" xfId="80" xr:uid="{00000000-0005-0000-0000-00004D000000}"/>
    <cellStyle name="桁区切り" xfId="116" builtinId="6"/>
    <cellStyle name="桁区切り [0.00" xfId="81" xr:uid="{00000000-0005-0000-0000-00004F000000}"/>
    <cellStyle name="桁区切り 2" xfId="82" xr:uid="{00000000-0005-0000-0000-000050000000}"/>
    <cellStyle name="桁区切り 2 2" xfId="83" xr:uid="{00000000-0005-0000-0000-000051000000}"/>
    <cellStyle name="桁区切り 2 2 2" xfId="84" xr:uid="{00000000-0005-0000-0000-000052000000}"/>
    <cellStyle name="桁区切り 2 3" xfId="85" xr:uid="{00000000-0005-0000-0000-000053000000}"/>
    <cellStyle name="桁区切り 2 4" xfId="86" xr:uid="{00000000-0005-0000-0000-000054000000}"/>
    <cellStyle name="桁区切り 3" xfId="87" xr:uid="{00000000-0005-0000-0000-000055000000}"/>
    <cellStyle name="桁区切り 3 2" xfId="88" xr:uid="{00000000-0005-0000-0000-000056000000}"/>
    <cellStyle name="桁区切り 4" xfId="89" xr:uid="{00000000-0005-0000-0000-000057000000}"/>
    <cellStyle name="桁区切り 5" xfId="90" xr:uid="{00000000-0005-0000-0000-000058000000}"/>
    <cellStyle name="桁区切り 6" xfId="91" xr:uid="{00000000-0005-0000-0000-000059000000}"/>
    <cellStyle name="桁区切り 7" xfId="92" xr:uid="{00000000-0005-0000-0000-00005A000000}"/>
    <cellStyle name="桁区切り 8" xfId="93" xr:uid="{00000000-0005-0000-0000-00005B000000}"/>
    <cellStyle name="説明文 2" xfId="94" xr:uid="{00000000-0005-0000-0000-00005C000000}"/>
    <cellStyle name="通貨 2" xfId="95" xr:uid="{00000000-0005-0000-0000-00005D000000}"/>
    <cellStyle name="通貨 3" xfId="96" xr:uid="{00000000-0005-0000-0000-00005E000000}"/>
    <cellStyle name="通貨 4" xfId="97" xr:uid="{00000000-0005-0000-0000-00005F000000}"/>
    <cellStyle name="標準" xfId="0" builtinId="0"/>
    <cellStyle name="標準 10" xfId="98" xr:uid="{00000000-0005-0000-0000-000061000000}"/>
    <cellStyle name="標準 116" xfId="2" xr:uid="{00000000-0005-0000-0000-000062000000}"/>
    <cellStyle name="標準 2" xfId="1" xr:uid="{00000000-0005-0000-0000-000063000000}"/>
    <cellStyle name="標準 2 2" xfId="99" xr:uid="{00000000-0005-0000-0000-000064000000}"/>
    <cellStyle name="標準 2 2 2" xfId="100" xr:uid="{00000000-0005-0000-0000-000065000000}"/>
    <cellStyle name="標準 2 2 3" xfId="101" xr:uid="{00000000-0005-0000-0000-000066000000}"/>
    <cellStyle name="標準 2 3" xfId="102" xr:uid="{00000000-0005-0000-0000-000067000000}"/>
    <cellStyle name="標準 3" xfId="103" xr:uid="{00000000-0005-0000-0000-000068000000}"/>
    <cellStyle name="標準 3 2" xfId="104" xr:uid="{00000000-0005-0000-0000-000069000000}"/>
    <cellStyle name="標準 3 3" xfId="105" xr:uid="{00000000-0005-0000-0000-00006A000000}"/>
    <cellStyle name="標準 3 4" xfId="106" xr:uid="{00000000-0005-0000-0000-00006B000000}"/>
    <cellStyle name="標準 3 5" xfId="107" xr:uid="{00000000-0005-0000-0000-00006C000000}"/>
    <cellStyle name="標準 4" xfId="108" xr:uid="{00000000-0005-0000-0000-00006D000000}"/>
    <cellStyle name="標準 5" xfId="109" xr:uid="{00000000-0005-0000-0000-00006E000000}"/>
    <cellStyle name="標準 6" xfId="110" xr:uid="{00000000-0005-0000-0000-00006F000000}"/>
    <cellStyle name="標準 7" xfId="111" xr:uid="{00000000-0005-0000-0000-000070000000}"/>
    <cellStyle name="標準 8" xfId="112" xr:uid="{00000000-0005-0000-0000-000071000000}"/>
    <cellStyle name="標準 9" xfId="113" xr:uid="{00000000-0005-0000-0000-000072000000}"/>
    <cellStyle name="標準_H20学校一覧作成資料(県立学校教育課)" xfId="115" xr:uid="{00000000-0005-0000-0000-000073000000}"/>
    <cellStyle name="未定義" xfId="114" xr:uid="{00000000-0005-0000-0000-00007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12</xdr:col>
      <xdr:colOff>533400</xdr:colOff>
      <xdr:row>3</xdr:row>
      <xdr:rowOff>1272540</xdr:rowOff>
    </xdr:from>
    <xdr:ext cx="184731" cy="264560"/>
    <xdr:sp macro="" textlink="">
      <xdr:nvSpPr>
        <xdr:cNvPr id="2" name="テキスト ボックス 1">
          <a:extLst>
            <a:ext uri="{FF2B5EF4-FFF2-40B4-BE49-F238E27FC236}">
              <a16:creationId xmlns:a16="http://schemas.microsoft.com/office/drawing/2014/main" id="{FA7E6D88-4B5D-56C2-D80C-7CEBA206613B}"/>
            </a:ext>
          </a:extLst>
        </xdr:cNvPr>
        <xdr:cNvSpPr txBox="1"/>
      </xdr:nvSpPr>
      <xdr:spPr>
        <a:xfrm>
          <a:off x="10715625" y="19773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1:O44"/>
  <sheetViews>
    <sheetView view="pageBreakPreview" topLeftCell="A15" zoomScale="85" zoomScaleNormal="100" zoomScaleSheetLayoutView="85" workbookViewId="0">
      <selection activeCell="I11" sqref="I11"/>
    </sheetView>
  </sheetViews>
  <sheetFormatPr defaultColWidth="9" defaultRowHeight="18.75"/>
  <cols>
    <col min="1" max="1" width="0.625" style="1" customWidth="1"/>
    <col min="2" max="2" width="7.625" style="1" customWidth="1"/>
    <col min="3" max="13" width="7.5" style="1" customWidth="1"/>
    <col min="14" max="14" width="0.625" style="1" customWidth="1"/>
    <col min="15" max="16384" width="9" style="1"/>
  </cols>
  <sheetData>
    <row r="1" spans="2:15" ht="7.5" customHeight="1"/>
    <row r="2" spans="2:15" ht="26.25" customHeight="1">
      <c r="B2" s="102" t="s">
        <v>258</v>
      </c>
      <c r="C2" s="103"/>
      <c r="D2" s="103"/>
      <c r="E2" s="103"/>
      <c r="F2" s="103"/>
      <c r="G2" s="103"/>
      <c r="H2" s="103"/>
      <c r="I2" s="104"/>
    </row>
    <row r="3" spans="2:15" ht="26.25" customHeight="1"/>
    <row r="4" spans="2:15" ht="26.25" customHeight="1">
      <c r="B4" s="4" t="s">
        <v>74</v>
      </c>
      <c r="D4" s="2"/>
      <c r="E4" s="2"/>
      <c r="F4" s="2"/>
    </row>
    <row r="5" spans="2:15" ht="26.25" customHeight="1">
      <c r="B5" s="3" t="s">
        <v>485</v>
      </c>
      <c r="C5" s="2" t="s">
        <v>103</v>
      </c>
      <c r="D5" s="2"/>
      <c r="E5" s="2"/>
      <c r="F5" s="2"/>
      <c r="G5" s="2"/>
      <c r="H5" s="2"/>
      <c r="O5" s="2"/>
    </row>
    <row r="6" spans="2:15" ht="26.25" customHeight="1">
      <c r="B6" s="3" t="s">
        <v>486</v>
      </c>
      <c r="C6" s="2" t="s">
        <v>490</v>
      </c>
      <c r="D6" s="2"/>
      <c r="E6" s="2"/>
      <c r="F6" s="2"/>
      <c r="O6" s="2"/>
    </row>
    <row r="7" spans="2:15" ht="26.25" customHeight="1">
      <c r="B7" s="3" t="s">
        <v>487</v>
      </c>
      <c r="C7" s="2" t="s">
        <v>492</v>
      </c>
      <c r="D7" s="2"/>
      <c r="E7" s="2"/>
      <c r="F7" s="2"/>
      <c r="O7" s="2"/>
    </row>
    <row r="8" spans="2:15" ht="26.25" customHeight="1">
      <c r="B8" s="3" t="s">
        <v>488</v>
      </c>
      <c r="C8" s="2" t="s">
        <v>493</v>
      </c>
      <c r="D8" s="2"/>
      <c r="E8" s="2"/>
      <c r="F8" s="2"/>
      <c r="O8" s="2"/>
    </row>
    <row r="9" spans="2:15" ht="26.25" customHeight="1">
      <c r="B9" s="3" t="s">
        <v>489</v>
      </c>
      <c r="C9" s="2" t="s">
        <v>494</v>
      </c>
      <c r="D9" s="2"/>
      <c r="E9" s="2"/>
      <c r="F9" s="2"/>
      <c r="O9" s="2"/>
    </row>
    <row r="10" spans="2:15" ht="26.25" customHeight="1">
      <c r="B10" s="5" t="s">
        <v>495</v>
      </c>
      <c r="C10" s="2" t="s">
        <v>42</v>
      </c>
      <c r="D10" s="2"/>
      <c r="E10" s="2"/>
      <c r="F10" s="2"/>
    </row>
    <row r="11" spans="2:15" ht="26.25" customHeight="1">
      <c r="B11" s="5" t="s">
        <v>496</v>
      </c>
      <c r="C11" s="2" t="s">
        <v>482</v>
      </c>
      <c r="D11" s="2"/>
      <c r="E11" s="2"/>
      <c r="F11" s="2"/>
    </row>
    <row r="12" spans="2:15" ht="26.25" customHeight="1">
      <c r="B12" s="5" t="s">
        <v>497</v>
      </c>
      <c r="C12" s="2" t="s">
        <v>43</v>
      </c>
      <c r="D12" s="2"/>
      <c r="E12" s="2"/>
      <c r="F12" s="2"/>
    </row>
    <row r="13" spans="2:15" ht="26.25" customHeight="1">
      <c r="B13" s="5"/>
      <c r="C13" s="2"/>
      <c r="D13" s="2"/>
      <c r="E13" s="2"/>
      <c r="F13" s="2"/>
    </row>
    <row r="14" spans="2:15" ht="26.25" customHeight="1">
      <c r="B14" s="2"/>
      <c r="D14" s="2"/>
      <c r="E14" s="2"/>
      <c r="F14" s="2"/>
    </row>
    <row r="15" spans="2:15" ht="26.25" customHeight="1">
      <c r="B15" s="4" t="s">
        <v>504</v>
      </c>
      <c r="D15" s="2"/>
      <c r="E15" s="2"/>
      <c r="F15" s="2"/>
    </row>
    <row r="16" spans="2:15" ht="26.25" customHeight="1">
      <c r="B16" s="3" t="s">
        <v>193</v>
      </c>
      <c r="C16" s="2" t="s">
        <v>500</v>
      </c>
      <c r="D16" s="2"/>
      <c r="E16" s="2"/>
      <c r="F16" s="2"/>
    </row>
    <row r="17" spans="2:6" ht="26.25" customHeight="1">
      <c r="B17" s="3" t="s">
        <v>194</v>
      </c>
      <c r="C17" s="2" t="s">
        <v>501</v>
      </c>
      <c r="E17" s="2"/>
      <c r="F17" s="2"/>
    </row>
    <row r="18" spans="2:6" ht="26.25" customHeight="1">
      <c r="B18" s="3" t="s">
        <v>195</v>
      </c>
      <c r="C18" s="2" t="s">
        <v>499</v>
      </c>
      <c r="D18" s="2"/>
      <c r="E18" s="2"/>
      <c r="F18" s="2"/>
    </row>
    <row r="19" spans="2:6" ht="26.25" customHeight="1">
      <c r="B19" s="5" t="s">
        <v>483</v>
      </c>
      <c r="C19" s="2" t="s">
        <v>502</v>
      </c>
    </row>
    <row r="20" spans="2:6" ht="26.25" customHeight="1">
      <c r="B20" s="5" t="s">
        <v>484</v>
      </c>
      <c r="C20" s="2" t="s">
        <v>503</v>
      </c>
    </row>
    <row r="21" spans="2:6" ht="26.25" customHeight="1"/>
    <row r="22" spans="2:6" ht="26.25" customHeight="1"/>
    <row r="23" spans="2:6" ht="26.25" customHeight="1"/>
    <row r="24" spans="2:6" ht="26.25" customHeight="1"/>
    <row r="25" spans="2:6" ht="26.25" customHeight="1"/>
    <row r="26" spans="2:6" ht="26.25" customHeight="1"/>
    <row r="27" spans="2:6" ht="26.25" customHeight="1"/>
    <row r="28" spans="2:6" ht="26.25" customHeight="1"/>
    <row r="29" spans="2:6" ht="26.25" customHeight="1"/>
    <row r="30" spans="2:6" ht="26.25" customHeight="1"/>
    <row r="31" spans="2:6" ht="26.25" customHeight="1"/>
    <row r="32" spans="2:6" ht="7.5"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sheetData>
  <phoneticPr fontId="1"/>
  <printOptions horizontalCentered="1"/>
  <pageMargins left="0.78740157480314965" right="0.19685039370078741" top="0.59055118110236227" bottom="0.19685039370078741"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B1:AA40"/>
  <sheetViews>
    <sheetView view="pageBreakPreview" topLeftCell="D41" zoomScale="115" zoomScaleNormal="100" zoomScaleSheetLayoutView="115" workbookViewId="0">
      <selection activeCell="I11" sqref="I11"/>
    </sheetView>
  </sheetViews>
  <sheetFormatPr defaultColWidth="8.875" defaultRowHeight="16.5"/>
  <cols>
    <col min="1" max="1" width="1" style="31" customWidth="1"/>
    <col min="2" max="2" width="11.25" style="31" customWidth="1"/>
    <col min="3" max="3" width="6.25" style="31" customWidth="1"/>
    <col min="4" max="4" width="0.625" style="31" customWidth="1"/>
    <col min="5" max="5" width="71.25" style="31" customWidth="1"/>
    <col min="6" max="6" width="7.5" style="31" customWidth="1"/>
    <col min="7" max="9" width="6.25" style="31" customWidth="1"/>
    <col min="10" max="26" width="6.25" style="31" hidden="1" customWidth="1"/>
    <col min="27" max="27" width="16.5" style="31" hidden="1" customWidth="1"/>
    <col min="28" max="16384" width="8.875" style="31"/>
  </cols>
  <sheetData>
    <row r="1" spans="2:27" ht="7.5" customHeight="1"/>
    <row r="2" spans="2:27" ht="25.5">
      <c r="B2" s="6" t="s">
        <v>131</v>
      </c>
      <c r="G2" s="33"/>
      <c r="H2" s="33"/>
      <c r="I2" s="33"/>
      <c r="J2" s="33"/>
      <c r="K2" s="33"/>
      <c r="L2" s="33"/>
      <c r="M2" s="33"/>
      <c r="N2" s="33"/>
      <c r="O2" s="33"/>
      <c r="P2" s="33"/>
      <c r="Q2" s="33"/>
      <c r="R2" s="33"/>
      <c r="S2" s="33"/>
      <c r="T2" s="33"/>
      <c r="U2" s="33"/>
      <c r="V2" s="33"/>
      <c r="W2" s="33"/>
      <c r="X2" s="33"/>
      <c r="Y2" s="33"/>
      <c r="Z2" s="33"/>
      <c r="AA2" s="33"/>
    </row>
    <row r="3" spans="2:27" ht="22.5" customHeight="1">
      <c r="G3" s="38">
        <v>1</v>
      </c>
      <c r="H3" s="38">
        <f>G3+1</f>
        <v>2</v>
      </c>
      <c r="I3" s="38">
        <f t="shared" ref="I3:AA3" si="0">H3+1</f>
        <v>3</v>
      </c>
      <c r="J3" s="38">
        <f t="shared" si="0"/>
        <v>4</v>
      </c>
      <c r="K3" s="38">
        <f t="shared" si="0"/>
        <v>5</v>
      </c>
      <c r="L3" s="38">
        <f t="shared" si="0"/>
        <v>6</v>
      </c>
      <c r="M3" s="38">
        <f t="shared" si="0"/>
        <v>7</v>
      </c>
      <c r="N3" s="38">
        <f t="shared" si="0"/>
        <v>8</v>
      </c>
      <c r="O3" s="38">
        <f t="shared" si="0"/>
        <v>9</v>
      </c>
      <c r="P3" s="38">
        <f t="shared" si="0"/>
        <v>10</v>
      </c>
      <c r="Q3" s="38">
        <f t="shared" si="0"/>
        <v>11</v>
      </c>
      <c r="R3" s="38">
        <f t="shared" si="0"/>
        <v>12</v>
      </c>
      <c r="S3" s="38">
        <f t="shared" si="0"/>
        <v>13</v>
      </c>
      <c r="T3" s="38">
        <f t="shared" si="0"/>
        <v>14</v>
      </c>
      <c r="U3" s="38">
        <f t="shared" si="0"/>
        <v>15</v>
      </c>
      <c r="V3" s="38">
        <f t="shared" si="0"/>
        <v>16</v>
      </c>
      <c r="W3" s="38">
        <f t="shared" si="0"/>
        <v>17</v>
      </c>
      <c r="X3" s="38">
        <f t="shared" si="0"/>
        <v>18</v>
      </c>
      <c r="Y3" s="38">
        <f t="shared" si="0"/>
        <v>19</v>
      </c>
      <c r="Z3" s="38">
        <f t="shared" si="0"/>
        <v>20</v>
      </c>
      <c r="AA3" s="38">
        <f t="shared" si="0"/>
        <v>21</v>
      </c>
    </row>
    <row r="4" spans="2:27" ht="90" customHeight="1">
      <c r="B4" s="28" t="s">
        <v>108</v>
      </c>
      <c r="C4" s="25" t="s">
        <v>110</v>
      </c>
      <c r="D4" s="334" t="s">
        <v>139</v>
      </c>
      <c r="E4" s="335"/>
      <c r="F4" s="34" t="s">
        <v>107</v>
      </c>
      <c r="G4" s="35" t="s">
        <v>111</v>
      </c>
      <c r="H4" s="35" t="s">
        <v>112</v>
      </c>
      <c r="I4" s="35" t="s">
        <v>113</v>
      </c>
      <c r="J4" s="35"/>
      <c r="K4" s="35"/>
      <c r="L4" s="35"/>
      <c r="M4" s="35"/>
      <c r="N4" s="35"/>
      <c r="O4" s="35"/>
      <c r="P4" s="35"/>
      <c r="Q4" s="35"/>
      <c r="R4" s="35"/>
      <c r="S4" s="35"/>
      <c r="T4" s="35"/>
      <c r="U4" s="35"/>
      <c r="V4" s="35"/>
      <c r="W4" s="35"/>
      <c r="X4" s="35"/>
      <c r="Y4" s="35"/>
      <c r="Z4" s="35"/>
      <c r="AA4" s="35"/>
    </row>
    <row r="5" spans="2:27" ht="22.5" customHeight="1">
      <c r="B5" s="316" t="s">
        <v>117</v>
      </c>
      <c r="C5" s="39">
        <v>1</v>
      </c>
      <c r="D5" s="69"/>
      <c r="E5" s="58" t="s">
        <v>67</v>
      </c>
      <c r="F5" s="36">
        <f t="shared" ref="F5:F12" si="1">SUM(G5:I5)</f>
        <v>3</v>
      </c>
      <c r="G5" s="37">
        <v>1</v>
      </c>
      <c r="H5" s="37">
        <v>1</v>
      </c>
      <c r="I5" s="37">
        <v>1</v>
      </c>
      <c r="J5" s="37"/>
      <c r="K5" s="37"/>
      <c r="L5" s="37"/>
      <c r="M5" s="37"/>
      <c r="N5" s="37"/>
      <c r="O5" s="37"/>
      <c r="P5" s="37"/>
      <c r="Q5" s="37"/>
      <c r="R5" s="37"/>
      <c r="S5" s="37"/>
      <c r="T5" s="37"/>
      <c r="U5" s="37"/>
      <c r="V5" s="37"/>
      <c r="W5" s="37"/>
      <c r="X5" s="37"/>
      <c r="Y5" s="37"/>
      <c r="Z5" s="37"/>
      <c r="AA5" s="37"/>
    </row>
    <row r="6" spans="2:27" ht="22.5" customHeight="1">
      <c r="B6" s="336"/>
      <c r="C6" s="39">
        <f>C5+1</f>
        <v>2</v>
      </c>
      <c r="D6" s="69"/>
      <c r="E6" s="63" t="s">
        <v>114</v>
      </c>
      <c r="F6" s="36">
        <f t="shared" si="1"/>
        <v>3</v>
      </c>
      <c r="G6" s="37">
        <v>1</v>
      </c>
      <c r="H6" s="37">
        <v>1</v>
      </c>
      <c r="I6" s="37">
        <v>1</v>
      </c>
      <c r="J6" s="37"/>
      <c r="K6" s="37"/>
      <c r="L6" s="37"/>
      <c r="M6" s="37"/>
      <c r="N6" s="37"/>
      <c r="O6" s="37"/>
      <c r="P6" s="37"/>
      <c r="Q6" s="37"/>
      <c r="R6" s="37"/>
      <c r="S6" s="37"/>
      <c r="T6" s="37"/>
      <c r="U6" s="37"/>
      <c r="V6" s="37"/>
      <c r="W6" s="37"/>
      <c r="X6" s="37"/>
      <c r="Y6" s="37"/>
      <c r="Z6" s="37"/>
      <c r="AA6" s="37"/>
    </row>
    <row r="7" spans="2:27" ht="22.5" customHeight="1">
      <c r="B7" s="336"/>
      <c r="C7" s="39">
        <f>C6+1</f>
        <v>3</v>
      </c>
      <c r="D7" s="69"/>
      <c r="E7" s="63" t="s">
        <v>115</v>
      </c>
      <c r="F7" s="36">
        <f t="shared" si="1"/>
        <v>3</v>
      </c>
      <c r="G7" s="37">
        <v>1</v>
      </c>
      <c r="H7" s="37">
        <v>1</v>
      </c>
      <c r="I7" s="37">
        <v>1</v>
      </c>
      <c r="J7" s="37"/>
      <c r="K7" s="37"/>
      <c r="L7" s="37"/>
      <c r="M7" s="37"/>
      <c r="N7" s="37"/>
      <c r="O7" s="37"/>
      <c r="P7" s="37"/>
      <c r="Q7" s="37"/>
      <c r="R7" s="37"/>
      <c r="S7" s="37"/>
      <c r="T7" s="37"/>
      <c r="U7" s="37"/>
      <c r="V7" s="37"/>
      <c r="W7" s="37"/>
      <c r="X7" s="37"/>
      <c r="Y7" s="37"/>
      <c r="Z7" s="37"/>
      <c r="AA7" s="37"/>
    </row>
    <row r="8" spans="2:27" ht="22.5" customHeight="1">
      <c r="B8" s="337"/>
      <c r="C8" s="39">
        <f>C7+1</f>
        <v>4</v>
      </c>
      <c r="D8" s="69"/>
      <c r="E8" s="58" t="s">
        <v>116</v>
      </c>
      <c r="F8" s="36">
        <f t="shared" si="1"/>
        <v>3</v>
      </c>
      <c r="G8" s="37">
        <v>1</v>
      </c>
      <c r="H8" s="37">
        <v>1</v>
      </c>
      <c r="I8" s="37">
        <v>1</v>
      </c>
      <c r="J8" s="37"/>
      <c r="K8" s="37"/>
      <c r="L8" s="37"/>
      <c r="M8" s="37"/>
      <c r="N8" s="37"/>
      <c r="O8" s="37"/>
      <c r="P8" s="37"/>
      <c r="Q8" s="37"/>
      <c r="R8" s="37"/>
      <c r="S8" s="37"/>
      <c r="T8" s="37"/>
      <c r="U8" s="37"/>
      <c r="V8" s="37"/>
      <c r="W8" s="37"/>
      <c r="X8" s="37"/>
      <c r="Y8" s="37"/>
      <c r="Z8" s="37"/>
      <c r="AA8" s="37"/>
    </row>
    <row r="9" spans="2:27" ht="22.5" customHeight="1">
      <c r="B9" s="316" t="s">
        <v>120</v>
      </c>
      <c r="C9" s="39">
        <f t="shared" ref="C9:C38" si="2">C8+1</f>
        <v>5</v>
      </c>
      <c r="D9" s="69"/>
      <c r="E9" s="58" t="s">
        <v>118</v>
      </c>
      <c r="F9" s="36">
        <f t="shared" si="1"/>
        <v>3</v>
      </c>
      <c r="G9" s="37">
        <v>1</v>
      </c>
      <c r="H9" s="37">
        <v>1</v>
      </c>
      <c r="I9" s="37">
        <v>1</v>
      </c>
      <c r="J9" s="37"/>
      <c r="K9" s="37"/>
      <c r="L9" s="37"/>
      <c r="M9" s="37"/>
      <c r="N9" s="37"/>
      <c r="O9" s="37"/>
      <c r="P9" s="37"/>
      <c r="Q9" s="37"/>
      <c r="R9" s="37"/>
      <c r="S9" s="37"/>
      <c r="T9" s="37"/>
      <c r="U9" s="37"/>
      <c r="V9" s="37"/>
      <c r="W9" s="37"/>
      <c r="X9" s="37"/>
      <c r="Y9" s="37"/>
      <c r="Z9" s="37"/>
      <c r="AA9" s="37"/>
    </row>
    <row r="10" spans="2:27" ht="22.5" customHeight="1">
      <c r="B10" s="336"/>
      <c r="C10" s="39">
        <f t="shared" si="2"/>
        <v>6</v>
      </c>
      <c r="D10" s="69"/>
      <c r="E10" s="58" t="s">
        <v>119</v>
      </c>
      <c r="F10" s="36">
        <f>SUM(G10:I10)</f>
        <v>6</v>
      </c>
      <c r="G10" s="37">
        <v>2</v>
      </c>
      <c r="H10" s="37">
        <v>2</v>
      </c>
      <c r="I10" s="37">
        <v>2</v>
      </c>
      <c r="J10" s="37"/>
      <c r="K10" s="37"/>
      <c r="L10" s="37"/>
      <c r="M10" s="37"/>
      <c r="N10" s="37"/>
      <c r="O10" s="37"/>
      <c r="P10" s="37"/>
      <c r="Q10" s="37"/>
      <c r="R10" s="37"/>
      <c r="S10" s="37"/>
      <c r="T10" s="37"/>
      <c r="U10" s="37"/>
      <c r="V10" s="37"/>
      <c r="W10" s="37"/>
      <c r="X10" s="37"/>
      <c r="Y10" s="37"/>
      <c r="Z10" s="37"/>
      <c r="AA10" s="37"/>
    </row>
    <row r="11" spans="2:27" ht="22.5" customHeight="1">
      <c r="B11" s="336"/>
      <c r="C11" s="39">
        <f t="shared" si="2"/>
        <v>7</v>
      </c>
      <c r="D11" s="69"/>
      <c r="E11" s="58" t="s">
        <v>256</v>
      </c>
      <c r="F11" s="36">
        <f t="shared" si="1"/>
        <v>3</v>
      </c>
      <c r="G11" s="37">
        <v>1</v>
      </c>
      <c r="H11" s="37">
        <v>1</v>
      </c>
      <c r="I11" s="37">
        <v>1</v>
      </c>
      <c r="J11" s="37"/>
      <c r="K11" s="37"/>
      <c r="L11" s="37"/>
      <c r="M11" s="37"/>
      <c r="N11" s="37"/>
      <c r="O11" s="37"/>
      <c r="P11" s="37"/>
      <c r="Q11" s="37"/>
      <c r="R11" s="37"/>
      <c r="S11" s="37"/>
      <c r="T11" s="37"/>
      <c r="U11" s="37"/>
      <c r="V11" s="37"/>
      <c r="W11" s="37"/>
      <c r="X11" s="37"/>
      <c r="Y11" s="37"/>
      <c r="Z11" s="37"/>
      <c r="AA11" s="37"/>
    </row>
    <row r="12" spans="2:27" ht="22.5" customHeight="1">
      <c r="B12" s="337"/>
      <c r="C12" s="39">
        <f t="shared" si="2"/>
        <v>8</v>
      </c>
      <c r="D12" s="69"/>
      <c r="E12" s="58" t="s">
        <v>257</v>
      </c>
      <c r="F12" s="36">
        <f t="shared" si="1"/>
        <v>3</v>
      </c>
      <c r="G12" s="37">
        <v>1</v>
      </c>
      <c r="H12" s="37">
        <v>1</v>
      </c>
      <c r="I12" s="37">
        <v>1</v>
      </c>
      <c r="J12" s="37"/>
      <c r="K12" s="37"/>
      <c r="L12" s="37"/>
      <c r="M12" s="37"/>
      <c r="N12" s="37"/>
      <c r="O12" s="37"/>
      <c r="P12" s="37"/>
      <c r="Q12" s="37"/>
      <c r="R12" s="37"/>
      <c r="S12" s="37"/>
      <c r="T12" s="37"/>
      <c r="U12" s="37"/>
      <c r="V12" s="37"/>
      <c r="W12" s="37"/>
      <c r="X12" s="37"/>
      <c r="Y12" s="37"/>
      <c r="Z12" s="37"/>
      <c r="AA12" s="37"/>
    </row>
    <row r="13" spans="2:27" ht="22.5" customHeight="1">
      <c r="B13" s="316" t="s">
        <v>123</v>
      </c>
      <c r="C13" s="39">
        <f t="shared" si="2"/>
        <v>9</v>
      </c>
      <c r="D13" s="69"/>
      <c r="E13" s="58" t="s">
        <v>121</v>
      </c>
      <c r="F13" s="36">
        <f t="shared" ref="F13:F18" si="3">SUM(G13:I13)</f>
        <v>126</v>
      </c>
      <c r="G13" s="37">
        <v>42</v>
      </c>
      <c r="H13" s="37">
        <v>42</v>
      </c>
      <c r="I13" s="37">
        <v>42</v>
      </c>
      <c r="J13" s="37"/>
      <c r="K13" s="37"/>
      <c r="L13" s="37"/>
      <c r="M13" s="37"/>
      <c r="N13" s="37"/>
      <c r="O13" s="37"/>
      <c r="P13" s="37"/>
      <c r="Q13" s="37"/>
      <c r="R13" s="37"/>
      <c r="S13" s="37"/>
      <c r="T13" s="37"/>
      <c r="U13" s="37"/>
      <c r="V13" s="37"/>
      <c r="W13" s="37"/>
      <c r="X13" s="37"/>
      <c r="Y13" s="37"/>
      <c r="Z13" s="37"/>
      <c r="AA13" s="37"/>
    </row>
    <row r="14" spans="2:27" ht="22.5" customHeight="1">
      <c r="B14" s="337"/>
      <c r="C14" s="39">
        <f t="shared" si="2"/>
        <v>10</v>
      </c>
      <c r="D14" s="69"/>
      <c r="E14" s="58" t="s">
        <v>122</v>
      </c>
      <c r="F14" s="36">
        <f t="shared" si="3"/>
        <v>126</v>
      </c>
      <c r="G14" s="37">
        <f>G13</f>
        <v>42</v>
      </c>
      <c r="H14" s="37">
        <f t="shared" ref="H14:I14" si="4">H13</f>
        <v>42</v>
      </c>
      <c r="I14" s="37">
        <f t="shared" si="4"/>
        <v>42</v>
      </c>
      <c r="J14" s="37"/>
      <c r="K14" s="37"/>
      <c r="L14" s="37"/>
      <c r="M14" s="37"/>
      <c r="N14" s="37"/>
      <c r="O14" s="37"/>
      <c r="P14" s="37"/>
      <c r="Q14" s="37"/>
      <c r="R14" s="37"/>
      <c r="S14" s="37"/>
      <c r="T14" s="37"/>
      <c r="U14" s="37"/>
      <c r="V14" s="37"/>
      <c r="W14" s="37"/>
      <c r="X14" s="37"/>
      <c r="Y14" s="37"/>
      <c r="Z14" s="37"/>
      <c r="AA14" s="37"/>
    </row>
    <row r="15" spans="2:27" ht="22.5" customHeight="1">
      <c r="B15" s="312" t="s">
        <v>127</v>
      </c>
      <c r="C15" s="39">
        <f t="shared" si="2"/>
        <v>11</v>
      </c>
      <c r="D15" s="69"/>
      <c r="E15" s="58" t="s">
        <v>124</v>
      </c>
      <c r="F15" s="36">
        <f t="shared" si="3"/>
        <v>129</v>
      </c>
      <c r="G15" s="37">
        <f>G9+G13</f>
        <v>43</v>
      </c>
      <c r="H15" s="37">
        <f>H9+H13</f>
        <v>43</v>
      </c>
      <c r="I15" s="37">
        <f>I9+I13</f>
        <v>43</v>
      </c>
      <c r="J15" s="37"/>
      <c r="K15" s="37"/>
      <c r="L15" s="37"/>
      <c r="M15" s="37"/>
      <c r="N15" s="37"/>
      <c r="O15" s="37"/>
      <c r="P15" s="37"/>
      <c r="Q15" s="37"/>
      <c r="R15" s="37"/>
      <c r="S15" s="37"/>
      <c r="T15" s="37"/>
      <c r="U15" s="37"/>
      <c r="V15" s="37"/>
      <c r="W15" s="37"/>
      <c r="X15" s="37"/>
      <c r="Y15" s="37"/>
      <c r="Z15" s="37"/>
      <c r="AA15" s="37"/>
    </row>
    <row r="16" spans="2:27" ht="22.5" customHeight="1">
      <c r="B16" s="312"/>
      <c r="C16" s="39">
        <f t="shared" si="2"/>
        <v>12</v>
      </c>
      <c r="D16" s="69"/>
      <c r="E16" s="58" t="s">
        <v>522</v>
      </c>
      <c r="F16" s="36">
        <f t="shared" si="3"/>
        <v>3</v>
      </c>
      <c r="G16" s="37">
        <v>1</v>
      </c>
      <c r="H16" s="37">
        <v>1</v>
      </c>
      <c r="I16" s="37">
        <v>1</v>
      </c>
      <c r="J16" s="37"/>
      <c r="K16" s="37"/>
      <c r="L16" s="37"/>
      <c r="M16" s="37"/>
      <c r="N16" s="37"/>
      <c r="O16" s="37"/>
      <c r="P16" s="37"/>
      <c r="Q16" s="37"/>
      <c r="R16" s="37"/>
      <c r="S16" s="37"/>
      <c r="T16" s="37"/>
      <c r="U16" s="37"/>
      <c r="V16" s="37"/>
      <c r="W16" s="37"/>
      <c r="X16" s="37"/>
      <c r="Y16" s="37"/>
      <c r="Z16" s="37"/>
      <c r="AA16" s="37"/>
    </row>
    <row r="17" spans="2:27" ht="22.5" customHeight="1">
      <c r="B17" s="312"/>
      <c r="C17" s="39">
        <f t="shared" si="2"/>
        <v>13</v>
      </c>
      <c r="D17" s="69"/>
      <c r="E17" s="58" t="s">
        <v>47</v>
      </c>
      <c r="F17" s="36">
        <f t="shared" si="3"/>
        <v>6</v>
      </c>
      <c r="G17" s="37">
        <v>2</v>
      </c>
      <c r="H17" s="37">
        <v>2</v>
      </c>
      <c r="I17" s="37">
        <v>2</v>
      </c>
      <c r="J17" s="37"/>
      <c r="K17" s="37"/>
      <c r="L17" s="37"/>
      <c r="M17" s="37"/>
      <c r="N17" s="37"/>
      <c r="O17" s="37"/>
      <c r="P17" s="37"/>
      <c r="Q17" s="37"/>
      <c r="R17" s="37"/>
      <c r="S17" s="37"/>
      <c r="T17" s="37"/>
      <c r="U17" s="37"/>
      <c r="V17" s="37"/>
      <c r="W17" s="37"/>
      <c r="X17" s="37"/>
      <c r="Y17" s="37"/>
      <c r="Z17" s="37"/>
      <c r="AA17" s="37"/>
    </row>
    <row r="18" spans="2:27" ht="22.5" customHeight="1">
      <c r="B18" s="312"/>
      <c r="C18" s="39">
        <f t="shared" si="2"/>
        <v>14</v>
      </c>
      <c r="D18" s="69"/>
      <c r="E18" s="58" t="s">
        <v>15</v>
      </c>
      <c r="F18" s="36">
        <f t="shared" si="3"/>
        <v>3</v>
      </c>
      <c r="G18" s="37">
        <v>1</v>
      </c>
      <c r="H18" s="37">
        <v>1</v>
      </c>
      <c r="I18" s="37">
        <v>1</v>
      </c>
      <c r="J18" s="37"/>
      <c r="K18" s="37"/>
      <c r="L18" s="37"/>
      <c r="M18" s="37"/>
      <c r="N18" s="37"/>
      <c r="O18" s="37"/>
      <c r="P18" s="37"/>
      <c r="Q18" s="37"/>
      <c r="R18" s="37"/>
      <c r="S18" s="37"/>
      <c r="T18" s="37"/>
      <c r="U18" s="37"/>
      <c r="V18" s="37"/>
      <c r="W18" s="37"/>
      <c r="X18" s="37"/>
      <c r="Y18" s="37"/>
      <c r="Z18" s="37"/>
      <c r="AA18" s="37"/>
    </row>
    <row r="19" spans="2:27" ht="22.5" customHeight="1">
      <c r="B19" s="312"/>
      <c r="C19" s="39">
        <f t="shared" si="2"/>
        <v>15</v>
      </c>
      <c r="D19" s="69"/>
      <c r="E19" s="58" t="s">
        <v>46</v>
      </c>
      <c r="F19" s="36">
        <f t="shared" ref="F19:F27" si="5">SUM(G19:I19)</f>
        <v>3</v>
      </c>
      <c r="G19" s="37">
        <v>1</v>
      </c>
      <c r="H19" s="37">
        <v>1</v>
      </c>
      <c r="I19" s="37">
        <v>1</v>
      </c>
      <c r="J19" s="37"/>
      <c r="K19" s="37"/>
      <c r="L19" s="37"/>
      <c r="M19" s="37"/>
      <c r="N19" s="37"/>
      <c r="O19" s="37"/>
      <c r="P19" s="37"/>
      <c r="Q19" s="37"/>
      <c r="R19" s="37"/>
      <c r="S19" s="37"/>
      <c r="T19" s="37"/>
      <c r="U19" s="37"/>
      <c r="V19" s="37"/>
      <c r="W19" s="37"/>
      <c r="X19" s="37"/>
      <c r="Y19" s="37"/>
      <c r="Z19" s="37"/>
      <c r="AA19" s="37"/>
    </row>
    <row r="20" spans="2:27" ht="22.5" customHeight="1">
      <c r="B20" s="312"/>
      <c r="C20" s="39">
        <f t="shared" si="2"/>
        <v>16</v>
      </c>
      <c r="D20" s="69"/>
      <c r="E20" s="58" t="s">
        <v>125</v>
      </c>
      <c r="F20" s="36">
        <f t="shared" si="5"/>
        <v>3</v>
      </c>
      <c r="G20" s="37">
        <v>1</v>
      </c>
      <c r="H20" s="37">
        <v>1</v>
      </c>
      <c r="I20" s="37">
        <v>1</v>
      </c>
      <c r="J20" s="37"/>
      <c r="K20" s="37"/>
      <c r="L20" s="37"/>
      <c r="M20" s="37"/>
      <c r="N20" s="37"/>
      <c r="O20" s="37"/>
      <c r="P20" s="37"/>
      <c r="Q20" s="37"/>
      <c r="R20" s="37"/>
      <c r="S20" s="37"/>
      <c r="T20" s="37"/>
      <c r="U20" s="37"/>
      <c r="V20" s="37"/>
      <c r="W20" s="37"/>
      <c r="X20" s="37"/>
      <c r="Y20" s="37"/>
      <c r="Z20" s="37"/>
      <c r="AA20" s="37"/>
    </row>
    <row r="21" spans="2:27" ht="22.5" customHeight="1">
      <c r="B21" s="312"/>
      <c r="C21" s="39">
        <f t="shared" si="2"/>
        <v>17</v>
      </c>
      <c r="D21" s="69"/>
      <c r="E21" s="58" t="s">
        <v>126</v>
      </c>
      <c r="F21" s="36">
        <f t="shared" ref="F21" si="6">SUM(G21:I21)</f>
        <v>3</v>
      </c>
      <c r="G21" s="37">
        <v>1</v>
      </c>
      <c r="H21" s="37">
        <v>1</v>
      </c>
      <c r="I21" s="37">
        <v>1</v>
      </c>
      <c r="J21" s="37"/>
      <c r="K21" s="37"/>
      <c r="L21" s="37"/>
      <c r="M21" s="37"/>
      <c r="N21" s="37"/>
      <c r="O21" s="37"/>
      <c r="P21" s="37"/>
      <c r="Q21" s="37"/>
      <c r="R21" s="37"/>
      <c r="S21" s="37"/>
      <c r="T21" s="37"/>
      <c r="U21" s="37"/>
      <c r="V21" s="37"/>
      <c r="W21" s="37"/>
      <c r="X21" s="37"/>
      <c r="Y21" s="37"/>
      <c r="Z21" s="37"/>
      <c r="AA21" s="37"/>
    </row>
    <row r="22" spans="2:27" ht="22.5" customHeight="1">
      <c r="B22" s="312"/>
      <c r="C22" s="39">
        <f>C21+1</f>
        <v>18</v>
      </c>
      <c r="D22" s="69"/>
      <c r="E22" s="58" t="s">
        <v>45</v>
      </c>
      <c r="F22" s="36">
        <f t="shared" si="5"/>
        <v>3</v>
      </c>
      <c r="G22" s="257">
        <v>1</v>
      </c>
      <c r="H22" s="257">
        <v>1</v>
      </c>
      <c r="I22" s="257">
        <v>1</v>
      </c>
      <c r="J22" s="37"/>
      <c r="K22" s="37"/>
      <c r="L22" s="37"/>
      <c r="M22" s="37"/>
      <c r="N22" s="37"/>
      <c r="O22" s="37"/>
      <c r="P22" s="37"/>
      <c r="Q22" s="37"/>
      <c r="R22" s="37"/>
      <c r="S22" s="37"/>
      <c r="T22" s="37"/>
      <c r="U22" s="37"/>
      <c r="V22" s="37"/>
      <c r="W22" s="37"/>
      <c r="X22" s="37"/>
      <c r="Y22" s="37"/>
      <c r="Z22" s="37"/>
      <c r="AA22" s="37"/>
    </row>
    <row r="23" spans="2:27" ht="22.5" customHeight="1">
      <c r="B23" s="318" t="s">
        <v>128</v>
      </c>
      <c r="C23" s="39">
        <f t="shared" si="2"/>
        <v>19</v>
      </c>
      <c r="D23" s="69"/>
      <c r="E23" s="58" t="s">
        <v>129</v>
      </c>
      <c r="F23" s="36">
        <f t="shared" si="5"/>
        <v>3</v>
      </c>
      <c r="G23" s="37">
        <v>1</v>
      </c>
      <c r="H23" s="37">
        <v>1</v>
      </c>
      <c r="I23" s="37">
        <v>1</v>
      </c>
      <c r="J23" s="37"/>
      <c r="K23" s="37"/>
      <c r="L23" s="37"/>
      <c r="M23" s="37"/>
      <c r="N23" s="37"/>
      <c r="O23" s="37"/>
      <c r="P23" s="37"/>
      <c r="Q23" s="37"/>
      <c r="R23" s="37"/>
      <c r="S23" s="37"/>
      <c r="T23" s="37"/>
      <c r="U23" s="37"/>
      <c r="V23" s="37"/>
      <c r="W23" s="37"/>
      <c r="X23" s="37"/>
      <c r="Y23" s="37"/>
      <c r="Z23" s="37"/>
      <c r="AA23" s="37"/>
    </row>
    <row r="24" spans="2:27" ht="22.5" customHeight="1">
      <c r="B24" s="318"/>
      <c r="C24" s="39">
        <f t="shared" si="2"/>
        <v>20</v>
      </c>
      <c r="D24" s="69"/>
      <c r="E24" s="58" t="s">
        <v>333</v>
      </c>
      <c r="F24" s="36">
        <f>SUM(G24:I24)</f>
        <v>3</v>
      </c>
      <c r="G24" s="37">
        <v>1</v>
      </c>
      <c r="H24" s="37">
        <v>1</v>
      </c>
      <c r="I24" s="37">
        <v>1</v>
      </c>
      <c r="J24" s="37"/>
      <c r="K24" s="37"/>
      <c r="L24" s="37"/>
      <c r="M24" s="37"/>
      <c r="N24" s="37"/>
      <c r="O24" s="37"/>
      <c r="P24" s="37"/>
      <c r="Q24" s="37"/>
      <c r="R24" s="37"/>
      <c r="S24" s="37"/>
      <c r="T24" s="37"/>
      <c r="U24" s="37"/>
      <c r="V24" s="37"/>
      <c r="W24" s="37"/>
      <c r="X24" s="37"/>
      <c r="Y24" s="37"/>
      <c r="Z24" s="37"/>
      <c r="AA24" s="37"/>
    </row>
    <row r="25" spans="2:27" ht="22.5" customHeight="1">
      <c r="B25" s="318"/>
      <c r="C25" s="39">
        <f t="shared" si="2"/>
        <v>21</v>
      </c>
      <c r="D25" s="69"/>
      <c r="E25" s="58" t="s">
        <v>390</v>
      </c>
      <c r="F25" s="36">
        <f t="shared" si="5"/>
        <v>3</v>
      </c>
      <c r="G25" s="37">
        <v>1</v>
      </c>
      <c r="H25" s="37">
        <v>1</v>
      </c>
      <c r="I25" s="37">
        <v>1</v>
      </c>
      <c r="J25" s="37"/>
      <c r="K25" s="37"/>
      <c r="L25" s="37"/>
      <c r="M25" s="37"/>
      <c r="N25" s="37"/>
      <c r="O25" s="37"/>
      <c r="P25" s="37"/>
      <c r="Q25" s="37"/>
      <c r="R25" s="37"/>
      <c r="S25" s="37"/>
      <c r="T25" s="37"/>
      <c r="U25" s="37"/>
      <c r="V25" s="37"/>
      <c r="W25" s="37"/>
      <c r="X25" s="37"/>
      <c r="Y25" s="37"/>
      <c r="Z25" s="37"/>
      <c r="AA25" s="37"/>
    </row>
    <row r="26" spans="2:27" ht="22.5" customHeight="1">
      <c r="B26" s="304" t="s">
        <v>64</v>
      </c>
      <c r="C26" s="39">
        <f t="shared" si="2"/>
        <v>22</v>
      </c>
      <c r="D26" s="69"/>
      <c r="E26" s="58" t="s">
        <v>44</v>
      </c>
      <c r="F26" s="36">
        <f t="shared" si="5"/>
        <v>3</v>
      </c>
      <c r="G26" s="37">
        <v>1</v>
      </c>
      <c r="H26" s="37">
        <v>1</v>
      </c>
      <c r="I26" s="37">
        <v>1</v>
      </c>
      <c r="J26" s="37"/>
      <c r="K26" s="37"/>
      <c r="L26" s="37"/>
      <c r="M26" s="37"/>
      <c r="N26" s="37"/>
      <c r="O26" s="37"/>
      <c r="P26" s="37"/>
      <c r="Q26" s="37"/>
      <c r="R26" s="37"/>
      <c r="S26" s="37"/>
      <c r="T26" s="37"/>
      <c r="U26" s="37"/>
      <c r="V26" s="37"/>
      <c r="W26" s="37"/>
      <c r="X26" s="37"/>
      <c r="Y26" s="37"/>
      <c r="Z26" s="37"/>
      <c r="AA26" s="37"/>
    </row>
    <row r="27" spans="2:27" ht="22.5" customHeight="1">
      <c r="B27" s="338"/>
      <c r="C27" s="39">
        <f t="shared" si="2"/>
        <v>23</v>
      </c>
      <c r="D27" s="69"/>
      <c r="E27" s="58" t="s">
        <v>392</v>
      </c>
      <c r="F27" s="36">
        <f t="shared" si="5"/>
        <v>3</v>
      </c>
      <c r="G27" s="37">
        <v>1</v>
      </c>
      <c r="H27" s="37">
        <v>1</v>
      </c>
      <c r="I27" s="37">
        <v>1</v>
      </c>
      <c r="J27" s="37"/>
      <c r="K27" s="37"/>
      <c r="L27" s="37"/>
      <c r="M27" s="37"/>
      <c r="N27" s="37"/>
      <c r="O27" s="37"/>
      <c r="P27" s="37"/>
      <c r="Q27" s="37"/>
      <c r="R27" s="37"/>
      <c r="S27" s="37"/>
      <c r="T27" s="37"/>
      <c r="U27" s="37"/>
      <c r="V27" s="37"/>
      <c r="W27" s="37"/>
      <c r="X27" s="37"/>
      <c r="Y27" s="37"/>
      <c r="Z27" s="37"/>
      <c r="AA27" s="37"/>
    </row>
    <row r="28" spans="2:27" ht="22.5" customHeight="1">
      <c r="B28" s="338"/>
      <c r="C28" s="39">
        <f t="shared" si="2"/>
        <v>24</v>
      </c>
      <c r="D28" s="69"/>
      <c r="E28" s="58" t="s">
        <v>519</v>
      </c>
      <c r="F28" s="36">
        <f>SUM(G28:I28)</f>
        <v>6</v>
      </c>
      <c r="G28" s="37">
        <v>2</v>
      </c>
      <c r="H28" s="37">
        <v>2</v>
      </c>
      <c r="I28" s="37">
        <v>2</v>
      </c>
      <c r="J28" s="37"/>
      <c r="K28" s="37"/>
      <c r="L28" s="37"/>
      <c r="M28" s="37"/>
      <c r="N28" s="37"/>
      <c r="O28" s="37"/>
      <c r="P28" s="37"/>
      <c r="Q28" s="37"/>
      <c r="R28" s="37"/>
      <c r="S28" s="37"/>
      <c r="T28" s="37"/>
      <c r="U28" s="37"/>
      <c r="V28" s="37"/>
      <c r="W28" s="37"/>
      <c r="X28" s="37"/>
      <c r="Y28" s="37"/>
      <c r="Z28" s="37"/>
      <c r="AA28" s="37"/>
    </row>
    <row r="29" spans="2:27" ht="22.5" customHeight="1">
      <c r="B29" s="338"/>
      <c r="C29" s="39">
        <f t="shared" si="2"/>
        <v>25</v>
      </c>
      <c r="D29" s="69"/>
      <c r="E29" s="58" t="s">
        <v>470</v>
      </c>
      <c r="F29" s="36">
        <f>SUM(G29:I29)</f>
        <v>126</v>
      </c>
      <c r="G29" s="37">
        <f>G13</f>
        <v>42</v>
      </c>
      <c r="H29" s="37">
        <f>H13</f>
        <v>42</v>
      </c>
      <c r="I29" s="37">
        <f>I13</f>
        <v>42</v>
      </c>
      <c r="J29" s="37"/>
      <c r="K29" s="37"/>
      <c r="L29" s="37"/>
      <c r="M29" s="37"/>
      <c r="N29" s="37"/>
      <c r="O29" s="37"/>
      <c r="P29" s="37"/>
      <c r="Q29" s="37"/>
      <c r="R29" s="37"/>
      <c r="S29" s="37"/>
      <c r="T29" s="37"/>
      <c r="U29" s="37"/>
      <c r="V29" s="37"/>
      <c r="W29" s="37"/>
      <c r="X29" s="37"/>
      <c r="Y29" s="37"/>
      <c r="Z29" s="37"/>
      <c r="AA29" s="37"/>
    </row>
    <row r="30" spans="2:27" ht="22.5" customHeight="1">
      <c r="B30" s="338"/>
      <c r="C30" s="39">
        <f t="shared" si="2"/>
        <v>26</v>
      </c>
      <c r="D30" s="69"/>
      <c r="E30" s="58" t="s">
        <v>8</v>
      </c>
      <c r="F30" s="36">
        <f>SUM(G30:I30)</f>
        <v>132</v>
      </c>
      <c r="G30" s="37">
        <f>G9+G13+G37</f>
        <v>44</v>
      </c>
      <c r="H30" s="37">
        <f>H9+H13+H37</f>
        <v>44</v>
      </c>
      <c r="I30" s="37">
        <f>I9+I13+I37</f>
        <v>44</v>
      </c>
      <c r="J30" s="37"/>
      <c r="K30" s="37"/>
      <c r="L30" s="37"/>
      <c r="M30" s="37"/>
      <c r="N30" s="37"/>
      <c r="O30" s="37"/>
      <c r="P30" s="37"/>
      <c r="Q30" s="37"/>
      <c r="R30" s="37"/>
      <c r="S30" s="37"/>
      <c r="T30" s="37"/>
      <c r="U30" s="37"/>
      <c r="V30" s="37"/>
      <c r="W30" s="37"/>
      <c r="X30" s="37"/>
      <c r="Y30" s="37"/>
      <c r="Z30" s="37"/>
      <c r="AA30" s="37"/>
    </row>
    <row r="31" spans="2:27" ht="22.5" customHeight="1">
      <c r="B31" s="339"/>
      <c r="C31" s="39">
        <f t="shared" si="2"/>
        <v>27</v>
      </c>
      <c r="D31" s="69"/>
      <c r="E31" s="58" t="s">
        <v>469</v>
      </c>
      <c r="F31" s="36">
        <f>SUM(G31:I31)</f>
        <v>132</v>
      </c>
      <c r="G31" s="37">
        <f>G9+G13+G37</f>
        <v>44</v>
      </c>
      <c r="H31" s="37">
        <f>H9+H13+H37</f>
        <v>44</v>
      </c>
      <c r="I31" s="37">
        <f>I9+I13+I37</f>
        <v>44</v>
      </c>
      <c r="J31" s="37"/>
      <c r="K31" s="37"/>
      <c r="L31" s="37"/>
      <c r="M31" s="37"/>
      <c r="N31" s="37"/>
      <c r="O31" s="37"/>
      <c r="P31" s="37"/>
      <c r="Q31" s="37"/>
      <c r="R31" s="37"/>
      <c r="S31" s="37"/>
      <c r="T31" s="37"/>
      <c r="U31" s="37"/>
      <c r="V31" s="37"/>
      <c r="W31" s="37"/>
      <c r="X31" s="37"/>
      <c r="Y31" s="37"/>
      <c r="Z31" s="37"/>
      <c r="AA31" s="37"/>
    </row>
    <row r="32" spans="2:27" ht="22.5" customHeight="1">
      <c r="B32" s="304" t="s">
        <v>520</v>
      </c>
      <c r="C32" s="39">
        <f t="shared" si="2"/>
        <v>28</v>
      </c>
      <c r="D32" s="205"/>
      <c r="E32" s="144" t="s">
        <v>479</v>
      </c>
      <c r="F32" s="36">
        <f t="shared" ref="F32:F34" si="7">SUM(G32:I32)</f>
        <v>132</v>
      </c>
      <c r="G32" s="37">
        <v>44</v>
      </c>
      <c r="H32" s="37">
        <v>44</v>
      </c>
      <c r="I32" s="37">
        <v>44</v>
      </c>
      <c r="J32" s="206"/>
      <c r="K32" s="206"/>
      <c r="L32" s="206"/>
      <c r="M32" s="206"/>
      <c r="N32" s="206"/>
      <c r="O32" s="206"/>
      <c r="P32" s="206"/>
      <c r="Q32" s="206"/>
      <c r="R32" s="206"/>
      <c r="S32" s="206"/>
      <c r="T32" s="206"/>
      <c r="U32" s="206"/>
      <c r="V32" s="206"/>
      <c r="W32" s="206"/>
      <c r="X32" s="206"/>
      <c r="Y32" s="206"/>
      <c r="Z32" s="206"/>
      <c r="AA32" s="206"/>
    </row>
    <row r="33" spans="2:27" ht="22.5" customHeight="1">
      <c r="B33" s="305"/>
      <c r="C33" s="39">
        <f t="shared" si="2"/>
        <v>29</v>
      </c>
      <c r="D33" s="205"/>
      <c r="E33" s="144" t="s">
        <v>548</v>
      </c>
      <c r="F33" s="36">
        <f t="shared" si="7"/>
        <v>132</v>
      </c>
      <c r="G33" s="37">
        <v>44</v>
      </c>
      <c r="H33" s="37">
        <v>44</v>
      </c>
      <c r="I33" s="37">
        <v>44</v>
      </c>
      <c r="J33" s="206"/>
      <c r="K33" s="206"/>
      <c r="L33" s="206"/>
      <c r="M33" s="206"/>
      <c r="N33" s="206"/>
      <c r="O33" s="206"/>
      <c r="P33" s="206"/>
      <c r="Q33" s="206"/>
      <c r="R33" s="206"/>
      <c r="S33" s="206"/>
      <c r="T33" s="206"/>
      <c r="U33" s="206"/>
      <c r="V33" s="206"/>
      <c r="W33" s="206"/>
      <c r="X33" s="206"/>
      <c r="Y33" s="206"/>
      <c r="Z33" s="206"/>
      <c r="AA33" s="206"/>
    </row>
    <row r="34" spans="2:27" ht="22.5" customHeight="1">
      <c r="B34" s="338"/>
      <c r="C34" s="39">
        <f t="shared" si="2"/>
        <v>30</v>
      </c>
      <c r="D34" s="205"/>
      <c r="E34" s="144" t="s">
        <v>480</v>
      </c>
      <c r="F34" s="36">
        <f t="shared" si="7"/>
        <v>132</v>
      </c>
      <c r="G34" s="37">
        <f>G11+G15+G40</f>
        <v>44</v>
      </c>
      <c r="H34" s="37">
        <f>H11+H15+H40</f>
        <v>44</v>
      </c>
      <c r="I34" s="37">
        <f>I11+I15+I40</f>
        <v>44</v>
      </c>
      <c r="J34" s="206"/>
      <c r="K34" s="206"/>
      <c r="L34" s="206"/>
      <c r="M34" s="206"/>
      <c r="N34" s="206"/>
      <c r="O34" s="206"/>
      <c r="P34" s="206"/>
      <c r="Q34" s="206"/>
      <c r="R34" s="206"/>
      <c r="S34" s="206"/>
      <c r="T34" s="206"/>
      <c r="U34" s="206"/>
      <c r="V34" s="206"/>
      <c r="W34" s="206"/>
      <c r="X34" s="206"/>
      <c r="Y34" s="206"/>
      <c r="Z34" s="206"/>
      <c r="AA34" s="206"/>
    </row>
    <row r="35" spans="2:27" ht="22.5" customHeight="1">
      <c r="B35" s="307"/>
      <c r="C35" s="39">
        <f t="shared" si="2"/>
        <v>31</v>
      </c>
      <c r="D35" s="69"/>
      <c r="E35" s="58" t="s">
        <v>521</v>
      </c>
      <c r="F35" s="36">
        <f>SUM(G35:I35)</f>
        <v>22</v>
      </c>
      <c r="G35" s="37">
        <v>0</v>
      </c>
      <c r="H35" s="37">
        <v>22</v>
      </c>
      <c r="I35" s="37">
        <v>0</v>
      </c>
      <c r="J35" s="37"/>
      <c r="K35" s="37"/>
      <c r="L35" s="37"/>
      <c r="M35" s="37"/>
      <c r="N35" s="37"/>
      <c r="O35" s="37"/>
      <c r="P35" s="37"/>
      <c r="Q35" s="37"/>
      <c r="R35" s="37"/>
      <c r="S35" s="37"/>
      <c r="T35" s="37"/>
      <c r="U35" s="37"/>
      <c r="V35" s="37"/>
      <c r="W35" s="37"/>
      <c r="X35" s="37"/>
      <c r="Y35" s="37"/>
      <c r="Z35" s="37"/>
      <c r="AA35" s="37"/>
    </row>
    <row r="36" spans="2:27" ht="22.5" customHeight="1">
      <c r="B36" s="308"/>
      <c r="C36" s="39">
        <f t="shared" si="2"/>
        <v>32</v>
      </c>
      <c r="D36" s="69"/>
      <c r="E36" s="58" t="s">
        <v>471</v>
      </c>
      <c r="F36" s="36">
        <f>SUM(G36:I36)</f>
        <v>2</v>
      </c>
      <c r="G36" s="37">
        <v>1</v>
      </c>
      <c r="H36" s="37">
        <v>0</v>
      </c>
      <c r="I36" s="37">
        <v>1</v>
      </c>
      <c r="J36" s="37"/>
      <c r="K36" s="37"/>
      <c r="L36" s="37"/>
      <c r="M36" s="37"/>
      <c r="N36" s="37"/>
      <c r="O36" s="37"/>
      <c r="P36" s="37"/>
      <c r="Q36" s="37"/>
      <c r="R36" s="37"/>
      <c r="S36" s="37"/>
      <c r="T36" s="37"/>
      <c r="U36" s="37"/>
      <c r="V36" s="37"/>
      <c r="W36" s="37"/>
      <c r="X36" s="37"/>
      <c r="Y36" s="37"/>
      <c r="Z36" s="37"/>
      <c r="AA36" s="37"/>
    </row>
    <row r="37" spans="2:27" ht="33">
      <c r="B37" s="28" t="s">
        <v>9</v>
      </c>
      <c r="C37" s="39">
        <f t="shared" si="2"/>
        <v>33</v>
      </c>
      <c r="D37" s="69"/>
      <c r="E37" s="58" t="s">
        <v>130</v>
      </c>
      <c r="F37" s="36">
        <f t="shared" ref="F37:F39" si="8">SUM(G37:I37)</f>
        <v>3</v>
      </c>
      <c r="G37" s="37">
        <v>1</v>
      </c>
      <c r="H37" s="37">
        <v>1</v>
      </c>
      <c r="I37" s="37">
        <v>1</v>
      </c>
      <c r="J37" s="37"/>
      <c r="K37" s="37"/>
      <c r="L37" s="37"/>
      <c r="M37" s="37"/>
      <c r="N37" s="37"/>
      <c r="O37" s="37"/>
      <c r="P37" s="37"/>
      <c r="Q37" s="37"/>
      <c r="R37" s="37"/>
      <c r="S37" s="37"/>
      <c r="T37" s="37"/>
      <c r="U37" s="37"/>
      <c r="V37" s="37"/>
      <c r="W37" s="37"/>
      <c r="X37" s="37"/>
      <c r="Y37" s="37"/>
      <c r="Z37" s="37"/>
      <c r="AA37" s="37"/>
    </row>
    <row r="38" spans="2:27">
      <c r="B38" s="139" t="s">
        <v>395</v>
      </c>
      <c r="C38" s="13">
        <f t="shared" si="2"/>
        <v>34</v>
      </c>
      <c r="D38" s="140"/>
      <c r="E38" s="141" t="s">
        <v>396</v>
      </c>
      <c r="F38" s="36">
        <f t="shared" si="8"/>
        <v>3</v>
      </c>
      <c r="G38" s="206">
        <v>1</v>
      </c>
      <c r="H38" s="206">
        <v>1</v>
      </c>
      <c r="I38" s="206">
        <v>1</v>
      </c>
      <c r="J38" s="206"/>
      <c r="K38" s="206"/>
      <c r="L38" s="206"/>
      <c r="M38" s="206"/>
      <c r="N38" s="206"/>
      <c r="O38" s="206"/>
      <c r="P38" s="206"/>
      <c r="Q38" s="206"/>
      <c r="R38" s="206"/>
      <c r="S38" s="206"/>
      <c r="T38" s="206"/>
      <c r="U38" s="206"/>
      <c r="V38" s="206"/>
      <c r="W38" s="206"/>
      <c r="X38" s="206"/>
      <c r="Y38" s="206"/>
      <c r="Z38" s="206"/>
      <c r="AA38" s="206"/>
    </row>
    <row r="39" spans="2:27" ht="22.5" customHeight="1">
      <c r="B39" s="25" t="s">
        <v>10</v>
      </c>
      <c r="C39" s="39">
        <f>C37+1</f>
        <v>34</v>
      </c>
      <c r="D39" s="69"/>
      <c r="E39" s="62" t="s">
        <v>137</v>
      </c>
      <c r="F39" s="36">
        <f t="shared" si="8"/>
        <v>3</v>
      </c>
      <c r="G39" s="37">
        <v>1</v>
      </c>
      <c r="H39" s="37">
        <v>1</v>
      </c>
      <c r="I39" s="37">
        <v>1</v>
      </c>
      <c r="J39" s="37"/>
      <c r="K39" s="37"/>
      <c r="L39" s="37"/>
      <c r="M39" s="37"/>
      <c r="N39" s="37"/>
      <c r="O39" s="37"/>
      <c r="P39" s="37"/>
      <c r="Q39" s="37"/>
      <c r="R39" s="37"/>
      <c r="S39" s="37"/>
      <c r="T39" s="37"/>
      <c r="U39" s="37"/>
      <c r="V39" s="37"/>
      <c r="W39" s="37"/>
      <c r="X39" s="37"/>
      <c r="Y39" s="37"/>
      <c r="Z39" s="37"/>
      <c r="AA39" s="37"/>
    </row>
    <row r="40" spans="2:27" ht="6.75" customHeight="1"/>
  </sheetData>
  <mergeCells count="9">
    <mergeCell ref="B35:B36"/>
    <mergeCell ref="D4:E4"/>
    <mergeCell ref="B5:B8"/>
    <mergeCell ref="B9:B12"/>
    <mergeCell ref="B13:B14"/>
    <mergeCell ref="B26:B31"/>
    <mergeCell ref="B15:B22"/>
    <mergeCell ref="B23:B25"/>
    <mergeCell ref="B32:B34"/>
  </mergeCells>
  <phoneticPr fontId="1"/>
  <printOptions horizontalCentered="1"/>
  <pageMargins left="0.19685039370078741" right="0.19685039370078741" top="0.59055118110236227" bottom="0.19685039370078741" header="0" footer="0.19685039370078741"/>
  <pageSetup paperSize="9" scale="8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B1:I24"/>
  <sheetViews>
    <sheetView view="pageBreakPreview" topLeftCell="A20" zoomScaleNormal="100" zoomScaleSheetLayoutView="100" workbookViewId="0">
      <selection activeCell="I11" sqref="I11"/>
    </sheetView>
  </sheetViews>
  <sheetFormatPr defaultColWidth="8.875" defaultRowHeight="16.5"/>
  <cols>
    <col min="1" max="1" width="1.25" style="41" customWidth="1"/>
    <col min="2" max="2" width="11.25" style="41" customWidth="1"/>
    <col min="3" max="3" width="6.25" style="41" customWidth="1"/>
    <col min="4" max="4" width="0.625" style="41" customWidth="1"/>
    <col min="5" max="5" width="48.5" style="41" customWidth="1"/>
    <col min="6" max="6" width="7.5" style="31" customWidth="1"/>
    <col min="7" max="8" width="6.25" style="41" customWidth="1"/>
    <col min="9" max="9" width="1.25" style="41" customWidth="1"/>
    <col min="10" max="16384" width="8.875" style="41"/>
  </cols>
  <sheetData>
    <row r="1" spans="2:9" ht="7.5" customHeight="1">
      <c r="B1" s="40"/>
      <c r="G1" s="42"/>
      <c r="H1" s="42"/>
      <c r="I1" s="43"/>
    </row>
    <row r="2" spans="2:9" ht="25.5">
      <c r="B2" s="6" t="s">
        <v>498</v>
      </c>
      <c r="I2" s="43"/>
    </row>
    <row r="3" spans="2:9" ht="22.5" customHeight="1">
      <c r="B3" s="32"/>
      <c r="G3" s="47">
        <v>1</v>
      </c>
      <c r="H3" s="47">
        <f>G3+1</f>
        <v>2</v>
      </c>
    </row>
    <row r="4" spans="2:9" ht="90" customHeight="1">
      <c r="B4" s="28" t="s">
        <v>108</v>
      </c>
      <c r="C4" s="25" t="s">
        <v>134</v>
      </c>
      <c r="D4" s="334" t="s">
        <v>139</v>
      </c>
      <c r="E4" s="335"/>
      <c r="F4" s="34" t="s">
        <v>107</v>
      </c>
      <c r="G4" s="45" t="s">
        <v>132</v>
      </c>
      <c r="H4" s="45" t="s">
        <v>133</v>
      </c>
      <c r="I4" s="44"/>
    </row>
    <row r="5" spans="2:9" ht="22.5" customHeight="1">
      <c r="B5" s="212" t="s">
        <v>461</v>
      </c>
      <c r="C5" s="48">
        <v>1</v>
      </c>
      <c r="D5" s="70"/>
      <c r="E5" s="58" t="s">
        <v>462</v>
      </c>
      <c r="F5" s="36">
        <f t="shared" ref="F5:F23" si="0">SUM(G5:H5)</f>
        <v>2</v>
      </c>
      <c r="G5" s="46">
        <v>1</v>
      </c>
      <c r="H5" s="46">
        <v>1</v>
      </c>
    </row>
    <row r="6" spans="2:9" ht="22.5" customHeight="1">
      <c r="B6" s="316" t="s">
        <v>3</v>
      </c>
      <c r="C6" s="48">
        <f>C5+1</f>
        <v>2</v>
      </c>
      <c r="D6" s="70"/>
      <c r="E6" s="58" t="s">
        <v>135</v>
      </c>
      <c r="F6" s="36">
        <f t="shared" si="0"/>
        <v>2</v>
      </c>
      <c r="G6" s="46">
        <f>G$5</f>
        <v>1</v>
      </c>
      <c r="H6" s="46">
        <f t="shared" ref="H6" si="1">H$5</f>
        <v>1</v>
      </c>
    </row>
    <row r="7" spans="2:9" ht="22.5" customHeight="1">
      <c r="B7" s="307"/>
      <c r="C7" s="48">
        <f t="shared" ref="C7:C23" si="2">C6+1</f>
        <v>3</v>
      </c>
      <c r="D7" s="70"/>
      <c r="E7" s="58" t="s">
        <v>119</v>
      </c>
      <c r="F7" s="217">
        <f t="shared" si="0"/>
        <v>4</v>
      </c>
      <c r="G7" s="46">
        <v>2</v>
      </c>
      <c r="H7" s="46">
        <v>2</v>
      </c>
    </row>
    <row r="8" spans="2:9" ht="22.5" customHeight="1">
      <c r="B8" s="304" t="s">
        <v>412</v>
      </c>
      <c r="C8" s="48">
        <f t="shared" si="2"/>
        <v>4</v>
      </c>
      <c r="D8" s="70"/>
      <c r="E8" s="58" t="s">
        <v>48</v>
      </c>
      <c r="F8" s="36">
        <f t="shared" si="0"/>
        <v>2</v>
      </c>
      <c r="G8" s="46">
        <v>1</v>
      </c>
      <c r="H8" s="46">
        <v>1</v>
      </c>
    </row>
    <row r="9" spans="2:9" ht="22.5" customHeight="1">
      <c r="B9" s="305"/>
      <c r="C9" s="48">
        <f t="shared" si="2"/>
        <v>5</v>
      </c>
      <c r="D9" s="70"/>
      <c r="E9" s="58" t="s">
        <v>402</v>
      </c>
      <c r="F9" s="36">
        <f t="shared" si="0"/>
        <v>2</v>
      </c>
      <c r="G9" s="46">
        <v>1</v>
      </c>
      <c r="H9" s="46">
        <v>1</v>
      </c>
    </row>
    <row r="10" spans="2:9" ht="22.5" customHeight="1">
      <c r="B10" s="305"/>
      <c r="C10" s="48">
        <f t="shared" si="2"/>
        <v>6</v>
      </c>
      <c r="D10" s="70"/>
      <c r="E10" s="58" t="s">
        <v>401</v>
      </c>
      <c r="F10" s="36">
        <f t="shared" si="0"/>
        <v>2</v>
      </c>
      <c r="G10" s="46">
        <f t="shared" ref="G10:H19" si="3">G$5</f>
        <v>1</v>
      </c>
      <c r="H10" s="46">
        <f t="shared" si="3"/>
        <v>1</v>
      </c>
    </row>
    <row r="11" spans="2:9" ht="22.5" customHeight="1">
      <c r="B11" s="305"/>
      <c r="C11" s="48">
        <f t="shared" si="2"/>
        <v>7</v>
      </c>
      <c r="D11" s="70"/>
      <c r="E11" s="58" t="s">
        <v>463</v>
      </c>
      <c r="F11" s="36">
        <f t="shared" si="0"/>
        <v>2</v>
      </c>
      <c r="G11" s="46">
        <f t="shared" si="3"/>
        <v>1</v>
      </c>
      <c r="H11" s="46">
        <f t="shared" si="3"/>
        <v>1</v>
      </c>
    </row>
    <row r="12" spans="2:9" ht="22.5" customHeight="1">
      <c r="B12" s="305"/>
      <c r="C12" s="48">
        <f t="shared" si="2"/>
        <v>8</v>
      </c>
      <c r="D12" s="70"/>
      <c r="E12" s="58" t="s">
        <v>464</v>
      </c>
      <c r="F12" s="36">
        <f t="shared" si="0"/>
        <v>2</v>
      </c>
      <c r="G12" s="46">
        <f t="shared" si="3"/>
        <v>1</v>
      </c>
      <c r="H12" s="46">
        <f t="shared" si="3"/>
        <v>1</v>
      </c>
    </row>
    <row r="13" spans="2:9" ht="22.5" customHeight="1">
      <c r="B13" s="305"/>
      <c r="C13" s="48">
        <f t="shared" si="2"/>
        <v>9</v>
      </c>
      <c r="D13" s="70"/>
      <c r="E13" s="58" t="s">
        <v>465</v>
      </c>
      <c r="F13" s="36">
        <f t="shared" si="0"/>
        <v>2</v>
      </c>
      <c r="G13" s="46">
        <f t="shared" si="3"/>
        <v>1</v>
      </c>
      <c r="H13" s="46">
        <f t="shared" si="3"/>
        <v>1</v>
      </c>
    </row>
    <row r="14" spans="2:9" ht="22.5" customHeight="1">
      <c r="B14" s="305"/>
      <c r="C14" s="48">
        <f t="shared" si="2"/>
        <v>10</v>
      </c>
      <c r="D14" s="70"/>
      <c r="E14" s="58" t="s">
        <v>466</v>
      </c>
      <c r="F14" s="36">
        <f t="shared" si="0"/>
        <v>2</v>
      </c>
      <c r="G14" s="46">
        <v>1</v>
      </c>
      <c r="H14" s="46">
        <v>1</v>
      </c>
    </row>
    <row r="15" spans="2:9" ht="22.5" customHeight="1">
      <c r="B15" s="305"/>
      <c r="C15" s="48">
        <f t="shared" si="2"/>
        <v>11</v>
      </c>
      <c r="D15" s="70"/>
      <c r="E15" s="58" t="s">
        <v>45</v>
      </c>
      <c r="F15" s="36">
        <f t="shared" si="0"/>
        <v>2</v>
      </c>
      <c r="G15" s="46">
        <f t="shared" si="3"/>
        <v>1</v>
      </c>
      <c r="H15" s="46">
        <f t="shared" si="3"/>
        <v>1</v>
      </c>
    </row>
    <row r="16" spans="2:9" ht="22.5" customHeight="1">
      <c r="B16" s="305"/>
      <c r="C16" s="48">
        <f t="shared" si="2"/>
        <v>12</v>
      </c>
      <c r="D16" s="70"/>
      <c r="E16" s="58" t="s">
        <v>333</v>
      </c>
      <c r="F16" s="36">
        <f t="shared" si="0"/>
        <v>2</v>
      </c>
      <c r="G16" s="46">
        <f t="shared" si="3"/>
        <v>1</v>
      </c>
      <c r="H16" s="46">
        <f t="shared" si="3"/>
        <v>1</v>
      </c>
    </row>
    <row r="17" spans="2:8" ht="22.5" customHeight="1">
      <c r="B17" s="306"/>
      <c r="C17" s="48">
        <f t="shared" si="2"/>
        <v>13</v>
      </c>
      <c r="D17" s="70"/>
      <c r="E17" s="58" t="s">
        <v>388</v>
      </c>
      <c r="F17" s="36">
        <f t="shared" si="0"/>
        <v>2</v>
      </c>
      <c r="G17" s="46">
        <f t="shared" si="3"/>
        <v>1</v>
      </c>
      <c r="H17" s="46">
        <f t="shared" si="3"/>
        <v>1</v>
      </c>
    </row>
    <row r="18" spans="2:8" ht="22.5" customHeight="1">
      <c r="B18" s="318" t="s">
        <v>467</v>
      </c>
      <c r="C18" s="48">
        <f t="shared" si="2"/>
        <v>14</v>
      </c>
      <c r="D18" s="70"/>
      <c r="E18" s="58" t="s">
        <v>106</v>
      </c>
      <c r="F18" s="36">
        <f t="shared" si="0"/>
        <v>2</v>
      </c>
      <c r="G18" s="46">
        <f t="shared" si="3"/>
        <v>1</v>
      </c>
      <c r="H18" s="46">
        <f t="shared" si="3"/>
        <v>1</v>
      </c>
    </row>
    <row r="19" spans="2:8" ht="22.5" customHeight="1">
      <c r="B19" s="318"/>
      <c r="C19" s="48">
        <f t="shared" si="2"/>
        <v>15</v>
      </c>
      <c r="D19" s="70"/>
      <c r="E19" s="58" t="s">
        <v>415</v>
      </c>
      <c r="F19" s="36">
        <f t="shared" si="0"/>
        <v>2</v>
      </c>
      <c r="G19" s="46">
        <f t="shared" si="3"/>
        <v>1</v>
      </c>
      <c r="H19" s="46">
        <f t="shared" si="3"/>
        <v>1</v>
      </c>
    </row>
    <row r="20" spans="2:8" ht="22.5" customHeight="1">
      <c r="B20" s="312" t="s">
        <v>65</v>
      </c>
      <c r="C20" s="48">
        <f t="shared" si="2"/>
        <v>16</v>
      </c>
      <c r="D20" s="70"/>
      <c r="E20" s="58" t="s">
        <v>8</v>
      </c>
      <c r="F20" s="36">
        <f t="shared" si="0"/>
        <v>2</v>
      </c>
      <c r="G20" s="46">
        <v>1</v>
      </c>
      <c r="H20" s="46">
        <v>1</v>
      </c>
    </row>
    <row r="21" spans="2:8" ht="22.5" customHeight="1">
      <c r="B21" s="317"/>
      <c r="C21" s="48">
        <f t="shared" si="2"/>
        <v>17</v>
      </c>
      <c r="D21" s="155"/>
      <c r="E21" s="144" t="s">
        <v>468</v>
      </c>
      <c r="F21" s="156">
        <f t="shared" si="0"/>
        <v>2</v>
      </c>
      <c r="G21" s="154">
        <v>1</v>
      </c>
      <c r="H21" s="154">
        <v>1</v>
      </c>
    </row>
    <row r="22" spans="2:8" ht="22.5" customHeight="1">
      <c r="B22" s="312"/>
      <c r="C22" s="48">
        <f t="shared" si="2"/>
        <v>18</v>
      </c>
      <c r="D22" s="70"/>
      <c r="E22" s="58" t="s">
        <v>420</v>
      </c>
      <c r="F22" s="36">
        <f t="shared" si="0"/>
        <v>2</v>
      </c>
      <c r="G22" s="46">
        <v>1</v>
      </c>
      <c r="H22" s="46">
        <v>1</v>
      </c>
    </row>
    <row r="23" spans="2:8" ht="22.5" customHeight="1">
      <c r="B23" s="27" t="s">
        <v>10</v>
      </c>
      <c r="C23" s="48">
        <f t="shared" si="2"/>
        <v>19</v>
      </c>
      <c r="D23" s="70"/>
      <c r="E23" s="62" t="s">
        <v>137</v>
      </c>
      <c r="F23" s="36">
        <f t="shared" si="0"/>
        <v>2</v>
      </c>
      <c r="G23" s="46">
        <v>1</v>
      </c>
      <c r="H23" s="46">
        <v>1</v>
      </c>
    </row>
    <row r="24" spans="2:8" ht="7.5" customHeight="1"/>
  </sheetData>
  <mergeCells count="5">
    <mergeCell ref="B20:B22"/>
    <mergeCell ref="D4:E4"/>
    <mergeCell ref="B18:B19"/>
    <mergeCell ref="B6:B7"/>
    <mergeCell ref="B8:B17"/>
  </mergeCells>
  <phoneticPr fontId="1"/>
  <printOptions horizontalCentered="1"/>
  <pageMargins left="0.19685039370078741" right="0.19685039370078741" top="0.59055118110236227" bottom="0.19685039370078741" header="0" footer="0.19685039370078741"/>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CU80"/>
  <sheetViews>
    <sheetView view="pageBreakPreview" topLeftCell="W1" zoomScale="70" zoomScaleNormal="100" zoomScaleSheetLayoutView="70" workbookViewId="0">
      <selection activeCell="I11" sqref="I11"/>
    </sheetView>
  </sheetViews>
  <sheetFormatPr defaultColWidth="8.875" defaultRowHeight="16.5"/>
  <cols>
    <col min="1" max="1" width="1.125" style="41" customWidth="1"/>
    <col min="2" max="2" width="10" style="41" customWidth="1"/>
    <col min="3" max="3" width="6.25" style="41" customWidth="1"/>
    <col min="4" max="4" width="0.5" style="41" customWidth="1"/>
    <col min="5" max="5" width="31.375" style="41" customWidth="1"/>
    <col min="6" max="6" width="7" style="41" customWidth="1"/>
    <col min="7" max="53" width="3.875" style="41" customWidth="1"/>
    <col min="54" max="55" width="3.875" style="49" customWidth="1"/>
    <col min="56" max="65" width="3.875" style="41" customWidth="1"/>
    <col min="66" max="66" width="1.25" style="41" customWidth="1"/>
    <col min="67" max="67" width="3.125" style="41" customWidth="1"/>
    <col min="68" max="86" width="3.625" style="41" customWidth="1"/>
    <col min="87" max="16384" width="8.875" style="41"/>
  </cols>
  <sheetData>
    <row r="1" spans="1:99" ht="6.75" customHeight="1"/>
    <row r="2" spans="1:99" ht="26.25" customHeight="1">
      <c r="B2" s="6" t="s">
        <v>136</v>
      </c>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43"/>
      <c r="BO2" s="50"/>
      <c r="BP2" s="51"/>
      <c r="BS2" s="43"/>
      <c r="BT2" s="43"/>
      <c r="BU2" s="43"/>
      <c r="BV2" s="43"/>
      <c r="BW2" s="43"/>
      <c r="BX2" s="43"/>
      <c r="BY2" s="43"/>
      <c r="BZ2" s="43"/>
      <c r="CA2" s="43"/>
      <c r="CB2" s="43"/>
      <c r="CC2" s="43"/>
      <c r="CD2" s="43"/>
      <c r="CE2" s="43"/>
    </row>
    <row r="3" spans="1:99" s="93" customFormat="1" ht="15" customHeight="1">
      <c r="B3" s="94"/>
      <c r="D3" s="95"/>
      <c r="E3" s="95"/>
      <c r="G3" s="100">
        <v>1</v>
      </c>
      <c r="H3" s="100">
        <v>2</v>
      </c>
      <c r="I3" s="100">
        <v>3</v>
      </c>
      <c r="J3" s="100">
        <v>4</v>
      </c>
      <c r="K3" s="100">
        <v>5</v>
      </c>
      <c r="L3" s="100">
        <v>6</v>
      </c>
      <c r="M3" s="100">
        <v>7</v>
      </c>
      <c r="N3" s="100">
        <v>8</v>
      </c>
      <c r="O3" s="100">
        <v>9</v>
      </c>
      <c r="P3" s="100">
        <v>10</v>
      </c>
      <c r="Q3" s="100">
        <v>11</v>
      </c>
      <c r="R3" s="100">
        <v>12</v>
      </c>
      <c r="S3" s="100">
        <v>13</v>
      </c>
      <c r="T3" s="100">
        <v>14</v>
      </c>
      <c r="U3" s="100">
        <v>15</v>
      </c>
      <c r="V3" s="100">
        <v>16</v>
      </c>
      <c r="W3" s="100">
        <v>17</v>
      </c>
      <c r="X3" s="100">
        <v>18</v>
      </c>
      <c r="Y3" s="100">
        <v>19</v>
      </c>
      <c r="Z3" s="100">
        <v>20</v>
      </c>
      <c r="AA3" s="100">
        <v>21</v>
      </c>
      <c r="AB3" s="100">
        <v>22</v>
      </c>
      <c r="AC3" s="100">
        <v>23</v>
      </c>
      <c r="AD3" s="100">
        <v>24</v>
      </c>
      <c r="AE3" s="100">
        <v>25</v>
      </c>
      <c r="AF3" s="100">
        <v>26</v>
      </c>
      <c r="AG3" s="100">
        <v>27</v>
      </c>
      <c r="AH3" s="100">
        <v>28</v>
      </c>
      <c r="AI3" s="100">
        <v>29</v>
      </c>
      <c r="AJ3" s="100">
        <v>30</v>
      </c>
      <c r="AK3" s="100">
        <v>31</v>
      </c>
      <c r="AL3" s="100">
        <v>32</v>
      </c>
      <c r="AM3" s="100">
        <v>33</v>
      </c>
      <c r="AN3" s="100">
        <v>34</v>
      </c>
      <c r="AO3" s="100">
        <v>35</v>
      </c>
      <c r="AP3" s="100">
        <v>36</v>
      </c>
      <c r="AQ3" s="100">
        <v>37</v>
      </c>
      <c r="AR3" s="100">
        <v>38</v>
      </c>
      <c r="AS3" s="100">
        <v>39</v>
      </c>
      <c r="AT3" s="100">
        <v>40</v>
      </c>
      <c r="AU3" s="100">
        <v>41</v>
      </c>
      <c r="AV3" s="100">
        <v>42</v>
      </c>
      <c r="AW3" s="100">
        <v>43</v>
      </c>
      <c r="AX3" s="100">
        <v>44</v>
      </c>
      <c r="AY3" s="100">
        <v>45</v>
      </c>
      <c r="AZ3" s="100">
        <v>46</v>
      </c>
      <c r="BA3" s="100">
        <v>47</v>
      </c>
      <c r="BB3" s="100">
        <v>48</v>
      </c>
      <c r="BC3" s="100">
        <v>49</v>
      </c>
      <c r="BD3" s="100">
        <v>50</v>
      </c>
      <c r="BE3" s="100">
        <v>51</v>
      </c>
      <c r="BF3" s="100">
        <v>52</v>
      </c>
      <c r="BG3" s="100">
        <v>53</v>
      </c>
      <c r="BH3" s="100">
        <v>54</v>
      </c>
      <c r="BI3" s="100">
        <v>55</v>
      </c>
      <c r="BJ3" s="100">
        <v>56</v>
      </c>
      <c r="BK3" s="100">
        <v>57</v>
      </c>
      <c r="BL3" s="100">
        <v>58</v>
      </c>
      <c r="BM3" s="100">
        <v>59</v>
      </c>
      <c r="BO3" s="96"/>
      <c r="BP3" s="97"/>
      <c r="BQ3" s="98"/>
    </row>
    <row r="4" spans="1:99" ht="3" customHeight="1">
      <c r="B4" s="340" t="s">
        <v>0</v>
      </c>
      <c r="C4" s="322" t="s">
        <v>134</v>
      </c>
      <c r="D4" s="343" t="s">
        <v>1</v>
      </c>
      <c r="E4" s="343"/>
      <c r="F4" s="345" t="s">
        <v>192</v>
      </c>
      <c r="G4" s="76"/>
      <c r="H4" s="76"/>
      <c r="I4" s="76"/>
      <c r="J4" s="76"/>
      <c r="K4" s="76"/>
      <c r="L4" s="76"/>
      <c r="M4" s="76"/>
      <c r="N4" s="80"/>
      <c r="O4" s="76"/>
      <c r="P4" s="76"/>
      <c r="Q4" s="76"/>
      <c r="R4" s="76"/>
      <c r="S4" s="79"/>
      <c r="T4" s="71"/>
      <c r="U4" s="71"/>
      <c r="V4" s="71"/>
      <c r="W4" s="71"/>
      <c r="X4" s="71"/>
      <c r="Y4" s="71"/>
      <c r="Z4" s="71"/>
      <c r="AA4" s="71"/>
      <c r="AB4" s="71"/>
      <c r="AC4" s="71"/>
      <c r="AD4" s="71"/>
      <c r="AE4" s="71"/>
      <c r="AF4" s="71"/>
      <c r="AG4" s="71"/>
      <c r="AH4" s="71"/>
      <c r="AI4" s="71"/>
      <c r="AJ4" s="71"/>
      <c r="AK4" s="71"/>
      <c r="AL4" s="71"/>
      <c r="AM4" s="71"/>
      <c r="AN4" s="71"/>
      <c r="AO4" s="71"/>
      <c r="AP4" s="78"/>
      <c r="AQ4" s="71"/>
      <c r="AR4" s="71"/>
      <c r="AS4" s="71"/>
      <c r="AT4" s="71"/>
      <c r="AU4" s="71"/>
      <c r="AV4" s="71"/>
      <c r="AW4" s="71"/>
      <c r="AX4" s="71"/>
      <c r="AY4" s="71"/>
      <c r="AZ4" s="71"/>
      <c r="BA4" s="71"/>
      <c r="BB4" s="71"/>
      <c r="BC4" s="71"/>
      <c r="BD4" s="71"/>
      <c r="BE4" s="71"/>
      <c r="BF4" s="71"/>
      <c r="BG4" s="71"/>
      <c r="BH4" s="71"/>
      <c r="BI4" s="71"/>
      <c r="BJ4" s="71"/>
      <c r="BK4" s="71"/>
      <c r="BL4" s="71"/>
      <c r="BM4" s="71"/>
      <c r="BO4" s="50"/>
      <c r="BP4" s="51"/>
      <c r="BQ4" s="52"/>
    </row>
    <row r="5" spans="1:99" ht="127.5" customHeight="1">
      <c r="A5" s="74"/>
      <c r="B5" s="341"/>
      <c r="C5" s="342"/>
      <c r="D5" s="344"/>
      <c r="E5" s="344"/>
      <c r="F5" s="346"/>
      <c r="G5" s="73" t="s">
        <v>140</v>
      </c>
      <c r="H5" s="73" t="s">
        <v>132</v>
      </c>
      <c r="I5" s="73" t="s">
        <v>141</v>
      </c>
      <c r="J5" s="73" t="s">
        <v>142</v>
      </c>
      <c r="K5" s="73" t="s">
        <v>143</v>
      </c>
      <c r="L5" s="73" t="s">
        <v>144</v>
      </c>
      <c r="M5" s="73" t="s">
        <v>145</v>
      </c>
      <c r="N5" s="77" t="s">
        <v>133</v>
      </c>
      <c r="O5" s="73" t="s">
        <v>146</v>
      </c>
      <c r="P5" s="73" t="s">
        <v>147</v>
      </c>
      <c r="Q5" s="73" t="s">
        <v>148</v>
      </c>
      <c r="R5" s="73" t="s">
        <v>149</v>
      </c>
      <c r="S5" s="75" t="s">
        <v>49</v>
      </c>
      <c r="T5" s="73" t="s">
        <v>150</v>
      </c>
      <c r="U5" s="73" t="s">
        <v>151</v>
      </c>
      <c r="V5" s="73" t="s">
        <v>152</v>
      </c>
      <c r="W5" s="73" t="s">
        <v>153</v>
      </c>
      <c r="X5" s="73" t="s">
        <v>154</v>
      </c>
      <c r="Y5" s="73" t="s">
        <v>155</v>
      </c>
      <c r="Z5" s="73" t="s">
        <v>156</v>
      </c>
      <c r="AA5" s="73" t="s">
        <v>157</v>
      </c>
      <c r="AB5" s="73" t="s">
        <v>111</v>
      </c>
      <c r="AC5" s="73" t="s">
        <v>158</v>
      </c>
      <c r="AD5" s="73" t="s">
        <v>159</v>
      </c>
      <c r="AE5" s="73" t="s">
        <v>112</v>
      </c>
      <c r="AF5" s="73" t="s">
        <v>160</v>
      </c>
      <c r="AG5" s="73" t="s">
        <v>161</v>
      </c>
      <c r="AH5" s="73" t="s">
        <v>162</v>
      </c>
      <c r="AI5" s="73" t="s">
        <v>163</v>
      </c>
      <c r="AJ5" s="73" t="s">
        <v>164</v>
      </c>
      <c r="AK5" s="73" t="s">
        <v>165</v>
      </c>
      <c r="AL5" s="73" t="s">
        <v>166</v>
      </c>
      <c r="AM5" s="73" t="s">
        <v>62</v>
      </c>
      <c r="AN5" s="73" t="s">
        <v>167</v>
      </c>
      <c r="AO5" s="73" t="s">
        <v>168</v>
      </c>
      <c r="AP5" s="77" t="s">
        <v>169</v>
      </c>
      <c r="AQ5" s="73" t="s">
        <v>170</v>
      </c>
      <c r="AR5" s="73" t="s">
        <v>171</v>
      </c>
      <c r="AS5" s="73" t="s">
        <v>172</v>
      </c>
      <c r="AT5" s="73" t="s">
        <v>173</v>
      </c>
      <c r="AU5" s="73" t="s">
        <v>113</v>
      </c>
      <c r="AV5" s="73" t="s">
        <v>174</v>
      </c>
      <c r="AW5" s="73" t="s">
        <v>175</v>
      </c>
      <c r="AX5" s="73" t="s">
        <v>176</v>
      </c>
      <c r="AY5" s="73" t="s">
        <v>177</v>
      </c>
      <c r="AZ5" s="73" t="s">
        <v>178</v>
      </c>
      <c r="BA5" s="73" t="s">
        <v>179</v>
      </c>
      <c r="BB5" s="73" t="s">
        <v>180</v>
      </c>
      <c r="BC5" s="73" t="s">
        <v>181</v>
      </c>
      <c r="BD5" s="73" t="s">
        <v>182</v>
      </c>
      <c r="BE5" s="73" t="s">
        <v>183</v>
      </c>
      <c r="BF5" s="73" t="s">
        <v>184</v>
      </c>
      <c r="BG5" s="73" t="s">
        <v>185</v>
      </c>
      <c r="BH5" s="73" t="s">
        <v>186</v>
      </c>
      <c r="BI5" s="73" t="s">
        <v>187</v>
      </c>
      <c r="BJ5" s="73" t="s">
        <v>188</v>
      </c>
      <c r="BK5" s="82" t="s">
        <v>189</v>
      </c>
      <c r="BL5" s="73" t="s">
        <v>190</v>
      </c>
      <c r="BM5" s="73" t="s">
        <v>191</v>
      </c>
      <c r="BN5" s="44"/>
      <c r="BO5" s="50"/>
      <c r="BP5" s="51"/>
      <c r="BQ5" s="53"/>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row>
    <row r="6" spans="1:99" ht="33.75" customHeight="1">
      <c r="B6" s="28" t="s">
        <v>16</v>
      </c>
      <c r="C6" s="29">
        <v>1</v>
      </c>
      <c r="D6" s="67"/>
      <c r="E6" s="58" t="s">
        <v>106</v>
      </c>
      <c r="F6" s="56">
        <f>SUM(G6:BM6)</f>
        <v>200</v>
      </c>
      <c r="G6" s="46"/>
      <c r="H6" s="46"/>
      <c r="I6" s="46"/>
      <c r="J6" s="46"/>
      <c r="K6" s="46"/>
      <c r="L6" s="46"/>
      <c r="M6" s="46">
        <v>5</v>
      </c>
      <c r="N6" s="46">
        <v>1</v>
      </c>
      <c r="O6" s="72">
        <v>3</v>
      </c>
      <c r="P6" s="81">
        <v>6</v>
      </c>
      <c r="Q6" s="99"/>
      <c r="R6" s="99"/>
      <c r="S6" s="99"/>
      <c r="T6" s="99">
        <f>4+1</f>
        <v>5</v>
      </c>
      <c r="U6" s="99">
        <v>4</v>
      </c>
      <c r="V6" s="99">
        <v>1</v>
      </c>
      <c r="W6" s="99">
        <f>3+1</f>
        <v>4</v>
      </c>
      <c r="X6" s="99"/>
      <c r="Y6" s="99"/>
      <c r="Z6" s="99"/>
      <c r="AA6" s="99">
        <f>1+1</f>
        <v>2</v>
      </c>
      <c r="AB6" s="99">
        <v>7</v>
      </c>
      <c r="AC6" s="99">
        <v>30</v>
      </c>
      <c r="AD6" s="99">
        <v>9</v>
      </c>
      <c r="AE6" s="99">
        <v>1</v>
      </c>
      <c r="AF6" s="99"/>
      <c r="AG6" s="99"/>
      <c r="AH6" s="99">
        <v>8</v>
      </c>
      <c r="AI6" s="99"/>
      <c r="AJ6" s="99"/>
      <c r="AK6" s="99"/>
      <c r="AL6" s="99"/>
      <c r="AM6" s="99">
        <v>3</v>
      </c>
      <c r="AN6" s="99">
        <v>8</v>
      </c>
      <c r="AO6" s="99">
        <v>10</v>
      </c>
      <c r="AP6" s="99">
        <v>1</v>
      </c>
      <c r="AQ6" s="99">
        <v>9</v>
      </c>
      <c r="AR6" s="99"/>
      <c r="AS6" s="99"/>
      <c r="AT6" s="99">
        <f>6+3</f>
        <v>9</v>
      </c>
      <c r="AU6" s="99">
        <v>9</v>
      </c>
      <c r="AV6" s="99"/>
      <c r="AW6" s="99"/>
      <c r="AX6" s="99"/>
      <c r="AY6" s="99"/>
      <c r="AZ6" s="99">
        <f>3+4</f>
        <v>7</v>
      </c>
      <c r="BA6" s="99">
        <v>9</v>
      </c>
      <c r="BB6" s="99"/>
      <c r="BC6" s="99"/>
      <c r="BD6" s="99">
        <v>3</v>
      </c>
      <c r="BE6" s="99"/>
      <c r="BF6" s="99"/>
      <c r="BG6" s="99">
        <v>17</v>
      </c>
      <c r="BH6" s="99">
        <f>0+3</f>
        <v>3</v>
      </c>
      <c r="BI6" s="99">
        <v>11</v>
      </c>
      <c r="BJ6" s="99">
        <v>4</v>
      </c>
      <c r="BK6" s="99"/>
      <c r="BL6" s="99"/>
      <c r="BM6" s="99">
        <v>11</v>
      </c>
      <c r="BO6" s="50"/>
      <c r="BP6" s="51"/>
      <c r="BQ6" s="54"/>
    </row>
    <row r="7" spans="1:99" ht="33.75" customHeight="1">
      <c r="B7" s="316" t="s">
        <v>252</v>
      </c>
      <c r="C7" s="29">
        <f>C6+1</f>
        <v>2</v>
      </c>
      <c r="D7" s="267"/>
      <c r="E7" s="144" t="s">
        <v>435</v>
      </c>
      <c r="F7" s="268">
        <f>SUM(G7:BM7)</f>
        <v>376</v>
      </c>
      <c r="G7" s="154">
        <v>6</v>
      </c>
      <c r="H7" s="154">
        <v>3</v>
      </c>
      <c r="I7" s="154">
        <v>2</v>
      </c>
      <c r="J7" s="154">
        <v>11</v>
      </c>
      <c r="K7" s="269">
        <v>2</v>
      </c>
      <c r="L7" s="154">
        <v>13</v>
      </c>
      <c r="M7" s="154">
        <v>9</v>
      </c>
      <c r="N7" s="154">
        <v>0</v>
      </c>
      <c r="O7" s="72">
        <v>5</v>
      </c>
      <c r="P7" s="81">
        <v>2</v>
      </c>
      <c r="Q7" s="99">
        <v>18</v>
      </c>
      <c r="R7" s="99">
        <v>5</v>
      </c>
      <c r="S7" s="99">
        <v>1</v>
      </c>
      <c r="T7" s="81">
        <v>5</v>
      </c>
      <c r="U7" s="99">
        <v>9</v>
      </c>
      <c r="V7" s="99">
        <v>0</v>
      </c>
      <c r="W7" s="99">
        <v>3</v>
      </c>
      <c r="X7" s="81">
        <v>2</v>
      </c>
      <c r="Y7" s="99">
        <v>8</v>
      </c>
      <c r="Z7" s="99">
        <v>6</v>
      </c>
      <c r="AA7" s="99">
        <v>7</v>
      </c>
      <c r="AB7" s="99">
        <v>0</v>
      </c>
      <c r="AC7" s="99">
        <v>4</v>
      </c>
      <c r="AD7" s="99">
        <v>1</v>
      </c>
      <c r="AE7" s="81">
        <v>10</v>
      </c>
      <c r="AF7" s="99">
        <v>15</v>
      </c>
      <c r="AG7" s="99">
        <v>7</v>
      </c>
      <c r="AH7" s="99">
        <v>6</v>
      </c>
      <c r="AI7" s="99">
        <v>20</v>
      </c>
      <c r="AJ7" s="99">
        <v>7</v>
      </c>
      <c r="AK7" s="99">
        <v>5</v>
      </c>
      <c r="AL7" s="81">
        <v>1</v>
      </c>
      <c r="AM7" s="99">
        <v>5</v>
      </c>
      <c r="AN7" s="99">
        <v>9</v>
      </c>
      <c r="AO7" s="99">
        <v>5</v>
      </c>
      <c r="AP7" s="99">
        <v>11</v>
      </c>
      <c r="AQ7" s="99">
        <v>20</v>
      </c>
      <c r="AR7" s="99">
        <v>3</v>
      </c>
      <c r="AS7" s="99">
        <v>2</v>
      </c>
      <c r="AT7" s="99">
        <v>6</v>
      </c>
      <c r="AU7" s="99">
        <v>10</v>
      </c>
      <c r="AV7" s="99">
        <v>3</v>
      </c>
      <c r="AW7" s="99">
        <v>10</v>
      </c>
      <c r="AX7" s="99">
        <v>5</v>
      </c>
      <c r="AY7" s="99">
        <v>8</v>
      </c>
      <c r="AZ7" s="99">
        <v>1</v>
      </c>
      <c r="BA7" s="99">
        <v>10</v>
      </c>
      <c r="BB7" s="99">
        <v>8</v>
      </c>
      <c r="BC7" s="99">
        <v>2</v>
      </c>
      <c r="BD7" s="99">
        <v>0</v>
      </c>
      <c r="BE7" s="99">
        <v>12</v>
      </c>
      <c r="BF7" s="99">
        <v>5</v>
      </c>
      <c r="BG7" s="99">
        <v>10</v>
      </c>
      <c r="BH7" s="99">
        <v>0</v>
      </c>
      <c r="BI7" s="99">
        <v>0</v>
      </c>
      <c r="BJ7" s="99">
        <v>0</v>
      </c>
      <c r="BK7" s="99">
        <v>18</v>
      </c>
      <c r="BL7" s="99">
        <v>10</v>
      </c>
      <c r="BM7" s="99">
        <v>10</v>
      </c>
      <c r="BO7" s="50"/>
      <c r="BP7" s="51"/>
      <c r="BQ7" s="54"/>
    </row>
    <row r="8" spans="1:99" ht="33.75" customHeight="1">
      <c r="B8" s="307"/>
      <c r="C8" s="29">
        <f t="shared" ref="C8:C15" si="0">C7+1</f>
        <v>3</v>
      </c>
      <c r="D8" s="267"/>
      <c r="E8" s="144" t="s">
        <v>436</v>
      </c>
      <c r="F8" s="154">
        <f>F7</f>
        <v>376</v>
      </c>
      <c r="G8" s="154">
        <f>G7</f>
        <v>6</v>
      </c>
      <c r="H8" s="154">
        <f t="shared" ref="H8:BM8" si="1">H7</f>
        <v>3</v>
      </c>
      <c r="I8" s="154">
        <f t="shared" si="1"/>
        <v>2</v>
      </c>
      <c r="J8" s="154">
        <f t="shared" si="1"/>
        <v>11</v>
      </c>
      <c r="K8" s="269">
        <f t="shared" si="1"/>
        <v>2</v>
      </c>
      <c r="L8" s="154">
        <f t="shared" si="1"/>
        <v>13</v>
      </c>
      <c r="M8" s="154">
        <f t="shared" si="1"/>
        <v>9</v>
      </c>
      <c r="N8" s="154">
        <f t="shared" si="1"/>
        <v>0</v>
      </c>
      <c r="O8" s="154">
        <f t="shared" si="1"/>
        <v>5</v>
      </c>
      <c r="P8" s="154">
        <f t="shared" si="1"/>
        <v>2</v>
      </c>
      <c r="Q8" s="154">
        <f t="shared" si="1"/>
        <v>18</v>
      </c>
      <c r="R8" s="154">
        <f t="shared" si="1"/>
        <v>5</v>
      </c>
      <c r="S8" s="154">
        <f t="shared" si="1"/>
        <v>1</v>
      </c>
      <c r="T8" s="154">
        <f t="shared" si="1"/>
        <v>5</v>
      </c>
      <c r="U8" s="154">
        <f t="shared" si="1"/>
        <v>9</v>
      </c>
      <c r="V8" s="154">
        <f t="shared" si="1"/>
        <v>0</v>
      </c>
      <c r="W8" s="154">
        <f t="shared" si="1"/>
        <v>3</v>
      </c>
      <c r="X8" s="154">
        <f t="shared" si="1"/>
        <v>2</v>
      </c>
      <c r="Y8" s="154">
        <f t="shared" si="1"/>
        <v>8</v>
      </c>
      <c r="Z8" s="154">
        <f t="shared" si="1"/>
        <v>6</v>
      </c>
      <c r="AA8" s="154">
        <f t="shared" si="1"/>
        <v>7</v>
      </c>
      <c r="AB8" s="154">
        <f t="shared" si="1"/>
        <v>0</v>
      </c>
      <c r="AC8" s="154">
        <f t="shared" si="1"/>
        <v>4</v>
      </c>
      <c r="AD8" s="154">
        <f t="shared" si="1"/>
        <v>1</v>
      </c>
      <c r="AE8" s="154">
        <f t="shared" si="1"/>
        <v>10</v>
      </c>
      <c r="AF8" s="154">
        <f t="shared" si="1"/>
        <v>15</v>
      </c>
      <c r="AG8" s="154">
        <f t="shared" si="1"/>
        <v>7</v>
      </c>
      <c r="AH8" s="154">
        <f t="shared" si="1"/>
        <v>6</v>
      </c>
      <c r="AI8" s="154">
        <f t="shared" si="1"/>
        <v>20</v>
      </c>
      <c r="AJ8" s="154">
        <f t="shared" si="1"/>
        <v>7</v>
      </c>
      <c r="AK8" s="154">
        <f t="shared" si="1"/>
        <v>5</v>
      </c>
      <c r="AL8" s="154">
        <f t="shared" si="1"/>
        <v>1</v>
      </c>
      <c r="AM8" s="154">
        <f t="shared" si="1"/>
        <v>5</v>
      </c>
      <c r="AN8" s="154">
        <f t="shared" si="1"/>
        <v>9</v>
      </c>
      <c r="AO8" s="154">
        <f t="shared" si="1"/>
        <v>5</v>
      </c>
      <c r="AP8" s="154">
        <f t="shared" si="1"/>
        <v>11</v>
      </c>
      <c r="AQ8" s="154">
        <f t="shared" si="1"/>
        <v>20</v>
      </c>
      <c r="AR8" s="154">
        <f t="shared" si="1"/>
        <v>3</v>
      </c>
      <c r="AS8" s="154">
        <f t="shared" si="1"/>
        <v>2</v>
      </c>
      <c r="AT8" s="154">
        <f t="shared" si="1"/>
        <v>6</v>
      </c>
      <c r="AU8" s="154">
        <f t="shared" si="1"/>
        <v>10</v>
      </c>
      <c r="AV8" s="154">
        <f t="shared" si="1"/>
        <v>3</v>
      </c>
      <c r="AW8" s="154">
        <f t="shared" si="1"/>
        <v>10</v>
      </c>
      <c r="AX8" s="154">
        <f t="shared" si="1"/>
        <v>5</v>
      </c>
      <c r="AY8" s="154">
        <f t="shared" si="1"/>
        <v>8</v>
      </c>
      <c r="AZ8" s="154">
        <f t="shared" si="1"/>
        <v>1</v>
      </c>
      <c r="BA8" s="154">
        <f t="shared" si="1"/>
        <v>10</v>
      </c>
      <c r="BB8" s="154">
        <f t="shared" si="1"/>
        <v>8</v>
      </c>
      <c r="BC8" s="154">
        <f t="shared" si="1"/>
        <v>2</v>
      </c>
      <c r="BD8" s="154">
        <f t="shared" si="1"/>
        <v>0</v>
      </c>
      <c r="BE8" s="154">
        <f t="shared" si="1"/>
        <v>12</v>
      </c>
      <c r="BF8" s="154">
        <f t="shared" si="1"/>
        <v>5</v>
      </c>
      <c r="BG8" s="154">
        <f t="shared" si="1"/>
        <v>10</v>
      </c>
      <c r="BH8" s="154">
        <f t="shared" si="1"/>
        <v>0</v>
      </c>
      <c r="BI8" s="154">
        <f t="shared" si="1"/>
        <v>0</v>
      </c>
      <c r="BJ8" s="154">
        <f t="shared" si="1"/>
        <v>0</v>
      </c>
      <c r="BK8" s="154">
        <f t="shared" si="1"/>
        <v>18</v>
      </c>
      <c r="BL8" s="154">
        <f t="shared" si="1"/>
        <v>10</v>
      </c>
      <c r="BM8" s="154">
        <f t="shared" si="1"/>
        <v>10</v>
      </c>
      <c r="BO8" s="50"/>
      <c r="BP8" s="51"/>
      <c r="BQ8" s="54"/>
    </row>
    <row r="9" spans="1:99" ht="33.75" customHeight="1">
      <c r="B9" s="307"/>
      <c r="C9" s="29">
        <f t="shared" si="0"/>
        <v>4</v>
      </c>
      <c r="D9" s="267"/>
      <c r="E9" s="144" t="s">
        <v>437</v>
      </c>
      <c r="F9" s="154">
        <f>F7</f>
        <v>376</v>
      </c>
      <c r="G9" s="154">
        <f>G7</f>
        <v>6</v>
      </c>
      <c r="H9" s="154">
        <f t="shared" ref="H9:BM9" si="2">H7</f>
        <v>3</v>
      </c>
      <c r="I9" s="154">
        <f t="shared" si="2"/>
        <v>2</v>
      </c>
      <c r="J9" s="154">
        <f t="shared" si="2"/>
        <v>11</v>
      </c>
      <c r="K9" s="269">
        <f t="shared" si="2"/>
        <v>2</v>
      </c>
      <c r="L9" s="154">
        <f t="shared" si="2"/>
        <v>13</v>
      </c>
      <c r="M9" s="154">
        <f t="shared" si="2"/>
        <v>9</v>
      </c>
      <c r="N9" s="154">
        <f t="shared" si="2"/>
        <v>0</v>
      </c>
      <c r="O9" s="154">
        <f t="shared" si="2"/>
        <v>5</v>
      </c>
      <c r="P9" s="154">
        <f t="shared" si="2"/>
        <v>2</v>
      </c>
      <c r="Q9" s="154">
        <f t="shared" si="2"/>
        <v>18</v>
      </c>
      <c r="R9" s="154">
        <f t="shared" si="2"/>
        <v>5</v>
      </c>
      <c r="S9" s="154">
        <f t="shared" si="2"/>
        <v>1</v>
      </c>
      <c r="T9" s="154">
        <f t="shared" si="2"/>
        <v>5</v>
      </c>
      <c r="U9" s="154">
        <f t="shared" si="2"/>
        <v>9</v>
      </c>
      <c r="V9" s="154">
        <f t="shared" si="2"/>
        <v>0</v>
      </c>
      <c r="W9" s="154">
        <f t="shared" si="2"/>
        <v>3</v>
      </c>
      <c r="X9" s="154">
        <f t="shared" si="2"/>
        <v>2</v>
      </c>
      <c r="Y9" s="154">
        <f t="shared" si="2"/>
        <v>8</v>
      </c>
      <c r="Z9" s="154">
        <f t="shared" si="2"/>
        <v>6</v>
      </c>
      <c r="AA9" s="154">
        <f t="shared" si="2"/>
        <v>7</v>
      </c>
      <c r="AB9" s="154">
        <f t="shared" si="2"/>
        <v>0</v>
      </c>
      <c r="AC9" s="154">
        <f t="shared" si="2"/>
        <v>4</v>
      </c>
      <c r="AD9" s="154">
        <f t="shared" si="2"/>
        <v>1</v>
      </c>
      <c r="AE9" s="154">
        <f t="shared" si="2"/>
        <v>10</v>
      </c>
      <c r="AF9" s="154">
        <f t="shared" si="2"/>
        <v>15</v>
      </c>
      <c r="AG9" s="154">
        <f t="shared" si="2"/>
        <v>7</v>
      </c>
      <c r="AH9" s="154">
        <f t="shared" si="2"/>
        <v>6</v>
      </c>
      <c r="AI9" s="154">
        <f t="shared" si="2"/>
        <v>20</v>
      </c>
      <c r="AJ9" s="154">
        <f t="shared" si="2"/>
        <v>7</v>
      </c>
      <c r="AK9" s="154">
        <f t="shared" si="2"/>
        <v>5</v>
      </c>
      <c r="AL9" s="154">
        <f t="shared" si="2"/>
        <v>1</v>
      </c>
      <c r="AM9" s="154">
        <f t="shared" si="2"/>
        <v>5</v>
      </c>
      <c r="AN9" s="154">
        <f t="shared" si="2"/>
        <v>9</v>
      </c>
      <c r="AO9" s="154">
        <f t="shared" si="2"/>
        <v>5</v>
      </c>
      <c r="AP9" s="154">
        <f t="shared" si="2"/>
        <v>11</v>
      </c>
      <c r="AQ9" s="154">
        <f t="shared" si="2"/>
        <v>20</v>
      </c>
      <c r="AR9" s="154">
        <f t="shared" si="2"/>
        <v>3</v>
      </c>
      <c r="AS9" s="154">
        <f t="shared" si="2"/>
        <v>2</v>
      </c>
      <c r="AT9" s="154">
        <f t="shared" si="2"/>
        <v>6</v>
      </c>
      <c r="AU9" s="154">
        <f t="shared" si="2"/>
        <v>10</v>
      </c>
      <c r="AV9" s="154">
        <f t="shared" si="2"/>
        <v>3</v>
      </c>
      <c r="AW9" s="154">
        <f t="shared" si="2"/>
        <v>10</v>
      </c>
      <c r="AX9" s="154">
        <f t="shared" si="2"/>
        <v>5</v>
      </c>
      <c r="AY9" s="154">
        <f t="shared" si="2"/>
        <v>8</v>
      </c>
      <c r="AZ9" s="154">
        <f t="shared" si="2"/>
        <v>1</v>
      </c>
      <c r="BA9" s="154">
        <f t="shared" si="2"/>
        <v>10</v>
      </c>
      <c r="BB9" s="154">
        <f t="shared" si="2"/>
        <v>8</v>
      </c>
      <c r="BC9" s="154">
        <f t="shared" si="2"/>
        <v>2</v>
      </c>
      <c r="BD9" s="154">
        <f t="shared" si="2"/>
        <v>0</v>
      </c>
      <c r="BE9" s="154">
        <f t="shared" si="2"/>
        <v>12</v>
      </c>
      <c r="BF9" s="154">
        <f t="shared" si="2"/>
        <v>5</v>
      </c>
      <c r="BG9" s="154">
        <f t="shared" si="2"/>
        <v>10</v>
      </c>
      <c r="BH9" s="154">
        <f t="shared" si="2"/>
        <v>0</v>
      </c>
      <c r="BI9" s="154">
        <f t="shared" si="2"/>
        <v>0</v>
      </c>
      <c r="BJ9" s="154">
        <f t="shared" si="2"/>
        <v>0</v>
      </c>
      <c r="BK9" s="154">
        <f t="shared" si="2"/>
        <v>18</v>
      </c>
      <c r="BL9" s="154">
        <f t="shared" si="2"/>
        <v>10</v>
      </c>
      <c r="BM9" s="154">
        <f t="shared" si="2"/>
        <v>10</v>
      </c>
      <c r="BO9" s="50"/>
      <c r="BP9" s="51"/>
      <c r="BQ9" s="54"/>
    </row>
    <row r="10" spans="1:99" ht="33.75" customHeight="1">
      <c r="B10" s="307"/>
      <c r="C10" s="29">
        <f t="shared" si="0"/>
        <v>5</v>
      </c>
      <c r="D10" s="267"/>
      <c r="E10" s="144" t="s">
        <v>439</v>
      </c>
      <c r="F10" s="154">
        <f>F7</f>
        <v>376</v>
      </c>
      <c r="G10" s="154">
        <f>G7</f>
        <v>6</v>
      </c>
      <c r="H10" s="154">
        <f t="shared" ref="H10:BM10" si="3">H7</f>
        <v>3</v>
      </c>
      <c r="I10" s="154">
        <f t="shared" si="3"/>
        <v>2</v>
      </c>
      <c r="J10" s="154">
        <f t="shared" si="3"/>
        <v>11</v>
      </c>
      <c r="K10" s="269">
        <f t="shared" si="3"/>
        <v>2</v>
      </c>
      <c r="L10" s="154">
        <f t="shared" si="3"/>
        <v>13</v>
      </c>
      <c r="M10" s="154">
        <f t="shared" si="3"/>
        <v>9</v>
      </c>
      <c r="N10" s="154">
        <f t="shared" si="3"/>
        <v>0</v>
      </c>
      <c r="O10" s="154">
        <f t="shared" si="3"/>
        <v>5</v>
      </c>
      <c r="P10" s="154">
        <f t="shared" si="3"/>
        <v>2</v>
      </c>
      <c r="Q10" s="154">
        <f t="shared" si="3"/>
        <v>18</v>
      </c>
      <c r="R10" s="154">
        <f t="shared" si="3"/>
        <v>5</v>
      </c>
      <c r="S10" s="154">
        <f t="shared" si="3"/>
        <v>1</v>
      </c>
      <c r="T10" s="154">
        <f t="shared" si="3"/>
        <v>5</v>
      </c>
      <c r="U10" s="154">
        <f t="shared" si="3"/>
        <v>9</v>
      </c>
      <c r="V10" s="154">
        <f t="shared" si="3"/>
        <v>0</v>
      </c>
      <c r="W10" s="154">
        <f t="shared" si="3"/>
        <v>3</v>
      </c>
      <c r="X10" s="154">
        <f t="shared" si="3"/>
        <v>2</v>
      </c>
      <c r="Y10" s="154">
        <f t="shared" si="3"/>
        <v>8</v>
      </c>
      <c r="Z10" s="154">
        <f t="shared" si="3"/>
        <v>6</v>
      </c>
      <c r="AA10" s="154">
        <f t="shared" si="3"/>
        <v>7</v>
      </c>
      <c r="AB10" s="154">
        <f t="shared" si="3"/>
        <v>0</v>
      </c>
      <c r="AC10" s="154">
        <f t="shared" si="3"/>
        <v>4</v>
      </c>
      <c r="AD10" s="154">
        <f t="shared" si="3"/>
        <v>1</v>
      </c>
      <c r="AE10" s="154">
        <f t="shared" si="3"/>
        <v>10</v>
      </c>
      <c r="AF10" s="154">
        <f t="shared" si="3"/>
        <v>15</v>
      </c>
      <c r="AG10" s="154">
        <f t="shared" si="3"/>
        <v>7</v>
      </c>
      <c r="AH10" s="154">
        <f t="shared" si="3"/>
        <v>6</v>
      </c>
      <c r="AI10" s="154">
        <f t="shared" si="3"/>
        <v>20</v>
      </c>
      <c r="AJ10" s="154">
        <f t="shared" si="3"/>
        <v>7</v>
      </c>
      <c r="AK10" s="154">
        <f t="shared" si="3"/>
        <v>5</v>
      </c>
      <c r="AL10" s="154">
        <f t="shared" si="3"/>
        <v>1</v>
      </c>
      <c r="AM10" s="154">
        <f t="shared" si="3"/>
        <v>5</v>
      </c>
      <c r="AN10" s="154">
        <f t="shared" si="3"/>
        <v>9</v>
      </c>
      <c r="AO10" s="154">
        <f t="shared" si="3"/>
        <v>5</v>
      </c>
      <c r="AP10" s="154">
        <f t="shared" si="3"/>
        <v>11</v>
      </c>
      <c r="AQ10" s="154">
        <f t="shared" si="3"/>
        <v>20</v>
      </c>
      <c r="AR10" s="154">
        <f t="shared" si="3"/>
        <v>3</v>
      </c>
      <c r="AS10" s="154">
        <f t="shared" si="3"/>
        <v>2</v>
      </c>
      <c r="AT10" s="154">
        <f t="shared" si="3"/>
        <v>6</v>
      </c>
      <c r="AU10" s="154">
        <f t="shared" si="3"/>
        <v>10</v>
      </c>
      <c r="AV10" s="154">
        <f t="shared" si="3"/>
        <v>3</v>
      </c>
      <c r="AW10" s="154">
        <f t="shared" si="3"/>
        <v>10</v>
      </c>
      <c r="AX10" s="154">
        <f t="shared" si="3"/>
        <v>5</v>
      </c>
      <c r="AY10" s="154">
        <f t="shared" si="3"/>
        <v>8</v>
      </c>
      <c r="AZ10" s="154">
        <f t="shared" si="3"/>
        <v>1</v>
      </c>
      <c r="BA10" s="154">
        <f t="shared" si="3"/>
        <v>10</v>
      </c>
      <c r="BB10" s="154">
        <f t="shared" si="3"/>
        <v>8</v>
      </c>
      <c r="BC10" s="154">
        <f t="shared" si="3"/>
        <v>2</v>
      </c>
      <c r="BD10" s="154">
        <f t="shared" si="3"/>
        <v>0</v>
      </c>
      <c r="BE10" s="154">
        <f t="shared" si="3"/>
        <v>12</v>
      </c>
      <c r="BF10" s="154">
        <f t="shared" si="3"/>
        <v>5</v>
      </c>
      <c r="BG10" s="154">
        <f t="shared" si="3"/>
        <v>10</v>
      </c>
      <c r="BH10" s="154">
        <f t="shared" si="3"/>
        <v>0</v>
      </c>
      <c r="BI10" s="154">
        <f t="shared" si="3"/>
        <v>0</v>
      </c>
      <c r="BJ10" s="154">
        <f t="shared" si="3"/>
        <v>0</v>
      </c>
      <c r="BK10" s="154">
        <f t="shared" si="3"/>
        <v>18</v>
      </c>
      <c r="BL10" s="154">
        <f t="shared" si="3"/>
        <v>10</v>
      </c>
      <c r="BM10" s="154">
        <f t="shared" si="3"/>
        <v>10</v>
      </c>
      <c r="BO10" s="50"/>
      <c r="BP10" s="51"/>
      <c r="BQ10" s="54"/>
    </row>
    <row r="11" spans="1:99" ht="33.75" customHeight="1">
      <c r="B11" s="307"/>
      <c r="C11" s="29">
        <f t="shared" si="0"/>
        <v>6</v>
      </c>
      <c r="D11" s="67"/>
      <c r="E11" s="58" t="s">
        <v>441</v>
      </c>
      <c r="F11" s="56">
        <f>SUM(G11:BM11)</f>
        <v>115</v>
      </c>
      <c r="G11" s="37">
        <v>1</v>
      </c>
      <c r="H11" s="46">
        <v>1</v>
      </c>
      <c r="I11" s="46">
        <v>1</v>
      </c>
      <c r="J11" s="46">
        <v>1</v>
      </c>
      <c r="K11" s="37">
        <v>1</v>
      </c>
      <c r="L11" s="46">
        <v>1</v>
      </c>
      <c r="M11" s="46">
        <v>2</v>
      </c>
      <c r="N11" s="46">
        <v>5</v>
      </c>
      <c r="O11" s="270">
        <v>1</v>
      </c>
      <c r="P11" s="46">
        <v>2</v>
      </c>
      <c r="Q11" s="46">
        <v>1</v>
      </c>
      <c r="R11" s="46">
        <v>1</v>
      </c>
      <c r="S11" s="46">
        <v>3</v>
      </c>
      <c r="T11" s="46">
        <v>11</v>
      </c>
      <c r="U11" s="46">
        <v>7</v>
      </c>
      <c r="V11" s="46">
        <v>4</v>
      </c>
      <c r="W11" s="46">
        <v>1</v>
      </c>
      <c r="X11" s="46">
        <v>1</v>
      </c>
      <c r="Y11" s="46">
        <v>1</v>
      </c>
      <c r="Z11" s="46">
        <v>1</v>
      </c>
      <c r="AA11" s="46">
        <v>1</v>
      </c>
      <c r="AB11" s="37">
        <v>3</v>
      </c>
      <c r="AC11" s="46">
        <v>3</v>
      </c>
      <c r="AD11" s="46">
        <v>1</v>
      </c>
      <c r="AE11" s="46">
        <v>1</v>
      </c>
      <c r="AF11" s="46">
        <v>1</v>
      </c>
      <c r="AG11" s="46">
        <v>6</v>
      </c>
      <c r="AH11" s="46">
        <v>2</v>
      </c>
      <c r="AI11" s="46">
        <v>1</v>
      </c>
      <c r="AJ11" s="46">
        <v>1</v>
      </c>
      <c r="AK11" s="46">
        <v>1</v>
      </c>
      <c r="AL11" s="46">
        <v>1</v>
      </c>
      <c r="AM11" s="46">
        <v>2</v>
      </c>
      <c r="AN11" s="46">
        <v>1</v>
      </c>
      <c r="AO11" s="46">
        <v>1</v>
      </c>
      <c r="AP11" s="46">
        <v>1</v>
      </c>
      <c r="AQ11" s="46">
        <v>1</v>
      </c>
      <c r="AR11" s="46">
        <v>3</v>
      </c>
      <c r="AS11" s="46">
        <v>1</v>
      </c>
      <c r="AT11" s="46">
        <v>1</v>
      </c>
      <c r="AU11" s="46">
        <v>1</v>
      </c>
      <c r="AV11" s="46">
        <v>13</v>
      </c>
      <c r="AW11" s="46">
        <v>1</v>
      </c>
      <c r="AX11" s="37">
        <v>2</v>
      </c>
      <c r="AY11" s="46">
        <v>1</v>
      </c>
      <c r="AZ11" s="46">
        <v>1</v>
      </c>
      <c r="BA11" s="46">
        <v>1</v>
      </c>
      <c r="BB11" s="46">
        <v>1</v>
      </c>
      <c r="BC11" s="46">
        <v>1</v>
      </c>
      <c r="BD11" s="46">
        <v>2</v>
      </c>
      <c r="BE11" s="46">
        <v>1</v>
      </c>
      <c r="BF11" s="46">
        <v>1</v>
      </c>
      <c r="BG11" s="46">
        <v>1</v>
      </c>
      <c r="BH11" s="46">
        <v>3</v>
      </c>
      <c r="BI11" s="46">
        <v>1</v>
      </c>
      <c r="BJ11" s="46">
        <v>1</v>
      </c>
      <c r="BK11" s="46">
        <v>1</v>
      </c>
      <c r="BL11" s="46">
        <v>1</v>
      </c>
      <c r="BM11" s="46">
        <v>1</v>
      </c>
      <c r="BO11" s="50"/>
      <c r="BP11" s="51"/>
      <c r="BQ11" s="54"/>
    </row>
    <row r="12" spans="1:99" ht="33.75" customHeight="1">
      <c r="B12" s="307"/>
      <c r="C12" s="29">
        <f t="shared" si="0"/>
        <v>7</v>
      </c>
      <c r="D12" s="67"/>
      <c r="E12" s="58" t="s">
        <v>439</v>
      </c>
      <c r="F12" s="37">
        <f>F11</f>
        <v>115</v>
      </c>
      <c r="G12" s="37">
        <f>G11</f>
        <v>1</v>
      </c>
      <c r="H12" s="37">
        <f>H11</f>
        <v>1</v>
      </c>
      <c r="I12" s="46">
        <f>I11</f>
        <v>1</v>
      </c>
      <c r="J12" s="46">
        <f t="shared" ref="J12:BM12" si="4">J11</f>
        <v>1</v>
      </c>
      <c r="K12" s="37">
        <f t="shared" si="4"/>
        <v>1</v>
      </c>
      <c r="L12" s="46">
        <f t="shared" si="4"/>
        <v>1</v>
      </c>
      <c r="M12" s="46">
        <f t="shared" si="4"/>
        <v>2</v>
      </c>
      <c r="N12" s="46">
        <f t="shared" si="4"/>
        <v>5</v>
      </c>
      <c r="O12" s="46">
        <f t="shared" si="4"/>
        <v>1</v>
      </c>
      <c r="P12" s="46">
        <f t="shared" si="4"/>
        <v>2</v>
      </c>
      <c r="Q12" s="46">
        <f t="shared" si="4"/>
        <v>1</v>
      </c>
      <c r="R12" s="46">
        <f t="shared" si="4"/>
        <v>1</v>
      </c>
      <c r="S12" s="46">
        <f t="shared" si="4"/>
        <v>3</v>
      </c>
      <c r="T12" s="46">
        <f t="shared" si="4"/>
        <v>11</v>
      </c>
      <c r="U12" s="46">
        <f t="shared" si="4"/>
        <v>7</v>
      </c>
      <c r="V12" s="46">
        <f t="shared" si="4"/>
        <v>4</v>
      </c>
      <c r="W12" s="46">
        <f t="shared" si="4"/>
        <v>1</v>
      </c>
      <c r="X12" s="46">
        <f t="shared" si="4"/>
        <v>1</v>
      </c>
      <c r="Y12" s="46">
        <f t="shared" si="4"/>
        <v>1</v>
      </c>
      <c r="Z12" s="46">
        <f t="shared" si="4"/>
        <v>1</v>
      </c>
      <c r="AA12" s="46">
        <f t="shared" si="4"/>
        <v>1</v>
      </c>
      <c r="AB12" s="37">
        <f t="shared" si="4"/>
        <v>3</v>
      </c>
      <c r="AC12" s="46">
        <f t="shared" si="4"/>
        <v>3</v>
      </c>
      <c r="AD12" s="46">
        <f t="shared" si="4"/>
        <v>1</v>
      </c>
      <c r="AE12" s="46">
        <f t="shared" si="4"/>
        <v>1</v>
      </c>
      <c r="AF12" s="46">
        <f t="shared" si="4"/>
        <v>1</v>
      </c>
      <c r="AG12" s="46">
        <f t="shared" si="4"/>
        <v>6</v>
      </c>
      <c r="AH12" s="46">
        <f t="shared" si="4"/>
        <v>2</v>
      </c>
      <c r="AI12" s="46">
        <f t="shared" si="4"/>
        <v>1</v>
      </c>
      <c r="AJ12" s="46">
        <f t="shared" si="4"/>
        <v>1</v>
      </c>
      <c r="AK12" s="46">
        <f t="shared" si="4"/>
        <v>1</v>
      </c>
      <c r="AL12" s="46">
        <f t="shared" si="4"/>
        <v>1</v>
      </c>
      <c r="AM12" s="46">
        <f t="shared" si="4"/>
        <v>2</v>
      </c>
      <c r="AN12" s="46">
        <f t="shared" si="4"/>
        <v>1</v>
      </c>
      <c r="AO12" s="46">
        <f t="shared" si="4"/>
        <v>1</v>
      </c>
      <c r="AP12" s="46">
        <f t="shared" si="4"/>
        <v>1</v>
      </c>
      <c r="AQ12" s="46">
        <f t="shared" si="4"/>
        <v>1</v>
      </c>
      <c r="AR12" s="46">
        <f t="shared" si="4"/>
        <v>3</v>
      </c>
      <c r="AS12" s="46">
        <f t="shared" si="4"/>
        <v>1</v>
      </c>
      <c r="AT12" s="46">
        <f t="shared" si="4"/>
        <v>1</v>
      </c>
      <c r="AU12" s="46">
        <f t="shared" si="4"/>
        <v>1</v>
      </c>
      <c r="AV12" s="46">
        <f t="shared" si="4"/>
        <v>13</v>
      </c>
      <c r="AW12" s="46">
        <f t="shared" si="4"/>
        <v>1</v>
      </c>
      <c r="AX12" s="37">
        <f t="shared" si="4"/>
        <v>2</v>
      </c>
      <c r="AY12" s="46">
        <f t="shared" si="4"/>
        <v>1</v>
      </c>
      <c r="AZ12" s="46">
        <f t="shared" si="4"/>
        <v>1</v>
      </c>
      <c r="BA12" s="46">
        <f t="shared" si="4"/>
        <v>1</v>
      </c>
      <c r="BB12" s="46">
        <f t="shared" si="4"/>
        <v>1</v>
      </c>
      <c r="BC12" s="46">
        <f t="shared" si="4"/>
        <v>1</v>
      </c>
      <c r="BD12" s="46">
        <f t="shared" si="4"/>
        <v>2</v>
      </c>
      <c r="BE12" s="46">
        <f t="shared" si="4"/>
        <v>1</v>
      </c>
      <c r="BF12" s="46">
        <f t="shared" si="4"/>
        <v>1</v>
      </c>
      <c r="BG12" s="46">
        <f t="shared" si="4"/>
        <v>1</v>
      </c>
      <c r="BH12" s="46">
        <f t="shared" si="4"/>
        <v>3</v>
      </c>
      <c r="BI12" s="46">
        <f t="shared" si="4"/>
        <v>1</v>
      </c>
      <c r="BJ12" s="46">
        <f t="shared" si="4"/>
        <v>1</v>
      </c>
      <c r="BK12" s="46">
        <f t="shared" si="4"/>
        <v>1</v>
      </c>
      <c r="BL12" s="46">
        <f t="shared" si="4"/>
        <v>1</v>
      </c>
      <c r="BM12" s="46">
        <f t="shared" si="4"/>
        <v>1</v>
      </c>
      <c r="BO12" s="50"/>
      <c r="BP12" s="51"/>
      <c r="BQ12" s="54"/>
    </row>
    <row r="13" spans="1:99" ht="33.75" customHeight="1">
      <c r="B13" s="307"/>
      <c r="C13" s="29">
        <f t="shared" si="0"/>
        <v>8</v>
      </c>
      <c r="D13" s="67"/>
      <c r="E13" s="58" t="s">
        <v>443</v>
      </c>
      <c r="F13" s="37">
        <f>F11</f>
        <v>115</v>
      </c>
      <c r="G13" s="37">
        <f>G11</f>
        <v>1</v>
      </c>
      <c r="H13" s="37">
        <f>H11</f>
        <v>1</v>
      </c>
      <c r="I13" s="46">
        <f>I11</f>
        <v>1</v>
      </c>
      <c r="J13" s="46">
        <f t="shared" ref="J13:BM13" si="5">J11</f>
        <v>1</v>
      </c>
      <c r="K13" s="37">
        <f t="shared" si="5"/>
        <v>1</v>
      </c>
      <c r="L13" s="46">
        <f t="shared" si="5"/>
        <v>1</v>
      </c>
      <c r="M13" s="46">
        <f t="shared" si="5"/>
        <v>2</v>
      </c>
      <c r="N13" s="46">
        <f t="shared" si="5"/>
        <v>5</v>
      </c>
      <c r="O13" s="46">
        <f t="shared" si="5"/>
        <v>1</v>
      </c>
      <c r="P13" s="46">
        <f t="shared" si="5"/>
        <v>2</v>
      </c>
      <c r="Q13" s="46">
        <f t="shared" si="5"/>
        <v>1</v>
      </c>
      <c r="R13" s="46">
        <f t="shared" si="5"/>
        <v>1</v>
      </c>
      <c r="S13" s="46">
        <f t="shared" si="5"/>
        <v>3</v>
      </c>
      <c r="T13" s="46">
        <f t="shared" si="5"/>
        <v>11</v>
      </c>
      <c r="U13" s="46">
        <f t="shared" si="5"/>
        <v>7</v>
      </c>
      <c r="V13" s="46">
        <f t="shared" si="5"/>
        <v>4</v>
      </c>
      <c r="W13" s="46">
        <f t="shared" si="5"/>
        <v>1</v>
      </c>
      <c r="X13" s="46">
        <f t="shared" si="5"/>
        <v>1</v>
      </c>
      <c r="Y13" s="46">
        <f t="shared" si="5"/>
        <v>1</v>
      </c>
      <c r="Z13" s="46">
        <f t="shared" si="5"/>
        <v>1</v>
      </c>
      <c r="AA13" s="46">
        <f t="shared" si="5"/>
        <v>1</v>
      </c>
      <c r="AB13" s="37">
        <f t="shared" si="5"/>
        <v>3</v>
      </c>
      <c r="AC13" s="46">
        <f t="shared" si="5"/>
        <v>3</v>
      </c>
      <c r="AD13" s="46">
        <f t="shared" si="5"/>
        <v>1</v>
      </c>
      <c r="AE13" s="46">
        <f t="shared" si="5"/>
        <v>1</v>
      </c>
      <c r="AF13" s="46">
        <f t="shared" si="5"/>
        <v>1</v>
      </c>
      <c r="AG13" s="46">
        <f t="shared" si="5"/>
        <v>6</v>
      </c>
      <c r="AH13" s="46">
        <f t="shared" si="5"/>
        <v>2</v>
      </c>
      <c r="AI13" s="46">
        <f t="shared" si="5"/>
        <v>1</v>
      </c>
      <c r="AJ13" s="46">
        <f t="shared" si="5"/>
        <v>1</v>
      </c>
      <c r="AK13" s="46">
        <f t="shared" si="5"/>
        <v>1</v>
      </c>
      <c r="AL13" s="46">
        <f t="shared" si="5"/>
        <v>1</v>
      </c>
      <c r="AM13" s="46">
        <f t="shared" si="5"/>
        <v>2</v>
      </c>
      <c r="AN13" s="46">
        <f t="shared" si="5"/>
        <v>1</v>
      </c>
      <c r="AO13" s="46">
        <f t="shared" si="5"/>
        <v>1</v>
      </c>
      <c r="AP13" s="46">
        <f t="shared" si="5"/>
        <v>1</v>
      </c>
      <c r="AQ13" s="46">
        <f t="shared" si="5"/>
        <v>1</v>
      </c>
      <c r="AR13" s="46">
        <f t="shared" si="5"/>
        <v>3</v>
      </c>
      <c r="AS13" s="46">
        <f t="shared" si="5"/>
        <v>1</v>
      </c>
      <c r="AT13" s="46">
        <f t="shared" si="5"/>
        <v>1</v>
      </c>
      <c r="AU13" s="46">
        <f t="shared" si="5"/>
        <v>1</v>
      </c>
      <c r="AV13" s="46">
        <f t="shared" si="5"/>
        <v>13</v>
      </c>
      <c r="AW13" s="46">
        <f t="shared" si="5"/>
        <v>1</v>
      </c>
      <c r="AX13" s="37">
        <f t="shared" ref="AX13" si="6">AX11</f>
        <v>2</v>
      </c>
      <c r="AY13" s="46">
        <f t="shared" si="5"/>
        <v>1</v>
      </c>
      <c r="AZ13" s="46">
        <f t="shared" si="5"/>
        <v>1</v>
      </c>
      <c r="BA13" s="46">
        <f t="shared" si="5"/>
        <v>1</v>
      </c>
      <c r="BB13" s="46">
        <f t="shared" si="5"/>
        <v>1</v>
      </c>
      <c r="BC13" s="46">
        <f t="shared" si="5"/>
        <v>1</v>
      </c>
      <c r="BD13" s="46">
        <f t="shared" si="5"/>
        <v>2</v>
      </c>
      <c r="BE13" s="46">
        <f t="shared" si="5"/>
        <v>1</v>
      </c>
      <c r="BF13" s="46">
        <f t="shared" si="5"/>
        <v>1</v>
      </c>
      <c r="BG13" s="46">
        <f t="shared" si="5"/>
        <v>1</v>
      </c>
      <c r="BH13" s="46">
        <f t="shared" si="5"/>
        <v>3</v>
      </c>
      <c r="BI13" s="46">
        <f t="shared" si="5"/>
        <v>1</v>
      </c>
      <c r="BJ13" s="46">
        <f t="shared" si="5"/>
        <v>1</v>
      </c>
      <c r="BK13" s="46">
        <f t="shared" si="5"/>
        <v>1</v>
      </c>
      <c r="BL13" s="46">
        <f t="shared" si="5"/>
        <v>1</v>
      </c>
      <c r="BM13" s="46">
        <f t="shared" si="5"/>
        <v>1</v>
      </c>
      <c r="BO13" s="50"/>
      <c r="BP13" s="51"/>
      <c r="BQ13" s="54"/>
    </row>
    <row r="14" spans="1:99" ht="33.75" customHeight="1">
      <c r="B14" s="307"/>
      <c r="C14" s="29">
        <f t="shared" si="0"/>
        <v>9</v>
      </c>
      <c r="D14" s="67"/>
      <c r="E14" s="58" t="s">
        <v>333</v>
      </c>
      <c r="F14" s="37">
        <f>F11</f>
        <v>115</v>
      </c>
      <c r="G14" s="37">
        <f>G11</f>
        <v>1</v>
      </c>
      <c r="H14" s="37">
        <f>H11</f>
        <v>1</v>
      </c>
      <c r="I14" s="46">
        <f>I11</f>
        <v>1</v>
      </c>
      <c r="J14" s="46">
        <f t="shared" ref="J14:BM14" si="7">J11</f>
        <v>1</v>
      </c>
      <c r="K14" s="37">
        <f t="shared" si="7"/>
        <v>1</v>
      </c>
      <c r="L14" s="46">
        <f t="shared" si="7"/>
        <v>1</v>
      </c>
      <c r="M14" s="46">
        <f t="shared" si="7"/>
        <v>2</v>
      </c>
      <c r="N14" s="46">
        <f t="shared" si="7"/>
        <v>5</v>
      </c>
      <c r="O14" s="46">
        <f t="shared" si="7"/>
        <v>1</v>
      </c>
      <c r="P14" s="46">
        <f t="shared" si="7"/>
        <v>2</v>
      </c>
      <c r="Q14" s="46">
        <f t="shared" si="7"/>
        <v>1</v>
      </c>
      <c r="R14" s="46">
        <f t="shared" si="7"/>
        <v>1</v>
      </c>
      <c r="S14" s="46">
        <f t="shared" si="7"/>
        <v>3</v>
      </c>
      <c r="T14" s="46">
        <f t="shared" si="7"/>
        <v>11</v>
      </c>
      <c r="U14" s="46">
        <f t="shared" si="7"/>
        <v>7</v>
      </c>
      <c r="V14" s="46">
        <f t="shared" si="7"/>
        <v>4</v>
      </c>
      <c r="W14" s="46">
        <f t="shared" si="7"/>
        <v>1</v>
      </c>
      <c r="X14" s="46">
        <f t="shared" si="7"/>
        <v>1</v>
      </c>
      <c r="Y14" s="46">
        <f t="shared" si="7"/>
        <v>1</v>
      </c>
      <c r="Z14" s="46">
        <f t="shared" si="7"/>
        <v>1</v>
      </c>
      <c r="AA14" s="46">
        <f t="shared" si="7"/>
        <v>1</v>
      </c>
      <c r="AB14" s="37">
        <f t="shared" si="7"/>
        <v>3</v>
      </c>
      <c r="AC14" s="46">
        <f t="shared" si="7"/>
        <v>3</v>
      </c>
      <c r="AD14" s="46">
        <f t="shared" si="7"/>
        <v>1</v>
      </c>
      <c r="AE14" s="46">
        <f t="shared" si="7"/>
        <v>1</v>
      </c>
      <c r="AF14" s="46">
        <f t="shared" si="7"/>
        <v>1</v>
      </c>
      <c r="AG14" s="46">
        <f t="shared" si="7"/>
        <v>6</v>
      </c>
      <c r="AH14" s="46">
        <f t="shared" si="7"/>
        <v>2</v>
      </c>
      <c r="AI14" s="46">
        <f t="shared" si="7"/>
        <v>1</v>
      </c>
      <c r="AJ14" s="46">
        <f t="shared" si="7"/>
        <v>1</v>
      </c>
      <c r="AK14" s="46">
        <f t="shared" si="7"/>
        <v>1</v>
      </c>
      <c r="AL14" s="46">
        <f t="shared" si="7"/>
        <v>1</v>
      </c>
      <c r="AM14" s="46">
        <f t="shared" si="7"/>
        <v>2</v>
      </c>
      <c r="AN14" s="46">
        <f t="shared" si="7"/>
        <v>1</v>
      </c>
      <c r="AO14" s="46">
        <f t="shared" si="7"/>
        <v>1</v>
      </c>
      <c r="AP14" s="46">
        <f t="shared" si="7"/>
        <v>1</v>
      </c>
      <c r="AQ14" s="46">
        <f t="shared" si="7"/>
        <v>1</v>
      </c>
      <c r="AR14" s="46">
        <f t="shared" si="7"/>
        <v>3</v>
      </c>
      <c r="AS14" s="46">
        <f t="shared" si="7"/>
        <v>1</v>
      </c>
      <c r="AT14" s="46">
        <f t="shared" si="7"/>
        <v>1</v>
      </c>
      <c r="AU14" s="46">
        <f t="shared" si="7"/>
        <v>1</v>
      </c>
      <c r="AV14" s="46">
        <f t="shared" si="7"/>
        <v>13</v>
      </c>
      <c r="AW14" s="46">
        <f t="shared" si="7"/>
        <v>1</v>
      </c>
      <c r="AX14" s="37">
        <f t="shared" ref="AX14" si="8">AX11</f>
        <v>2</v>
      </c>
      <c r="AY14" s="46">
        <f t="shared" si="7"/>
        <v>1</v>
      </c>
      <c r="AZ14" s="46">
        <f t="shared" si="7"/>
        <v>1</v>
      </c>
      <c r="BA14" s="46">
        <f t="shared" si="7"/>
        <v>1</v>
      </c>
      <c r="BB14" s="46">
        <f t="shared" si="7"/>
        <v>1</v>
      </c>
      <c r="BC14" s="46">
        <f t="shared" si="7"/>
        <v>1</v>
      </c>
      <c r="BD14" s="46">
        <f t="shared" si="7"/>
        <v>2</v>
      </c>
      <c r="BE14" s="46">
        <f t="shared" si="7"/>
        <v>1</v>
      </c>
      <c r="BF14" s="46">
        <f t="shared" si="7"/>
        <v>1</v>
      </c>
      <c r="BG14" s="46">
        <f t="shared" si="7"/>
        <v>1</v>
      </c>
      <c r="BH14" s="46">
        <f t="shared" si="7"/>
        <v>3</v>
      </c>
      <c r="BI14" s="46">
        <f t="shared" si="7"/>
        <v>1</v>
      </c>
      <c r="BJ14" s="46">
        <f t="shared" si="7"/>
        <v>1</v>
      </c>
      <c r="BK14" s="46">
        <f t="shared" si="7"/>
        <v>1</v>
      </c>
      <c r="BL14" s="46">
        <f t="shared" si="7"/>
        <v>1</v>
      </c>
      <c r="BM14" s="46">
        <f t="shared" si="7"/>
        <v>1</v>
      </c>
      <c r="BO14" s="50"/>
      <c r="BP14" s="51"/>
      <c r="BQ14" s="54"/>
    </row>
    <row r="15" spans="1:99" ht="33.75" customHeight="1">
      <c r="B15" s="27" t="s">
        <v>10</v>
      </c>
      <c r="C15" s="29">
        <f t="shared" si="0"/>
        <v>10</v>
      </c>
      <c r="D15" s="67"/>
      <c r="E15" s="58" t="s">
        <v>138</v>
      </c>
      <c r="F15" s="56">
        <f>SUM(G15:BM15)</f>
        <v>59</v>
      </c>
      <c r="G15" s="37">
        <v>1</v>
      </c>
      <c r="H15" s="37">
        <v>1</v>
      </c>
      <c r="I15" s="46">
        <v>1</v>
      </c>
      <c r="J15" s="46">
        <v>1</v>
      </c>
      <c r="K15" s="37">
        <v>1</v>
      </c>
      <c r="L15" s="46">
        <v>1</v>
      </c>
      <c r="M15" s="46">
        <v>1</v>
      </c>
      <c r="N15" s="46">
        <v>1</v>
      </c>
      <c r="O15" s="219">
        <v>1</v>
      </c>
      <c r="P15" s="46">
        <v>1</v>
      </c>
      <c r="Q15" s="46">
        <v>1</v>
      </c>
      <c r="R15" s="46">
        <v>1</v>
      </c>
      <c r="S15" s="46">
        <v>1</v>
      </c>
      <c r="T15" s="46">
        <v>1</v>
      </c>
      <c r="U15" s="46">
        <v>1</v>
      </c>
      <c r="V15" s="46">
        <v>1</v>
      </c>
      <c r="W15" s="46">
        <v>1</v>
      </c>
      <c r="X15" s="46">
        <v>1</v>
      </c>
      <c r="Y15" s="46">
        <v>1</v>
      </c>
      <c r="Z15" s="46">
        <v>1</v>
      </c>
      <c r="AA15" s="46">
        <v>1</v>
      </c>
      <c r="AB15" s="46">
        <v>1</v>
      </c>
      <c r="AC15" s="46">
        <v>1</v>
      </c>
      <c r="AD15" s="46">
        <v>1</v>
      </c>
      <c r="AE15" s="46">
        <v>1</v>
      </c>
      <c r="AF15" s="46">
        <v>1</v>
      </c>
      <c r="AG15" s="46">
        <v>1</v>
      </c>
      <c r="AH15" s="46">
        <v>1</v>
      </c>
      <c r="AI15" s="46">
        <v>1</v>
      </c>
      <c r="AJ15" s="46">
        <v>1</v>
      </c>
      <c r="AK15" s="46">
        <v>1</v>
      </c>
      <c r="AL15" s="46">
        <v>1</v>
      </c>
      <c r="AM15" s="46">
        <v>1</v>
      </c>
      <c r="AN15" s="46">
        <v>1</v>
      </c>
      <c r="AO15" s="46">
        <v>1</v>
      </c>
      <c r="AP15" s="46">
        <v>1</v>
      </c>
      <c r="AQ15" s="46">
        <v>1</v>
      </c>
      <c r="AR15" s="46">
        <v>1</v>
      </c>
      <c r="AS15" s="46">
        <v>1</v>
      </c>
      <c r="AT15" s="46">
        <v>1</v>
      </c>
      <c r="AU15" s="46">
        <v>1</v>
      </c>
      <c r="AV15" s="46">
        <v>1</v>
      </c>
      <c r="AW15" s="46">
        <v>1</v>
      </c>
      <c r="AX15" s="46">
        <v>1</v>
      </c>
      <c r="AY15" s="46">
        <v>1</v>
      </c>
      <c r="AZ15" s="46">
        <v>1</v>
      </c>
      <c r="BA15" s="46">
        <v>1</v>
      </c>
      <c r="BB15" s="46">
        <v>1</v>
      </c>
      <c r="BC15" s="46">
        <v>1</v>
      </c>
      <c r="BD15" s="46">
        <v>1</v>
      </c>
      <c r="BE15" s="46">
        <v>1</v>
      </c>
      <c r="BF15" s="46">
        <v>1</v>
      </c>
      <c r="BG15" s="46">
        <v>1</v>
      </c>
      <c r="BH15" s="46">
        <v>1</v>
      </c>
      <c r="BI15" s="46">
        <v>1</v>
      </c>
      <c r="BJ15" s="46">
        <v>1</v>
      </c>
      <c r="BK15" s="46">
        <v>1</v>
      </c>
      <c r="BL15" s="46">
        <v>1</v>
      </c>
      <c r="BM15" s="46">
        <v>1</v>
      </c>
      <c r="BO15" s="50"/>
      <c r="BP15" s="51"/>
      <c r="BQ15" s="54"/>
    </row>
    <row r="16" spans="1:99" ht="7.5" customHeight="1">
      <c r="BA16" s="50"/>
      <c r="BB16" s="51"/>
      <c r="BC16" s="51"/>
    </row>
    <row r="17" spans="6:55">
      <c r="BA17" s="50"/>
      <c r="BB17" s="51"/>
      <c r="BC17" s="51"/>
    </row>
    <row r="20" spans="6:55">
      <c r="F20" s="228"/>
    </row>
    <row r="39" spans="53:55">
      <c r="BA39" s="50"/>
      <c r="BB39" s="51"/>
      <c r="BC39" s="51"/>
    </row>
    <row r="40" spans="53:55">
      <c r="BA40" s="50"/>
      <c r="BB40" s="51"/>
      <c r="BC40" s="51"/>
    </row>
    <row r="41" spans="53:55">
      <c r="BA41" s="50"/>
      <c r="BB41" s="51"/>
      <c r="BC41" s="51"/>
    </row>
    <row r="42" spans="53:55">
      <c r="BA42" s="50"/>
      <c r="BB42" s="51"/>
      <c r="BC42" s="51"/>
    </row>
    <row r="43" spans="53:55">
      <c r="BA43" s="50"/>
      <c r="BB43" s="51"/>
      <c r="BC43" s="51"/>
    </row>
    <row r="44" spans="53:55">
      <c r="BA44" s="50"/>
      <c r="BB44" s="51"/>
      <c r="BC44" s="51"/>
    </row>
    <row r="45" spans="53:55">
      <c r="BA45" s="50"/>
      <c r="BB45" s="51"/>
      <c r="BC45" s="51"/>
    </row>
    <row r="46" spans="53:55">
      <c r="BA46" s="50"/>
      <c r="BB46" s="51"/>
      <c r="BC46" s="51"/>
    </row>
    <row r="47" spans="53:55">
      <c r="BA47" s="50"/>
      <c r="BB47" s="51"/>
      <c r="BC47" s="51"/>
    </row>
    <row r="48" spans="53:55">
      <c r="BA48" s="50"/>
      <c r="BB48" s="51"/>
      <c r="BC48" s="51"/>
    </row>
    <row r="49" spans="53:55">
      <c r="BA49" s="50"/>
      <c r="BB49" s="51"/>
      <c r="BC49" s="51"/>
    </row>
    <row r="50" spans="53:55">
      <c r="BA50" s="50"/>
      <c r="BB50" s="51"/>
      <c r="BC50" s="51"/>
    </row>
    <row r="51" spans="53:55">
      <c r="BA51" s="50"/>
      <c r="BB51" s="51"/>
      <c r="BC51" s="51"/>
    </row>
    <row r="52" spans="53:55">
      <c r="BA52" s="50"/>
      <c r="BB52" s="51"/>
      <c r="BC52" s="51"/>
    </row>
    <row r="53" spans="53:55">
      <c r="BA53" s="50"/>
      <c r="BB53" s="51"/>
      <c r="BC53" s="51"/>
    </row>
    <row r="54" spans="53:55">
      <c r="BA54" s="50"/>
      <c r="BB54" s="55"/>
      <c r="BC54" s="55"/>
    </row>
    <row r="55" spans="53:55">
      <c r="BA55" s="50"/>
      <c r="BB55" s="51"/>
      <c r="BC55" s="51"/>
    </row>
    <row r="56" spans="53:55">
      <c r="BA56" s="50"/>
      <c r="BB56" s="51"/>
      <c r="BC56" s="51"/>
    </row>
    <row r="57" spans="53:55">
      <c r="BA57" s="50"/>
      <c r="BB57" s="51"/>
      <c r="BC57" s="51"/>
    </row>
    <row r="58" spans="53:55">
      <c r="BA58" s="50"/>
      <c r="BB58" s="51"/>
      <c r="BC58" s="51"/>
    </row>
    <row r="59" spans="53:55">
      <c r="BA59" s="50"/>
      <c r="BB59" s="51"/>
      <c r="BC59" s="51"/>
    </row>
    <row r="60" spans="53:55">
      <c r="BA60" s="50"/>
      <c r="BB60" s="51"/>
      <c r="BC60" s="51"/>
    </row>
    <row r="61" spans="53:55">
      <c r="BA61" s="50"/>
      <c r="BB61" s="51"/>
      <c r="BC61" s="51"/>
    </row>
    <row r="62" spans="53:55">
      <c r="BA62" s="50"/>
      <c r="BB62" s="51"/>
      <c r="BC62" s="51"/>
    </row>
    <row r="63" spans="53:55">
      <c r="BA63" s="50"/>
      <c r="BB63" s="51"/>
      <c r="BC63" s="51"/>
    </row>
    <row r="64" spans="53:55">
      <c r="BA64" s="50"/>
      <c r="BB64" s="51"/>
      <c r="BC64" s="51"/>
    </row>
    <row r="65" spans="53:55">
      <c r="BA65" s="50"/>
      <c r="BB65" s="51"/>
      <c r="BC65" s="51"/>
    </row>
    <row r="66" spans="53:55">
      <c r="BA66" s="50"/>
      <c r="BB66" s="51"/>
      <c r="BC66" s="51"/>
    </row>
    <row r="67" spans="53:55">
      <c r="BA67" s="50"/>
      <c r="BB67" s="51"/>
      <c r="BC67" s="51"/>
    </row>
    <row r="68" spans="53:55">
      <c r="BA68" s="50"/>
      <c r="BB68" s="51"/>
      <c r="BC68" s="51"/>
    </row>
    <row r="69" spans="53:55">
      <c r="BA69" s="50"/>
      <c r="BB69" s="51"/>
      <c r="BC69" s="51"/>
    </row>
    <row r="70" spans="53:55">
      <c r="BA70" s="50"/>
      <c r="BB70" s="51"/>
      <c r="BC70" s="51"/>
    </row>
    <row r="71" spans="53:55">
      <c r="BA71" s="50"/>
      <c r="BB71" s="51"/>
      <c r="BC71" s="51"/>
    </row>
    <row r="72" spans="53:55">
      <c r="BA72" s="50"/>
      <c r="BB72" s="51"/>
      <c r="BC72" s="51"/>
    </row>
    <row r="73" spans="53:55">
      <c r="BA73" s="50"/>
      <c r="BB73" s="51"/>
      <c r="BC73" s="51"/>
    </row>
    <row r="74" spans="53:55">
      <c r="BA74" s="50"/>
      <c r="BB74" s="51"/>
      <c r="BC74" s="51"/>
    </row>
    <row r="75" spans="53:55">
      <c r="BA75" s="50"/>
      <c r="BB75" s="51"/>
      <c r="BC75" s="51"/>
    </row>
    <row r="76" spans="53:55">
      <c r="BA76" s="50"/>
      <c r="BB76" s="51"/>
      <c r="BC76" s="51"/>
    </row>
    <row r="77" spans="53:55">
      <c r="BA77" s="50"/>
      <c r="BB77" s="51"/>
      <c r="BC77" s="51"/>
    </row>
    <row r="78" spans="53:55">
      <c r="BA78" s="50"/>
      <c r="BB78" s="51"/>
      <c r="BC78" s="51"/>
    </row>
    <row r="79" spans="53:55">
      <c r="BA79" s="50"/>
      <c r="BB79" s="51"/>
      <c r="BC79" s="51"/>
    </row>
    <row r="80" spans="53:55">
      <c r="BA80" s="50"/>
      <c r="BB80" s="51"/>
      <c r="BC80" s="51"/>
    </row>
  </sheetData>
  <mergeCells count="5">
    <mergeCell ref="B4:B5"/>
    <mergeCell ref="C4:C5"/>
    <mergeCell ref="D4:E5"/>
    <mergeCell ref="F4:F5"/>
    <mergeCell ref="B7:B14"/>
  </mergeCells>
  <phoneticPr fontId="1"/>
  <printOptions horizontalCentered="1"/>
  <pageMargins left="0.19685039370078741" right="0.19685039370078741" top="0.59055118110236227" bottom="0.19685039370078741" header="0" footer="0"/>
  <pageSetup paperSize="9" scale="3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B1:I33"/>
  <sheetViews>
    <sheetView view="pageBreakPreview" zoomScaleNormal="100" zoomScaleSheetLayoutView="100" workbookViewId="0">
      <pane ySplit="4" topLeftCell="A27" activePane="bottomLeft" state="frozen"/>
      <selection activeCell="I11" sqref="I11"/>
      <selection pane="bottomLeft" activeCell="I11" sqref="I11"/>
    </sheetView>
  </sheetViews>
  <sheetFormatPr defaultColWidth="8.875" defaultRowHeight="16.5"/>
  <cols>
    <col min="1" max="1" width="1" style="31" customWidth="1"/>
    <col min="2" max="2" width="6.25" style="31" customWidth="1"/>
    <col min="3" max="3" width="64.125" style="31" customWidth="1"/>
    <col min="4" max="4" width="7.5" style="31" customWidth="1"/>
    <col min="5" max="7" width="5.625" style="31" customWidth="1"/>
    <col min="8" max="8" width="5.625" style="33" customWidth="1"/>
    <col min="9" max="9" width="13" style="31" customWidth="1"/>
    <col min="10" max="16384" width="8.875" style="31"/>
  </cols>
  <sheetData>
    <row r="1" spans="2:8" ht="7.5" customHeight="1"/>
    <row r="2" spans="2:8" ht="25.5">
      <c r="B2" s="6" t="s">
        <v>339</v>
      </c>
    </row>
    <row r="3" spans="2:8" ht="22.5" customHeight="1">
      <c r="E3" s="38">
        <v>1</v>
      </c>
      <c r="F3" s="38">
        <v>2</v>
      </c>
      <c r="G3" s="38">
        <v>3</v>
      </c>
      <c r="H3" s="38">
        <v>4</v>
      </c>
    </row>
    <row r="4" spans="2:8" ht="169.9" customHeight="1">
      <c r="B4" s="25" t="s">
        <v>110</v>
      </c>
      <c r="C4" s="105"/>
      <c r="D4" s="34" t="s">
        <v>107</v>
      </c>
      <c r="E4" s="208" t="s">
        <v>340</v>
      </c>
      <c r="F4" s="208" t="s">
        <v>341</v>
      </c>
      <c r="G4" s="208" t="s">
        <v>342</v>
      </c>
      <c r="H4" s="207" t="s">
        <v>343</v>
      </c>
    </row>
    <row r="5" spans="2:8" ht="22.15" customHeight="1">
      <c r="B5" s="117">
        <v>1</v>
      </c>
      <c r="C5" s="111" t="s">
        <v>344</v>
      </c>
      <c r="D5" s="118">
        <f>SUM(E5:H5)</f>
        <v>38</v>
      </c>
      <c r="E5" s="119">
        <v>13</v>
      </c>
      <c r="F5" s="119">
        <v>8</v>
      </c>
      <c r="G5" s="119">
        <v>10</v>
      </c>
      <c r="H5" s="119">
        <v>7</v>
      </c>
    </row>
    <row r="6" spans="2:8" ht="22.15" customHeight="1">
      <c r="B6" s="117">
        <f>B5+1</f>
        <v>2</v>
      </c>
      <c r="C6" s="111" t="s">
        <v>345</v>
      </c>
      <c r="D6" s="118">
        <f t="shared" ref="D6:D33" si="0">SUM(E6:H6)</f>
        <v>4</v>
      </c>
      <c r="E6" s="119">
        <v>1</v>
      </c>
      <c r="F6" s="119">
        <v>1</v>
      </c>
      <c r="G6" s="119">
        <v>1</v>
      </c>
      <c r="H6" s="119">
        <v>1</v>
      </c>
    </row>
    <row r="7" spans="2:8" ht="22.15" customHeight="1">
      <c r="B7" s="117">
        <f>B6+1</f>
        <v>3</v>
      </c>
      <c r="C7" s="111" t="s">
        <v>306</v>
      </c>
      <c r="D7" s="118">
        <f t="shared" si="0"/>
        <v>26</v>
      </c>
      <c r="E7" s="119">
        <v>12</v>
      </c>
      <c r="F7" s="119">
        <v>6</v>
      </c>
      <c r="G7" s="119">
        <v>0</v>
      </c>
      <c r="H7" s="119">
        <v>8</v>
      </c>
    </row>
    <row r="8" spans="2:8" ht="22.15" customHeight="1">
      <c r="B8" s="117">
        <f t="shared" ref="B8:B33" si="1">B7+1</f>
        <v>4</v>
      </c>
      <c r="C8" s="111" t="s">
        <v>267</v>
      </c>
      <c r="D8" s="118">
        <f t="shared" si="0"/>
        <v>16</v>
      </c>
      <c r="E8" s="119">
        <v>2</v>
      </c>
      <c r="F8" s="119">
        <v>3</v>
      </c>
      <c r="G8" s="119">
        <v>11</v>
      </c>
      <c r="H8" s="119">
        <v>0</v>
      </c>
    </row>
    <row r="9" spans="2:8" ht="22.15" customHeight="1">
      <c r="B9" s="117">
        <f t="shared" si="1"/>
        <v>5</v>
      </c>
      <c r="C9" s="111" t="s">
        <v>268</v>
      </c>
      <c r="D9" s="118">
        <f t="shared" si="0"/>
        <v>4</v>
      </c>
      <c r="E9" s="119">
        <v>1</v>
      </c>
      <c r="F9" s="119">
        <v>1</v>
      </c>
      <c r="G9" s="119">
        <v>1</v>
      </c>
      <c r="H9" s="119">
        <v>1</v>
      </c>
    </row>
    <row r="10" spans="2:8" ht="22.15" customHeight="1">
      <c r="B10" s="117">
        <f t="shared" si="1"/>
        <v>6</v>
      </c>
      <c r="C10" s="120" t="s">
        <v>269</v>
      </c>
      <c r="D10" s="118">
        <f t="shared" si="0"/>
        <v>4</v>
      </c>
      <c r="E10" s="121">
        <v>1</v>
      </c>
      <c r="F10" s="121">
        <v>1</v>
      </c>
      <c r="G10" s="121">
        <v>1</v>
      </c>
      <c r="H10" s="38">
        <v>1</v>
      </c>
    </row>
    <row r="11" spans="2:8" ht="22.15" customHeight="1">
      <c r="B11" s="117">
        <f t="shared" si="1"/>
        <v>7</v>
      </c>
      <c r="C11" s="111" t="s">
        <v>346</v>
      </c>
      <c r="D11" s="118">
        <f t="shared" si="0"/>
        <v>2</v>
      </c>
      <c r="E11" s="47">
        <v>0</v>
      </c>
      <c r="F11" s="47">
        <v>1</v>
      </c>
      <c r="G11" s="47">
        <v>1</v>
      </c>
      <c r="H11" s="47">
        <v>0</v>
      </c>
    </row>
    <row r="12" spans="2:8" ht="22.15" customHeight="1">
      <c r="B12" s="117">
        <f t="shared" si="1"/>
        <v>8</v>
      </c>
      <c r="C12" s="111" t="s">
        <v>270</v>
      </c>
      <c r="D12" s="118">
        <f t="shared" si="0"/>
        <v>3</v>
      </c>
      <c r="E12" s="38">
        <v>1</v>
      </c>
      <c r="F12" s="38">
        <v>1</v>
      </c>
      <c r="G12" s="38">
        <v>1</v>
      </c>
      <c r="H12" s="38">
        <v>0</v>
      </c>
    </row>
    <row r="13" spans="2:8" ht="22.15" customHeight="1">
      <c r="B13" s="117">
        <f t="shared" si="1"/>
        <v>9</v>
      </c>
      <c r="C13" s="111" t="s">
        <v>272</v>
      </c>
      <c r="D13" s="118">
        <f t="shared" si="0"/>
        <v>5</v>
      </c>
      <c r="E13" s="38">
        <v>1</v>
      </c>
      <c r="F13" s="38">
        <v>1</v>
      </c>
      <c r="G13" s="38">
        <v>1</v>
      </c>
      <c r="H13" s="38">
        <v>2</v>
      </c>
    </row>
    <row r="14" spans="2:8" ht="22.15" customHeight="1">
      <c r="B14" s="117">
        <f t="shared" si="1"/>
        <v>10</v>
      </c>
      <c r="C14" s="111" t="s">
        <v>51</v>
      </c>
      <c r="D14" s="118">
        <f t="shared" si="0"/>
        <v>4</v>
      </c>
      <c r="E14" s="38">
        <v>1</v>
      </c>
      <c r="F14" s="38">
        <v>1</v>
      </c>
      <c r="G14" s="38">
        <v>1</v>
      </c>
      <c r="H14" s="38">
        <v>1</v>
      </c>
    </row>
    <row r="15" spans="2:8" ht="22.15" customHeight="1">
      <c r="B15" s="117">
        <f t="shared" si="1"/>
        <v>11</v>
      </c>
      <c r="C15" s="111" t="s">
        <v>551</v>
      </c>
      <c r="D15" s="118">
        <f t="shared" si="0"/>
        <v>3</v>
      </c>
      <c r="E15" s="38">
        <v>1</v>
      </c>
      <c r="F15" s="38">
        <v>1</v>
      </c>
      <c r="G15" s="38">
        <v>1</v>
      </c>
      <c r="H15" s="38">
        <v>0</v>
      </c>
    </row>
    <row r="16" spans="2:8" ht="22.15" customHeight="1">
      <c r="B16" s="117">
        <f t="shared" si="1"/>
        <v>12</v>
      </c>
      <c r="C16" s="111" t="s">
        <v>274</v>
      </c>
      <c r="D16" s="118">
        <f t="shared" si="0"/>
        <v>3</v>
      </c>
      <c r="E16" s="38">
        <v>1</v>
      </c>
      <c r="F16" s="38">
        <v>1</v>
      </c>
      <c r="G16" s="38">
        <v>1</v>
      </c>
      <c r="H16" s="38">
        <v>0</v>
      </c>
    </row>
    <row r="17" spans="2:9" ht="22.15" customHeight="1">
      <c r="B17" s="117">
        <f t="shared" si="1"/>
        <v>13</v>
      </c>
      <c r="C17" s="128" t="s">
        <v>526</v>
      </c>
      <c r="D17" s="118">
        <f t="shared" si="0"/>
        <v>42</v>
      </c>
      <c r="E17" s="122">
        <v>14</v>
      </c>
      <c r="F17" s="122">
        <v>9</v>
      </c>
      <c r="G17" s="122">
        <v>11</v>
      </c>
      <c r="H17" s="38">
        <v>8</v>
      </c>
    </row>
    <row r="18" spans="2:9" ht="22.15" customHeight="1">
      <c r="B18" s="273">
        <f t="shared" si="1"/>
        <v>14</v>
      </c>
      <c r="C18" s="274" t="s">
        <v>347</v>
      </c>
      <c r="D18" s="275">
        <f t="shared" si="0"/>
        <v>0</v>
      </c>
      <c r="E18" s="275">
        <v>0</v>
      </c>
      <c r="F18" s="275">
        <v>0</v>
      </c>
      <c r="G18" s="275">
        <v>0</v>
      </c>
      <c r="H18" s="276">
        <v>0</v>
      </c>
    </row>
    <row r="19" spans="2:9" ht="22.15" customHeight="1">
      <c r="B19" s="273">
        <f t="shared" si="1"/>
        <v>15</v>
      </c>
      <c r="C19" s="277" t="s">
        <v>348</v>
      </c>
      <c r="D19" s="278">
        <f t="shared" si="0"/>
        <v>0</v>
      </c>
      <c r="E19" s="275">
        <v>0</v>
      </c>
      <c r="F19" s="275">
        <v>0</v>
      </c>
      <c r="G19" s="275">
        <v>0</v>
      </c>
      <c r="H19" s="276">
        <v>0</v>
      </c>
    </row>
    <row r="20" spans="2:9" ht="22.15" customHeight="1">
      <c r="B20" s="273">
        <f t="shared" si="1"/>
        <v>16</v>
      </c>
      <c r="C20" s="274" t="s">
        <v>349</v>
      </c>
      <c r="D20" s="275">
        <f t="shared" si="0"/>
        <v>0</v>
      </c>
      <c r="E20" s="275">
        <v>0</v>
      </c>
      <c r="F20" s="275">
        <v>0</v>
      </c>
      <c r="G20" s="275">
        <v>0</v>
      </c>
      <c r="H20" s="276">
        <v>0</v>
      </c>
    </row>
    <row r="21" spans="2:9" ht="22.15" customHeight="1">
      <c r="B21" s="273">
        <f t="shared" si="1"/>
        <v>17</v>
      </c>
      <c r="C21" s="274" t="s">
        <v>350</v>
      </c>
      <c r="D21" s="275">
        <f t="shared" si="0"/>
        <v>0</v>
      </c>
      <c r="E21" s="275">
        <v>0</v>
      </c>
      <c r="F21" s="275">
        <v>0</v>
      </c>
      <c r="G21" s="275">
        <v>0</v>
      </c>
      <c r="H21" s="276">
        <v>0</v>
      </c>
    </row>
    <row r="22" spans="2:9" ht="22.15" customHeight="1">
      <c r="B22" s="273">
        <f t="shared" si="1"/>
        <v>18</v>
      </c>
      <c r="C22" s="274" t="s">
        <v>285</v>
      </c>
      <c r="D22" s="275">
        <f t="shared" si="0"/>
        <v>0</v>
      </c>
      <c r="E22" s="288">
        <v>0</v>
      </c>
      <c r="F22" s="288">
        <v>0</v>
      </c>
      <c r="G22" s="288">
        <v>0</v>
      </c>
      <c r="H22" s="288">
        <v>0</v>
      </c>
    </row>
    <row r="23" spans="2:9" ht="22.15" customHeight="1">
      <c r="B23" s="117">
        <f t="shared" si="1"/>
        <v>19</v>
      </c>
      <c r="C23" s="238" t="s">
        <v>86</v>
      </c>
      <c r="D23" s="118">
        <f t="shared" ref="D23" si="2">SUM(E23:H23)</f>
        <v>33</v>
      </c>
      <c r="E23" s="119">
        <v>5</v>
      </c>
      <c r="F23" s="119">
        <v>9</v>
      </c>
      <c r="G23" s="119">
        <v>11</v>
      </c>
      <c r="H23" s="119">
        <v>8</v>
      </c>
    </row>
    <row r="24" spans="2:9" ht="22.15" customHeight="1">
      <c r="B24" s="117">
        <f t="shared" si="1"/>
        <v>20</v>
      </c>
      <c r="C24" s="112" t="s">
        <v>351</v>
      </c>
      <c r="D24" s="118">
        <f t="shared" si="0"/>
        <v>11</v>
      </c>
      <c r="E24" s="125">
        <v>0</v>
      </c>
      <c r="F24" s="125">
        <v>0</v>
      </c>
      <c r="G24" s="125">
        <v>11</v>
      </c>
      <c r="H24" s="125">
        <v>0</v>
      </c>
    </row>
    <row r="25" spans="2:9" ht="22.15" customHeight="1">
      <c r="B25" s="117">
        <f t="shared" si="1"/>
        <v>21</v>
      </c>
      <c r="C25" s="112" t="s">
        <v>288</v>
      </c>
      <c r="D25" s="118">
        <f t="shared" si="0"/>
        <v>14</v>
      </c>
      <c r="E25" s="125">
        <v>0</v>
      </c>
      <c r="F25" s="125">
        <v>0</v>
      </c>
      <c r="G25" s="125">
        <v>11</v>
      </c>
      <c r="H25" s="125">
        <v>3</v>
      </c>
    </row>
    <row r="26" spans="2:9" ht="33">
      <c r="B26" s="117">
        <f t="shared" si="1"/>
        <v>22</v>
      </c>
      <c r="C26" s="293" t="s">
        <v>565</v>
      </c>
      <c r="D26" s="118">
        <f t="shared" si="0"/>
        <v>14</v>
      </c>
      <c r="E26" s="125">
        <v>0</v>
      </c>
      <c r="F26" s="125">
        <v>0</v>
      </c>
      <c r="G26" s="125">
        <v>11</v>
      </c>
      <c r="H26" s="125">
        <v>3</v>
      </c>
    </row>
    <row r="27" spans="2:9" ht="22.15" customHeight="1">
      <c r="B27" s="117">
        <f t="shared" si="1"/>
        <v>23</v>
      </c>
      <c r="C27" s="112" t="s">
        <v>352</v>
      </c>
      <c r="D27" s="118">
        <f t="shared" si="0"/>
        <v>11</v>
      </c>
      <c r="E27" s="125">
        <v>0</v>
      </c>
      <c r="F27" s="125">
        <v>0</v>
      </c>
      <c r="G27" s="125">
        <v>11</v>
      </c>
      <c r="H27" s="125">
        <v>0</v>
      </c>
      <c r="I27" s="33"/>
    </row>
    <row r="28" spans="2:9" ht="22.15" customHeight="1">
      <c r="B28" s="117">
        <f t="shared" si="1"/>
        <v>24</v>
      </c>
      <c r="C28" s="113" t="s">
        <v>353</v>
      </c>
      <c r="D28" s="118">
        <f t="shared" si="0"/>
        <v>11</v>
      </c>
      <c r="E28" s="126">
        <v>0</v>
      </c>
      <c r="F28" s="126">
        <v>0</v>
      </c>
      <c r="G28" s="126">
        <v>11</v>
      </c>
      <c r="H28" s="126">
        <v>0</v>
      </c>
      <c r="I28" s="33"/>
    </row>
    <row r="29" spans="2:9" ht="22.15" customHeight="1">
      <c r="B29" s="117">
        <f t="shared" si="1"/>
        <v>25</v>
      </c>
      <c r="C29" s="112" t="s">
        <v>295</v>
      </c>
      <c r="D29" s="118">
        <f t="shared" si="0"/>
        <v>11</v>
      </c>
      <c r="E29" s="126">
        <v>0</v>
      </c>
      <c r="F29" s="126">
        <v>0</v>
      </c>
      <c r="G29" s="126">
        <v>11</v>
      </c>
      <c r="H29" s="126">
        <v>0</v>
      </c>
    </row>
    <row r="30" spans="2:9" ht="22.15" customHeight="1">
      <c r="B30" s="117">
        <f t="shared" si="1"/>
        <v>26</v>
      </c>
      <c r="C30" s="112" t="s">
        <v>297</v>
      </c>
      <c r="D30" s="118">
        <f t="shared" si="0"/>
        <v>30</v>
      </c>
      <c r="E30" s="125">
        <v>30</v>
      </c>
      <c r="F30" s="125">
        <v>0</v>
      </c>
      <c r="G30" s="125">
        <v>0</v>
      </c>
      <c r="H30" s="125">
        <v>0</v>
      </c>
    </row>
    <row r="31" spans="2:9" ht="22.15" customHeight="1">
      <c r="B31" s="117">
        <f t="shared" si="1"/>
        <v>27</v>
      </c>
      <c r="C31" s="112" t="s">
        <v>299</v>
      </c>
      <c r="D31" s="118">
        <f t="shared" si="0"/>
        <v>3</v>
      </c>
      <c r="E31" s="125">
        <v>3</v>
      </c>
      <c r="F31" s="125">
        <v>0</v>
      </c>
      <c r="G31" s="125">
        <v>0</v>
      </c>
      <c r="H31" s="125">
        <v>0</v>
      </c>
    </row>
    <row r="32" spans="2:9" ht="22.15" customHeight="1">
      <c r="B32" s="117">
        <f t="shared" si="1"/>
        <v>28</v>
      </c>
      <c r="C32" s="223" t="s">
        <v>524</v>
      </c>
      <c r="D32" s="225">
        <f t="shared" si="0"/>
        <v>50</v>
      </c>
      <c r="E32" s="224">
        <v>50</v>
      </c>
      <c r="F32" s="224">
        <v>0</v>
      </c>
      <c r="G32" s="224">
        <v>0</v>
      </c>
      <c r="H32" s="224">
        <v>0</v>
      </c>
    </row>
    <row r="33" spans="2:8" ht="22.15" customHeight="1">
      <c r="B33" s="117">
        <f t="shared" si="1"/>
        <v>29</v>
      </c>
      <c r="C33" s="111" t="s">
        <v>354</v>
      </c>
      <c r="D33" s="118">
        <f t="shared" si="0"/>
        <v>4</v>
      </c>
      <c r="E33" s="125">
        <v>1</v>
      </c>
      <c r="F33" s="125">
        <v>1</v>
      </c>
      <c r="G33" s="125">
        <v>1</v>
      </c>
      <c r="H33" s="125">
        <v>1</v>
      </c>
    </row>
  </sheetData>
  <phoneticPr fontId="1"/>
  <printOptions horizontalCentered="1"/>
  <pageMargins left="0.39370078740157483" right="0.39370078740157483" top="0.39370078740157483" bottom="0.19685039370078741" header="0" footer="0.19685039370078741"/>
  <pageSetup paperSize="9" scale="8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B1:M37"/>
  <sheetViews>
    <sheetView tabSelected="1" view="pageBreakPreview" zoomScale="85" zoomScaleNormal="100" zoomScaleSheetLayoutView="85" workbookViewId="0">
      <pane xSplit="4" ySplit="4" topLeftCell="E20" activePane="bottomRight" state="frozen"/>
      <selection activeCell="I11" sqref="I11"/>
      <selection pane="topRight" activeCell="I11" sqref="I11"/>
      <selection pane="bottomLeft" activeCell="I11" sqref="I11"/>
      <selection pane="bottomRight" activeCell="I11" sqref="I11"/>
    </sheetView>
  </sheetViews>
  <sheetFormatPr defaultColWidth="8.875" defaultRowHeight="16.5"/>
  <cols>
    <col min="1" max="1" width="1" style="31" customWidth="1"/>
    <col min="2" max="2" width="6.25" style="31" customWidth="1"/>
    <col min="3" max="3" width="70" style="31" bestFit="1" customWidth="1"/>
    <col min="4" max="4" width="7.5" style="31" customWidth="1"/>
    <col min="5" max="8" width="4.625" style="31" customWidth="1"/>
    <col min="9" max="13" width="4.625" style="33" customWidth="1"/>
    <col min="14" max="16384" width="8.875" style="31"/>
  </cols>
  <sheetData>
    <row r="1" spans="2:13" ht="7.5" customHeight="1"/>
    <row r="2" spans="2:13" ht="25.5">
      <c r="B2" s="6" t="s">
        <v>355</v>
      </c>
    </row>
    <row r="3" spans="2:13" ht="22.5" customHeight="1">
      <c r="E3" s="38">
        <v>1</v>
      </c>
      <c r="F3" s="38">
        <v>2</v>
      </c>
      <c r="G3" s="38">
        <v>3</v>
      </c>
      <c r="H3" s="169">
        <v>4</v>
      </c>
      <c r="I3" s="38">
        <v>5</v>
      </c>
      <c r="J3" s="227">
        <v>6</v>
      </c>
      <c r="K3" s="38">
        <v>7</v>
      </c>
      <c r="L3" s="227">
        <v>8</v>
      </c>
      <c r="M3" s="38">
        <v>9</v>
      </c>
    </row>
    <row r="4" spans="2:13" ht="169.9" customHeight="1">
      <c r="B4" s="25" t="s">
        <v>110</v>
      </c>
      <c r="C4" s="105"/>
      <c r="D4" s="34" t="s">
        <v>107</v>
      </c>
      <c r="E4" s="209" t="s">
        <v>340</v>
      </c>
      <c r="F4" s="209" t="s">
        <v>341</v>
      </c>
      <c r="G4" s="209" t="s">
        <v>342</v>
      </c>
      <c r="H4" s="259" t="s">
        <v>555</v>
      </c>
      <c r="I4" s="210" t="s">
        <v>343</v>
      </c>
      <c r="J4" s="211" t="s">
        <v>356</v>
      </c>
      <c r="K4" s="255" t="s">
        <v>457</v>
      </c>
      <c r="L4" s="256" t="s">
        <v>458</v>
      </c>
      <c r="M4" s="255" t="s">
        <v>459</v>
      </c>
    </row>
    <row r="5" spans="2:13" ht="22.15" customHeight="1">
      <c r="B5" s="127">
        <v>1</v>
      </c>
      <c r="C5" s="128" t="s">
        <v>357</v>
      </c>
      <c r="D5" s="121">
        <f t="shared" ref="D5:D14" si="0">SUM(E5:M5)</f>
        <v>50</v>
      </c>
      <c r="E5" s="119">
        <v>0</v>
      </c>
      <c r="F5" s="119">
        <v>31</v>
      </c>
      <c r="G5" s="119">
        <v>9</v>
      </c>
      <c r="H5" s="260">
        <v>10</v>
      </c>
      <c r="I5" s="119">
        <v>0</v>
      </c>
      <c r="J5" s="119">
        <v>0</v>
      </c>
      <c r="K5" s="149"/>
      <c r="L5" s="47"/>
      <c r="M5" s="47"/>
    </row>
    <row r="6" spans="2:13" ht="22.15" customHeight="1">
      <c r="B6" s="127">
        <f>B5+1</f>
        <v>2</v>
      </c>
      <c r="C6" s="128" t="s">
        <v>358</v>
      </c>
      <c r="D6" s="121">
        <f t="shared" si="0"/>
        <v>46</v>
      </c>
      <c r="E6" s="119">
        <v>46</v>
      </c>
      <c r="F6" s="119">
        <v>0</v>
      </c>
      <c r="G6" s="119">
        <v>0</v>
      </c>
      <c r="H6" s="260"/>
      <c r="I6" s="38">
        <v>0</v>
      </c>
      <c r="J6" s="119">
        <v>0</v>
      </c>
      <c r="K6" s="149"/>
      <c r="L6" s="47"/>
      <c r="M6" s="47"/>
    </row>
    <row r="7" spans="2:13" ht="22.15" customHeight="1">
      <c r="B7" s="127">
        <f t="shared" ref="B7:B37" si="1">B6+1</f>
        <v>3</v>
      </c>
      <c r="C7" s="128" t="s">
        <v>359</v>
      </c>
      <c r="D7" s="121">
        <f t="shared" si="0"/>
        <v>25</v>
      </c>
      <c r="E7" s="119">
        <v>0</v>
      </c>
      <c r="F7" s="119">
        <v>0</v>
      </c>
      <c r="G7" s="119">
        <v>10</v>
      </c>
      <c r="H7" s="260"/>
      <c r="I7" s="38">
        <v>0</v>
      </c>
      <c r="J7" s="119">
        <v>15</v>
      </c>
      <c r="K7" s="149"/>
      <c r="L7" s="47"/>
      <c r="M7" s="47"/>
    </row>
    <row r="8" spans="2:13" ht="22.15" customHeight="1">
      <c r="B8" s="127">
        <f t="shared" si="1"/>
        <v>4</v>
      </c>
      <c r="C8" s="128" t="s">
        <v>360</v>
      </c>
      <c r="D8" s="121">
        <f t="shared" si="0"/>
        <v>25</v>
      </c>
      <c r="E8" s="119">
        <v>0</v>
      </c>
      <c r="F8" s="119">
        <v>0</v>
      </c>
      <c r="G8" s="119">
        <v>10</v>
      </c>
      <c r="H8" s="260"/>
      <c r="I8" s="119">
        <v>0</v>
      </c>
      <c r="J8" s="119">
        <v>15</v>
      </c>
      <c r="K8" s="149"/>
      <c r="L8" s="47"/>
      <c r="M8" s="47"/>
    </row>
    <row r="9" spans="2:13" ht="22.15" customHeight="1">
      <c r="B9" s="127">
        <f t="shared" si="1"/>
        <v>5</v>
      </c>
      <c r="C9" s="128" t="s">
        <v>361</v>
      </c>
      <c r="D9" s="121">
        <f t="shared" si="0"/>
        <v>6</v>
      </c>
      <c r="E9" s="119">
        <v>6</v>
      </c>
      <c r="F9" s="119">
        <v>0</v>
      </c>
      <c r="G9" s="119">
        <v>0</v>
      </c>
      <c r="H9" s="260"/>
      <c r="I9" s="119">
        <v>0</v>
      </c>
      <c r="J9" s="119">
        <v>0</v>
      </c>
      <c r="K9" s="149"/>
      <c r="L9" s="47"/>
      <c r="M9" s="47"/>
    </row>
    <row r="10" spans="2:13" ht="22.15" customHeight="1">
      <c r="B10" s="127">
        <f t="shared" si="1"/>
        <v>6</v>
      </c>
      <c r="C10" s="128" t="s">
        <v>362</v>
      </c>
      <c r="D10" s="121">
        <f t="shared" si="0"/>
        <v>22</v>
      </c>
      <c r="E10" s="119">
        <v>7</v>
      </c>
      <c r="F10" s="119">
        <v>4</v>
      </c>
      <c r="G10" s="119">
        <v>1</v>
      </c>
      <c r="H10" s="260">
        <v>3</v>
      </c>
      <c r="I10" s="119">
        <v>1</v>
      </c>
      <c r="J10" s="119">
        <v>6</v>
      </c>
      <c r="K10" s="150"/>
      <c r="L10" s="151"/>
      <c r="M10" s="151"/>
    </row>
    <row r="11" spans="2:13" ht="22.15" customHeight="1">
      <c r="B11" s="127">
        <f t="shared" si="1"/>
        <v>7</v>
      </c>
      <c r="C11" s="128" t="s">
        <v>526</v>
      </c>
      <c r="D11" s="121">
        <f t="shared" si="0"/>
        <v>127</v>
      </c>
      <c r="E11" s="119">
        <v>52</v>
      </c>
      <c r="F11" s="119">
        <v>31</v>
      </c>
      <c r="G11" s="119">
        <f t="shared" ref="G11:I11" si="2">SUM(G5:G7,G9)</f>
        <v>19</v>
      </c>
      <c r="H11" s="260">
        <v>10</v>
      </c>
      <c r="I11" s="119">
        <f t="shared" si="2"/>
        <v>0</v>
      </c>
      <c r="J11" s="119">
        <v>15</v>
      </c>
      <c r="K11" s="150"/>
      <c r="L11" s="151"/>
      <c r="M11" s="151"/>
    </row>
    <row r="12" spans="2:13" ht="22.15" customHeight="1">
      <c r="B12" s="127">
        <f t="shared" si="1"/>
        <v>8</v>
      </c>
      <c r="C12" s="128" t="s">
        <v>363</v>
      </c>
      <c r="D12" s="121">
        <f t="shared" si="0"/>
        <v>6</v>
      </c>
      <c r="E12" s="119">
        <v>0</v>
      </c>
      <c r="F12" s="119">
        <v>0</v>
      </c>
      <c r="G12" s="119">
        <v>1</v>
      </c>
      <c r="H12" s="260">
        <v>1</v>
      </c>
      <c r="I12" s="119">
        <v>2</v>
      </c>
      <c r="J12" s="119">
        <v>2</v>
      </c>
      <c r="K12" s="149"/>
      <c r="L12" s="47"/>
      <c r="M12" s="47"/>
    </row>
    <row r="13" spans="2:13" ht="22.15" customHeight="1">
      <c r="B13" s="127">
        <f t="shared" si="1"/>
        <v>9</v>
      </c>
      <c r="C13" s="128" t="s">
        <v>364</v>
      </c>
      <c r="D13" s="121">
        <f t="shared" si="0"/>
        <v>8</v>
      </c>
      <c r="E13" s="119">
        <v>0</v>
      </c>
      <c r="F13" s="119">
        <v>1</v>
      </c>
      <c r="G13" s="119">
        <v>3</v>
      </c>
      <c r="H13" s="260"/>
      <c r="I13" s="119">
        <v>0</v>
      </c>
      <c r="J13" s="119">
        <v>4</v>
      </c>
      <c r="K13" s="149"/>
      <c r="L13" s="47"/>
      <c r="M13" s="47"/>
    </row>
    <row r="14" spans="2:13" ht="22.15" customHeight="1">
      <c r="B14" s="127">
        <f t="shared" si="1"/>
        <v>10</v>
      </c>
      <c r="C14" s="128" t="s">
        <v>365</v>
      </c>
      <c r="D14" s="121">
        <f t="shared" si="0"/>
        <v>4</v>
      </c>
      <c r="E14" s="119">
        <v>1</v>
      </c>
      <c r="F14" s="119">
        <v>0</v>
      </c>
      <c r="G14" s="119">
        <v>0</v>
      </c>
      <c r="H14" s="260"/>
      <c r="I14" s="119">
        <v>3</v>
      </c>
      <c r="J14" s="119">
        <v>0</v>
      </c>
      <c r="K14" s="149"/>
      <c r="L14" s="47"/>
      <c r="M14" s="47"/>
    </row>
    <row r="15" spans="2:13" ht="22.15" customHeight="1">
      <c r="B15" s="243">
        <f t="shared" si="1"/>
        <v>11</v>
      </c>
      <c r="C15" s="244" t="s">
        <v>542</v>
      </c>
      <c r="D15" s="245">
        <f>SUM(E15:J15)</f>
        <v>28</v>
      </c>
      <c r="E15" s="246">
        <v>1</v>
      </c>
      <c r="F15" s="246">
        <v>2</v>
      </c>
      <c r="G15" s="246">
        <v>7</v>
      </c>
      <c r="H15" s="261">
        <v>6</v>
      </c>
      <c r="I15" s="246">
        <v>6</v>
      </c>
      <c r="J15" s="246">
        <v>6</v>
      </c>
      <c r="K15" s="158"/>
      <c r="L15" s="159"/>
      <c r="M15" s="159"/>
    </row>
    <row r="16" spans="2:13" ht="22.15" customHeight="1">
      <c r="B16" s="243">
        <f t="shared" si="1"/>
        <v>12</v>
      </c>
      <c r="C16" s="247" t="s">
        <v>436</v>
      </c>
      <c r="D16" s="245">
        <f t="shared" ref="D16:D18" si="3">SUM(E16:J16)</f>
        <v>28</v>
      </c>
      <c r="E16" s="246">
        <f t="shared" ref="E16:G16" si="4">E15</f>
        <v>1</v>
      </c>
      <c r="F16" s="246">
        <f t="shared" si="4"/>
        <v>2</v>
      </c>
      <c r="G16" s="246">
        <f t="shared" si="4"/>
        <v>7</v>
      </c>
      <c r="H16" s="261">
        <v>6</v>
      </c>
      <c r="I16" s="246">
        <f t="shared" ref="I16" si="5">I15</f>
        <v>6</v>
      </c>
      <c r="J16" s="246">
        <v>6</v>
      </c>
      <c r="K16" s="157"/>
      <c r="L16" s="157"/>
      <c r="M16" s="157"/>
    </row>
    <row r="17" spans="2:13" ht="22.15" customHeight="1">
      <c r="B17" s="243">
        <f t="shared" si="1"/>
        <v>13</v>
      </c>
      <c r="C17" s="247" t="s">
        <v>437</v>
      </c>
      <c r="D17" s="245">
        <f t="shared" si="3"/>
        <v>28</v>
      </c>
      <c r="E17" s="246">
        <f t="shared" ref="E17:G17" si="6">E15</f>
        <v>1</v>
      </c>
      <c r="F17" s="246">
        <f t="shared" si="6"/>
        <v>2</v>
      </c>
      <c r="G17" s="246">
        <f t="shared" si="6"/>
        <v>7</v>
      </c>
      <c r="H17" s="261">
        <v>6</v>
      </c>
      <c r="I17" s="246">
        <f t="shared" ref="I17" si="7">I15</f>
        <v>6</v>
      </c>
      <c r="J17" s="246">
        <v>6</v>
      </c>
      <c r="K17" s="157"/>
      <c r="L17" s="157"/>
      <c r="M17" s="157"/>
    </row>
    <row r="18" spans="2:13" ht="22.15" customHeight="1">
      <c r="B18" s="243">
        <f t="shared" si="1"/>
        <v>14</v>
      </c>
      <c r="C18" s="247" t="s">
        <v>439</v>
      </c>
      <c r="D18" s="245">
        <f t="shared" si="3"/>
        <v>28</v>
      </c>
      <c r="E18" s="246">
        <f t="shared" ref="E18:G18" si="8">E15</f>
        <v>1</v>
      </c>
      <c r="F18" s="246">
        <f t="shared" si="8"/>
        <v>2</v>
      </c>
      <c r="G18" s="246">
        <f t="shared" si="8"/>
        <v>7</v>
      </c>
      <c r="H18" s="261">
        <v>6</v>
      </c>
      <c r="I18" s="246">
        <f t="shared" ref="I18" si="9">I15</f>
        <v>6</v>
      </c>
      <c r="J18" s="246">
        <v>6</v>
      </c>
      <c r="K18" s="157"/>
      <c r="L18" s="157"/>
      <c r="M18" s="157"/>
    </row>
    <row r="19" spans="2:13" ht="22.15" customHeight="1">
      <c r="B19" s="243">
        <f t="shared" si="1"/>
        <v>15</v>
      </c>
      <c r="C19" s="248" t="s">
        <v>268</v>
      </c>
      <c r="D19" s="122">
        <f>SUM(E19:M19)</f>
        <v>25</v>
      </c>
      <c r="E19" s="249">
        <v>1</v>
      </c>
      <c r="F19" s="249">
        <v>7</v>
      </c>
      <c r="G19" s="249">
        <v>4</v>
      </c>
      <c r="H19" s="262"/>
      <c r="I19" s="249">
        <v>3</v>
      </c>
      <c r="J19" s="249">
        <v>3</v>
      </c>
      <c r="K19" s="149">
        <v>3</v>
      </c>
      <c r="L19" s="47">
        <v>1</v>
      </c>
      <c r="M19" s="47">
        <v>3</v>
      </c>
    </row>
    <row r="20" spans="2:13" ht="22.15" customHeight="1">
      <c r="B20" s="250">
        <f t="shared" si="1"/>
        <v>16</v>
      </c>
      <c r="C20" s="248" t="s">
        <v>366</v>
      </c>
      <c r="D20" s="122">
        <f>SUM(E20:M20)</f>
        <v>19</v>
      </c>
      <c r="E20" s="249">
        <v>4</v>
      </c>
      <c r="F20" s="249">
        <v>5</v>
      </c>
      <c r="G20" s="249">
        <v>4</v>
      </c>
      <c r="H20" s="262"/>
      <c r="I20" s="249">
        <v>3</v>
      </c>
      <c r="J20" s="249">
        <v>3</v>
      </c>
      <c r="K20" s="149"/>
      <c r="L20" s="47"/>
      <c r="M20" s="47"/>
    </row>
    <row r="21" spans="2:13" ht="22.15" customHeight="1">
      <c r="B21" s="127">
        <f t="shared" si="1"/>
        <v>17</v>
      </c>
      <c r="C21" s="129" t="s">
        <v>274</v>
      </c>
      <c r="D21" s="121">
        <f>SUM(E21:M21)</f>
        <v>7</v>
      </c>
      <c r="E21" s="130">
        <v>0</v>
      </c>
      <c r="F21" s="130">
        <v>4</v>
      </c>
      <c r="G21" s="130">
        <v>0</v>
      </c>
      <c r="H21" s="262"/>
      <c r="I21" s="130">
        <v>0</v>
      </c>
      <c r="J21" s="130">
        <v>3</v>
      </c>
      <c r="K21" s="149"/>
      <c r="L21" s="47"/>
      <c r="M21" s="47"/>
    </row>
    <row r="22" spans="2:13" ht="22.15" customHeight="1">
      <c r="B22" s="127">
        <f t="shared" si="1"/>
        <v>18</v>
      </c>
      <c r="C22" s="129" t="s">
        <v>367</v>
      </c>
      <c r="D22" s="121">
        <f>SUM(E22:M22)</f>
        <v>9</v>
      </c>
      <c r="E22" s="123">
        <v>0</v>
      </c>
      <c r="F22" s="130">
        <v>5</v>
      </c>
      <c r="G22" s="130">
        <v>3</v>
      </c>
      <c r="H22" s="262"/>
      <c r="I22" s="130">
        <v>0</v>
      </c>
      <c r="J22" s="130">
        <v>1</v>
      </c>
      <c r="K22" s="149"/>
      <c r="L22" s="47"/>
      <c r="M22" s="47"/>
    </row>
    <row r="23" spans="2:13" ht="22.15" customHeight="1">
      <c r="B23" s="127">
        <f t="shared" si="1"/>
        <v>19</v>
      </c>
      <c r="C23" s="129" t="s">
        <v>368</v>
      </c>
      <c r="D23" s="121">
        <v>5</v>
      </c>
      <c r="E23" s="131" t="s">
        <v>460</v>
      </c>
      <c r="F23" s="131" t="s">
        <v>460</v>
      </c>
      <c r="G23" s="131" t="s">
        <v>460</v>
      </c>
      <c r="H23" s="263"/>
      <c r="I23" s="131" t="s">
        <v>460</v>
      </c>
      <c r="J23" s="131" t="s">
        <v>460</v>
      </c>
      <c r="K23" s="149"/>
      <c r="L23" s="47"/>
      <c r="M23" s="47"/>
    </row>
    <row r="24" spans="2:13" ht="22.15" customHeight="1">
      <c r="B24" s="127">
        <f t="shared" si="1"/>
        <v>20</v>
      </c>
      <c r="C24" s="129" t="s">
        <v>369</v>
      </c>
      <c r="D24" s="121">
        <v>5</v>
      </c>
      <c r="E24" s="123" t="s">
        <v>460</v>
      </c>
      <c r="F24" s="130" t="s">
        <v>460</v>
      </c>
      <c r="G24" s="130" t="s">
        <v>460</v>
      </c>
      <c r="H24" s="262"/>
      <c r="I24" s="130" t="s">
        <v>460</v>
      </c>
      <c r="J24" s="130" t="s">
        <v>460</v>
      </c>
      <c r="K24" s="149"/>
      <c r="L24" s="47"/>
      <c r="M24" s="47"/>
    </row>
    <row r="25" spans="2:13" ht="22.15" customHeight="1">
      <c r="B25" s="289">
        <f t="shared" si="1"/>
        <v>21</v>
      </c>
      <c r="C25" s="290" t="s">
        <v>284</v>
      </c>
      <c r="D25" s="275">
        <f t="shared" ref="D25:D37" si="10">SUM(E25:M25)</f>
        <v>0</v>
      </c>
      <c r="E25" s="275">
        <v>0</v>
      </c>
      <c r="F25" s="275">
        <v>0</v>
      </c>
      <c r="G25" s="275">
        <v>0</v>
      </c>
      <c r="H25" s="291"/>
      <c r="I25" s="275">
        <v>0</v>
      </c>
      <c r="J25" s="275">
        <v>0</v>
      </c>
      <c r="K25" s="292"/>
      <c r="L25" s="279"/>
      <c r="M25" s="279"/>
    </row>
    <row r="26" spans="2:13" ht="22.15" customHeight="1">
      <c r="B26" s="127">
        <f t="shared" si="1"/>
        <v>22</v>
      </c>
      <c r="C26" s="226" t="s">
        <v>469</v>
      </c>
      <c r="D26" s="121">
        <f t="shared" si="10"/>
        <v>75</v>
      </c>
      <c r="E26" s="168">
        <v>10</v>
      </c>
      <c r="F26" s="168">
        <v>31</v>
      </c>
      <c r="G26" s="168">
        <v>19</v>
      </c>
      <c r="H26" s="264"/>
      <c r="I26" s="168">
        <v>0</v>
      </c>
      <c r="J26" s="168">
        <v>15</v>
      </c>
      <c r="K26" s="158"/>
      <c r="L26" s="227"/>
      <c r="M26" s="227"/>
    </row>
    <row r="27" spans="2:13" ht="22.15" customHeight="1">
      <c r="B27" s="297">
        <f t="shared" si="1"/>
        <v>23</v>
      </c>
      <c r="C27" s="298" t="s">
        <v>370</v>
      </c>
      <c r="D27" s="299">
        <f t="shared" si="10"/>
        <v>0</v>
      </c>
      <c r="E27" s="300">
        <v>0</v>
      </c>
      <c r="F27" s="300">
        <v>0</v>
      </c>
      <c r="G27" s="300">
        <v>0</v>
      </c>
      <c r="H27" s="302"/>
      <c r="I27" s="301">
        <v>0</v>
      </c>
      <c r="J27" s="301">
        <v>0</v>
      </c>
      <c r="K27" s="303"/>
      <c r="L27" s="300"/>
      <c r="M27" s="300"/>
    </row>
    <row r="28" spans="2:13" ht="22.15" customHeight="1">
      <c r="B28" s="297">
        <f t="shared" si="1"/>
        <v>24</v>
      </c>
      <c r="C28" s="298" t="s">
        <v>371</v>
      </c>
      <c r="D28" s="299">
        <f t="shared" si="10"/>
        <v>0</v>
      </c>
      <c r="E28" s="300">
        <v>0</v>
      </c>
      <c r="F28" s="300">
        <v>0</v>
      </c>
      <c r="G28" s="300">
        <v>0</v>
      </c>
      <c r="H28" s="302"/>
      <c r="I28" s="301">
        <v>0</v>
      </c>
      <c r="J28" s="301">
        <v>0</v>
      </c>
      <c r="K28" s="303"/>
      <c r="L28" s="300"/>
      <c r="M28" s="300"/>
    </row>
    <row r="29" spans="2:13" ht="22.15" customHeight="1">
      <c r="B29" s="127">
        <f t="shared" si="1"/>
        <v>25</v>
      </c>
      <c r="C29" s="116" t="s">
        <v>372</v>
      </c>
      <c r="D29" s="121">
        <f t="shared" si="10"/>
        <v>3</v>
      </c>
      <c r="E29" s="123">
        <v>0</v>
      </c>
      <c r="F29" s="130">
        <v>0</v>
      </c>
      <c r="G29" s="130">
        <v>0</v>
      </c>
      <c r="H29" s="262"/>
      <c r="I29" s="130">
        <v>0</v>
      </c>
      <c r="J29" s="130">
        <v>3</v>
      </c>
      <c r="K29" s="149"/>
      <c r="L29" s="47"/>
      <c r="M29" s="47"/>
    </row>
    <row r="30" spans="2:13" ht="22.15" customHeight="1">
      <c r="B30" s="127">
        <f t="shared" si="1"/>
        <v>26</v>
      </c>
      <c r="C30" s="129" t="s">
        <v>373</v>
      </c>
      <c r="D30" s="121">
        <f t="shared" si="10"/>
        <v>1</v>
      </c>
      <c r="E30" s="123">
        <v>1</v>
      </c>
      <c r="F30" s="123">
        <v>0</v>
      </c>
      <c r="G30" s="123">
        <v>0</v>
      </c>
      <c r="H30" s="265"/>
      <c r="I30" s="123">
        <v>0</v>
      </c>
      <c r="J30" s="123">
        <v>0</v>
      </c>
      <c r="K30" s="149"/>
      <c r="L30" s="47"/>
      <c r="M30" s="47"/>
    </row>
    <row r="31" spans="2:13" ht="22.15" customHeight="1">
      <c r="B31" s="127">
        <f t="shared" si="1"/>
        <v>27</v>
      </c>
      <c r="C31" s="132" t="s">
        <v>328</v>
      </c>
      <c r="D31" s="121">
        <f t="shared" si="10"/>
        <v>3</v>
      </c>
      <c r="E31" s="133">
        <v>3</v>
      </c>
      <c r="F31" s="133">
        <v>0</v>
      </c>
      <c r="G31" s="133">
        <v>0</v>
      </c>
      <c r="H31" s="266"/>
      <c r="I31" s="133">
        <v>0</v>
      </c>
      <c r="J31" s="134">
        <v>0</v>
      </c>
      <c r="K31" s="152"/>
      <c r="L31" s="153"/>
      <c r="M31" s="153"/>
    </row>
    <row r="32" spans="2:13" ht="25.5" customHeight="1">
      <c r="B32" s="127">
        <f t="shared" si="1"/>
        <v>28</v>
      </c>
      <c r="C32" s="135" t="s">
        <v>329</v>
      </c>
      <c r="D32" s="121">
        <f t="shared" si="10"/>
        <v>5</v>
      </c>
      <c r="E32" s="136">
        <v>3</v>
      </c>
      <c r="F32" s="136">
        <v>0</v>
      </c>
      <c r="G32" s="136">
        <v>0</v>
      </c>
      <c r="H32" s="266"/>
      <c r="I32" s="136">
        <v>2</v>
      </c>
      <c r="J32" s="137">
        <v>0</v>
      </c>
      <c r="K32" s="148"/>
      <c r="L32" s="148"/>
      <c r="M32" s="148"/>
    </row>
    <row r="33" spans="2:13" ht="25.5" customHeight="1">
      <c r="B33" s="127">
        <f t="shared" si="1"/>
        <v>29</v>
      </c>
      <c r="C33" s="138" t="s">
        <v>374</v>
      </c>
      <c r="D33" s="118">
        <f t="shared" si="10"/>
        <v>10</v>
      </c>
      <c r="E33" s="136">
        <v>0</v>
      </c>
      <c r="F33" s="136">
        <v>0</v>
      </c>
      <c r="G33" s="136">
        <v>10</v>
      </c>
      <c r="H33" s="266"/>
      <c r="I33" s="136">
        <v>0</v>
      </c>
      <c r="J33" s="137">
        <v>0</v>
      </c>
      <c r="K33" s="148"/>
      <c r="L33" s="148"/>
      <c r="M33" s="148"/>
    </row>
    <row r="34" spans="2:13" ht="25.5" customHeight="1">
      <c r="B34" s="239">
        <f t="shared" si="1"/>
        <v>30</v>
      </c>
      <c r="C34" s="138" t="s">
        <v>375</v>
      </c>
      <c r="D34" s="121">
        <f t="shared" si="10"/>
        <v>6</v>
      </c>
      <c r="E34" s="136">
        <v>0</v>
      </c>
      <c r="F34" s="136">
        <v>2</v>
      </c>
      <c r="G34" s="136">
        <v>3</v>
      </c>
      <c r="H34" s="266"/>
      <c r="I34" s="136">
        <v>0</v>
      </c>
      <c r="J34" s="137">
        <v>1</v>
      </c>
      <c r="K34" s="148"/>
      <c r="L34" s="148"/>
      <c r="M34" s="148"/>
    </row>
    <row r="35" spans="2:13" ht="25.5" customHeight="1">
      <c r="B35" s="127">
        <f t="shared" si="1"/>
        <v>31</v>
      </c>
      <c r="C35" s="138" t="s">
        <v>50</v>
      </c>
      <c r="D35" s="121">
        <f t="shared" si="10"/>
        <v>13</v>
      </c>
      <c r="E35" s="136">
        <v>1</v>
      </c>
      <c r="F35" s="136">
        <v>3</v>
      </c>
      <c r="G35" s="136">
        <v>5</v>
      </c>
      <c r="H35" s="266"/>
      <c r="I35" s="136">
        <v>0</v>
      </c>
      <c r="J35" s="137">
        <v>4</v>
      </c>
      <c r="K35" s="148"/>
      <c r="L35" s="148"/>
      <c r="M35" s="148"/>
    </row>
    <row r="36" spans="2:13" ht="25.5" customHeight="1">
      <c r="B36" s="127">
        <f t="shared" si="1"/>
        <v>32</v>
      </c>
      <c r="C36" s="138" t="s">
        <v>376</v>
      </c>
      <c r="D36" s="166">
        <f t="shared" si="10"/>
        <v>26</v>
      </c>
      <c r="E36" s="136">
        <v>3</v>
      </c>
      <c r="F36" s="136">
        <v>0</v>
      </c>
      <c r="G36" s="136">
        <v>0</v>
      </c>
      <c r="H36" s="266"/>
      <c r="I36" s="136">
        <v>8</v>
      </c>
      <c r="J36" s="137">
        <v>15</v>
      </c>
      <c r="K36" s="148"/>
      <c r="L36" s="148"/>
      <c r="M36" s="148"/>
    </row>
    <row r="37" spans="2:13" ht="25.5" customHeight="1">
      <c r="B37" s="127">
        <f t="shared" si="1"/>
        <v>33</v>
      </c>
      <c r="C37" s="167" t="s">
        <v>337</v>
      </c>
      <c r="D37" s="168">
        <f t="shared" si="10"/>
        <v>9</v>
      </c>
      <c r="E37" s="169">
        <v>1</v>
      </c>
      <c r="F37" s="169">
        <v>1</v>
      </c>
      <c r="G37" s="169">
        <v>1</v>
      </c>
      <c r="H37" s="169">
        <v>1</v>
      </c>
      <c r="I37" s="169">
        <v>1</v>
      </c>
      <c r="J37" s="169">
        <v>1</v>
      </c>
      <c r="K37" s="148">
        <v>1</v>
      </c>
      <c r="L37" s="148">
        <v>1</v>
      </c>
      <c r="M37" s="148">
        <v>1</v>
      </c>
    </row>
  </sheetData>
  <phoneticPr fontId="1"/>
  <printOptions horizontalCentered="1"/>
  <pageMargins left="0.39370078740157483" right="0.19685039370078741" top="0.59055118110236227" bottom="0.19685039370078741" header="0" footer="0.19685039370078741"/>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H59"/>
  <sheetViews>
    <sheetView view="pageBreakPreview" zoomScale="85" zoomScaleNormal="100" zoomScaleSheetLayoutView="85" workbookViewId="0">
      <pane xSplit="5" ySplit="4" topLeftCell="F45" activePane="bottomRight" state="frozen"/>
      <selection activeCell="I11" sqref="I11"/>
      <selection pane="topRight" activeCell="I11" sqref="I11"/>
      <selection pane="bottomLeft" activeCell="I11" sqref="I11"/>
      <selection pane="bottomRight" activeCell="I61" sqref="I61"/>
    </sheetView>
  </sheetViews>
  <sheetFormatPr defaultRowHeight="15.75"/>
  <cols>
    <col min="1" max="1" width="1.25" style="271" customWidth="1"/>
    <col min="2" max="2" width="11.25" style="271" customWidth="1"/>
    <col min="3" max="3" width="7.5" style="272" customWidth="1"/>
    <col min="4" max="4" width="0.625" style="272" customWidth="1"/>
    <col min="5" max="5" width="28.75" style="271" customWidth="1"/>
    <col min="6" max="6" width="0.75" style="271" customWidth="1"/>
    <col min="7" max="7" width="80.625" style="271" customWidth="1"/>
    <col min="8" max="8" width="6.25" style="271" customWidth="1"/>
    <col min="9" max="16384" width="9" style="271"/>
  </cols>
  <sheetData>
    <row r="1" spans="2:8" s="7" customFormat="1" ht="7.5" customHeight="1">
      <c r="B1" s="8"/>
      <c r="C1" s="9"/>
      <c r="D1" s="9"/>
    </row>
    <row r="2" spans="2:8" s="7" customFormat="1" ht="26.25" customHeight="1">
      <c r="B2" s="310" t="s">
        <v>92</v>
      </c>
      <c r="C2" s="310"/>
      <c r="D2" s="310"/>
      <c r="E2" s="310"/>
      <c r="F2" s="310"/>
      <c r="G2" s="310"/>
      <c r="H2" s="310"/>
    </row>
    <row r="3" spans="2:8" s="7" customFormat="1" ht="7.5" customHeight="1">
      <c r="C3" s="9"/>
      <c r="D3" s="9"/>
    </row>
    <row r="4" spans="2:8" s="7" customFormat="1" ht="22.5" customHeight="1">
      <c r="B4" s="10" t="s">
        <v>0</v>
      </c>
      <c r="C4" s="10" t="s">
        <v>109</v>
      </c>
      <c r="D4" s="314" t="s">
        <v>1</v>
      </c>
      <c r="E4" s="315"/>
      <c r="F4" s="314" t="s">
        <v>104</v>
      </c>
      <c r="G4" s="315"/>
      <c r="H4" s="10" t="s">
        <v>2</v>
      </c>
    </row>
    <row r="5" spans="2:8" s="12" customFormat="1" ht="45" customHeight="1">
      <c r="B5" s="311" t="s">
        <v>66</v>
      </c>
      <c r="C5" s="13">
        <v>1</v>
      </c>
      <c r="D5" s="57"/>
      <c r="E5" s="58" t="s">
        <v>52</v>
      </c>
      <c r="F5" s="61"/>
      <c r="G5" s="58" t="s">
        <v>261</v>
      </c>
      <c r="H5" s="14">
        <f>A!F5</f>
        <v>3</v>
      </c>
    </row>
    <row r="6" spans="2:8" s="12" customFormat="1" ht="22.5" customHeight="1">
      <c r="B6" s="311"/>
      <c r="C6" s="13">
        <f>C5+1</f>
        <v>2</v>
      </c>
      <c r="D6" s="57"/>
      <c r="E6" s="58" t="s">
        <v>41</v>
      </c>
      <c r="F6" s="61"/>
      <c r="G6" s="213" t="s">
        <v>518</v>
      </c>
      <c r="H6" s="14">
        <f>A!F6</f>
        <v>3</v>
      </c>
    </row>
    <row r="7" spans="2:8" s="12" customFormat="1" ht="22.5" customHeight="1">
      <c r="B7" s="311"/>
      <c r="C7" s="13">
        <f>C6+1</f>
        <v>3</v>
      </c>
      <c r="D7" s="57"/>
      <c r="E7" s="58" t="s">
        <v>80</v>
      </c>
      <c r="F7" s="61"/>
      <c r="G7" s="58" t="s">
        <v>81</v>
      </c>
      <c r="H7" s="14">
        <f>A!F7</f>
        <v>3</v>
      </c>
    </row>
    <row r="8" spans="2:8" s="12" customFormat="1" ht="22.5" customHeight="1">
      <c r="B8" s="311"/>
      <c r="C8" s="13">
        <f>C7+1</f>
        <v>4</v>
      </c>
      <c r="D8" s="57"/>
      <c r="E8" s="58" t="s">
        <v>63</v>
      </c>
      <c r="F8" s="61"/>
      <c r="G8" s="58" t="s">
        <v>378</v>
      </c>
      <c r="H8" s="14">
        <f>A!F8</f>
        <v>3</v>
      </c>
    </row>
    <row r="9" spans="2:8" s="12" customFormat="1" ht="150" customHeight="1">
      <c r="B9" s="316" t="s">
        <v>3</v>
      </c>
      <c r="C9" s="13">
        <f t="shared" ref="C9:C39" si="0">C8+1</f>
        <v>5</v>
      </c>
      <c r="D9" s="57"/>
      <c r="E9" s="58" t="s">
        <v>14</v>
      </c>
      <c r="F9" s="60"/>
      <c r="G9" s="58" t="s">
        <v>381</v>
      </c>
      <c r="H9" s="14">
        <f>A!F9</f>
        <v>3</v>
      </c>
    </row>
    <row r="10" spans="2:8" s="12" customFormat="1" ht="60" customHeight="1">
      <c r="B10" s="307"/>
      <c r="C10" s="13">
        <f t="shared" si="0"/>
        <v>6</v>
      </c>
      <c r="D10" s="57"/>
      <c r="E10" s="58" t="s">
        <v>76</v>
      </c>
      <c r="F10" s="61"/>
      <c r="G10" s="58" t="s">
        <v>536</v>
      </c>
      <c r="H10" s="14">
        <f>A!F10</f>
        <v>6</v>
      </c>
    </row>
    <row r="11" spans="2:8" s="12" customFormat="1" ht="79.900000000000006" customHeight="1">
      <c r="B11" s="307"/>
      <c r="C11" s="13">
        <f t="shared" si="0"/>
        <v>7</v>
      </c>
      <c r="D11" s="57"/>
      <c r="E11" s="58" t="s">
        <v>254</v>
      </c>
      <c r="F11" s="61"/>
      <c r="G11" s="58" t="s">
        <v>379</v>
      </c>
      <c r="H11" s="14">
        <f>A!F11</f>
        <v>3</v>
      </c>
    </row>
    <row r="12" spans="2:8" s="12" customFormat="1" ht="79.900000000000006" customHeight="1">
      <c r="B12" s="308"/>
      <c r="C12" s="13">
        <f t="shared" si="0"/>
        <v>8</v>
      </c>
      <c r="D12" s="57"/>
      <c r="E12" s="58" t="s">
        <v>255</v>
      </c>
      <c r="F12" s="61"/>
      <c r="G12" s="58" t="s">
        <v>380</v>
      </c>
      <c r="H12" s="14">
        <f>A!F12</f>
        <v>3</v>
      </c>
    </row>
    <row r="13" spans="2:8" s="12" customFormat="1" ht="150" customHeight="1">
      <c r="B13" s="311" t="s">
        <v>4</v>
      </c>
      <c r="C13" s="13">
        <f t="shared" si="0"/>
        <v>9</v>
      </c>
      <c r="D13" s="57"/>
      <c r="E13" s="58" t="s">
        <v>344</v>
      </c>
      <c r="F13" s="60"/>
      <c r="G13" s="58" t="s">
        <v>454</v>
      </c>
      <c r="H13" s="14">
        <f>A!F13</f>
        <v>126</v>
      </c>
    </row>
    <row r="14" spans="2:8" s="7" customFormat="1" ht="60" customHeight="1">
      <c r="B14" s="311"/>
      <c r="C14" s="13">
        <f t="shared" si="0"/>
        <v>10</v>
      </c>
      <c r="D14" s="57"/>
      <c r="E14" s="58" t="s">
        <v>77</v>
      </c>
      <c r="F14" s="61"/>
      <c r="G14" s="58" t="s">
        <v>477</v>
      </c>
      <c r="H14" s="14">
        <f>A!F14</f>
        <v>126</v>
      </c>
    </row>
    <row r="15" spans="2:8" s="12" customFormat="1" ht="45" customHeight="1">
      <c r="B15" s="312" t="s">
        <v>249</v>
      </c>
      <c r="C15" s="13">
        <f t="shared" si="0"/>
        <v>11</v>
      </c>
      <c r="D15" s="57"/>
      <c r="E15" s="58" t="s">
        <v>5</v>
      </c>
      <c r="F15" s="61"/>
      <c r="G15" s="58" t="s">
        <v>79</v>
      </c>
      <c r="H15" s="14">
        <f>A!F15</f>
        <v>129</v>
      </c>
    </row>
    <row r="16" spans="2:8" s="12" customFormat="1" ht="129.94999999999999" customHeight="1">
      <c r="B16" s="313"/>
      <c r="C16" s="13">
        <f t="shared" si="0"/>
        <v>12</v>
      </c>
      <c r="D16" s="57"/>
      <c r="E16" s="58" t="s">
        <v>377</v>
      </c>
      <c r="F16" s="61"/>
      <c r="G16" s="58" t="s">
        <v>382</v>
      </c>
      <c r="H16" s="14">
        <f>A!F16</f>
        <v>3</v>
      </c>
    </row>
    <row r="17" spans="2:8" s="12" customFormat="1" ht="45" customHeight="1">
      <c r="B17" s="313"/>
      <c r="C17" s="13">
        <f t="shared" si="0"/>
        <v>13</v>
      </c>
      <c r="D17" s="57"/>
      <c r="E17" s="58" t="s">
        <v>6</v>
      </c>
      <c r="F17" s="61"/>
      <c r="G17" s="62" t="s">
        <v>383</v>
      </c>
      <c r="H17" s="14">
        <f>A!F17</f>
        <v>6</v>
      </c>
    </row>
    <row r="18" spans="2:8" s="7" customFormat="1" ht="60" customHeight="1">
      <c r="B18" s="313"/>
      <c r="C18" s="13">
        <f t="shared" si="0"/>
        <v>14</v>
      </c>
      <c r="D18" s="57"/>
      <c r="E18" s="58" t="s">
        <v>51</v>
      </c>
      <c r="F18" s="61"/>
      <c r="G18" s="58" t="s">
        <v>384</v>
      </c>
      <c r="H18" s="14">
        <f>A!F18</f>
        <v>3</v>
      </c>
    </row>
    <row r="19" spans="2:8" s="7" customFormat="1" ht="45" customHeight="1">
      <c r="B19" s="313"/>
      <c r="C19" s="13">
        <f t="shared" si="0"/>
        <v>15</v>
      </c>
      <c r="D19" s="57"/>
      <c r="E19" s="58" t="s">
        <v>46</v>
      </c>
      <c r="F19" s="61"/>
      <c r="G19" s="58" t="s">
        <v>385</v>
      </c>
      <c r="H19" s="14">
        <f>A!F19</f>
        <v>3</v>
      </c>
    </row>
    <row r="20" spans="2:8" s="7" customFormat="1" ht="22.5" customHeight="1">
      <c r="B20" s="313"/>
      <c r="C20" s="13">
        <f t="shared" si="0"/>
        <v>16</v>
      </c>
      <c r="D20" s="57"/>
      <c r="E20" s="58" t="s">
        <v>82</v>
      </c>
      <c r="F20" s="61"/>
      <c r="G20" s="58" t="s">
        <v>386</v>
      </c>
      <c r="H20" s="14">
        <f>A!F20</f>
        <v>3</v>
      </c>
    </row>
    <row r="21" spans="2:8" s="7" customFormat="1" ht="22.5" customHeight="1">
      <c r="B21" s="312"/>
      <c r="C21" s="13">
        <f t="shared" si="0"/>
        <v>17</v>
      </c>
      <c r="D21" s="57"/>
      <c r="E21" s="58" t="s">
        <v>83</v>
      </c>
      <c r="F21" s="61"/>
      <c r="G21" s="58" t="s">
        <v>84</v>
      </c>
      <c r="H21" s="14">
        <f>A!F21</f>
        <v>3</v>
      </c>
    </row>
    <row r="22" spans="2:8" s="7" customFormat="1" ht="45" customHeight="1">
      <c r="B22" s="313"/>
      <c r="C22" s="13">
        <f t="shared" si="0"/>
        <v>18</v>
      </c>
      <c r="D22" s="57"/>
      <c r="E22" s="58" t="s">
        <v>7</v>
      </c>
      <c r="F22" s="61"/>
      <c r="G22" s="62" t="s">
        <v>387</v>
      </c>
      <c r="H22" s="14">
        <f>A!F22</f>
        <v>3</v>
      </c>
    </row>
    <row r="23" spans="2:8" s="7" customFormat="1" ht="22.5" customHeight="1">
      <c r="B23" s="311" t="s">
        <v>128</v>
      </c>
      <c r="C23" s="13">
        <f t="shared" si="0"/>
        <v>19</v>
      </c>
      <c r="D23" s="57"/>
      <c r="E23" s="58" t="s">
        <v>388</v>
      </c>
      <c r="F23" s="61"/>
      <c r="G23" s="58" t="s">
        <v>389</v>
      </c>
      <c r="H23" s="14">
        <f>A!F23</f>
        <v>3</v>
      </c>
    </row>
    <row r="24" spans="2:8" s="7" customFormat="1" ht="150" customHeight="1">
      <c r="B24" s="311"/>
      <c r="C24" s="13">
        <f t="shared" si="0"/>
        <v>20</v>
      </c>
      <c r="D24" s="57"/>
      <c r="E24" s="58" t="s">
        <v>50</v>
      </c>
      <c r="F24" s="61"/>
      <c r="G24" s="58" t="s">
        <v>556</v>
      </c>
      <c r="H24" s="14">
        <f>A!F24</f>
        <v>3</v>
      </c>
    </row>
    <row r="25" spans="2:8" s="7" customFormat="1" ht="80.099999999999994" customHeight="1">
      <c r="B25" s="311"/>
      <c r="C25" s="13">
        <f t="shared" si="0"/>
        <v>21</v>
      </c>
      <c r="D25" s="57"/>
      <c r="E25" s="58" t="s">
        <v>390</v>
      </c>
      <c r="F25" s="61"/>
      <c r="G25" s="62" t="s">
        <v>391</v>
      </c>
      <c r="H25" s="14">
        <f>A!F25</f>
        <v>3</v>
      </c>
    </row>
    <row r="26" spans="2:8" s="7" customFormat="1" ht="22.5" customHeight="1">
      <c r="B26" s="304" t="s">
        <v>64</v>
      </c>
      <c r="C26" s="13">
        <f t="shared" si="0"/>
        <v>22</v>
      </c>
      <c r="D26" s="57"/>
      <c r="E26" s="58" t="s">
        <v>259</v>
      </c>
      <c r="F26" s="61"/>
      <c r="G26" s="58" t="s">
        <v>85</v>
      </c>
      <c r="H26" s="14">
        <f>A!F26</f>
        <v>3</v>
      </c>
    </row>
    <row r="27" spans="2:8" s="7" customFormat="1" ht="22.5" customHeight="1">
      <c r="B27" s="305"/>
      <c r="C27" s="13">
        <f t="shared" si="0"/>
        <v>23</v>
      </c>
      <c r="D27" s="57"/>
      <c r="E27" s="58" t="s">
        <v>392</v>
      </c>
      <c r="F27" s="61"/>
      <c r="G27" s="58" t="s">
        <v>557</v>
      </c>
      <c r="H27" s="251">
        <f>A!F27</f>
        <v>3</v>
      </c>
    </row>
    <row r="28" spans="2:8" s="7" customFormat="1" ht="41.25" customHeight="1">
      <c r="B28" s="305"/>
      <c r="C28" s="13">
        <f t="shared" si="0"/>
        <v>24</v>
      </c>
      <c r="D28" s="57"/>
      <c r="E28" s="58" t="s">
        <v>534</v>
      </c>
      <c r="F28" s="61"/>
      <c r="G28" s="58" t="s">
        <v>88</v>
      </c>
      <c r="H28" s="251">
        <f>A!F28</f>
        <v>6</v>
      </c>
    </row>
    <row r="29" spans="2:8" s="7" customFormat="1" ht="41.25" customHeight="1">
      <c r="B29" s="305"/>
      <c r="C29" s="13">
        <f t="shared" si="0"/>
        <v>25</v>
      </c>
      <c r="D29" s="57"/>
      <c r="E29" s="58" t="s">
        <v>90</v>
      </c>
      <c r="F29" s="61"/>
      <c r="G29" s="62" t="s">
        <v>89</v>
      </c>
      <c r="H29" s="14">
        <f>A!F29</f>
        <v>126</v>
      </c>
    </row>
    <row r="30" spans="2:8" s="7" customFormat="1" ht="22.5" customHeight="1">
      <c r="B30" s="305"/>
      <c r="C30" s="13">
        <f t="shared" si="0"/>
        <v>26</v>
      </c>
      <c r="D30" s="57"/>
      <c r="E30" s="58" t="s">
        <v>8</v>
      </c>
      <c r="F30" s="61"/>
      <c r="G30" s="63" t="s">
        <v>87</v>
      </c>
      <c r="H30" s="14">
        <f>A!F30</f>
        <v>132</v>
      </c>
    </row>
    <row r="31" spans="2:8" s="7" customFormat="1" ht="22.5" customHeight="1">
      <c r="B31" s="306"/>
      <c r="C31" s="13">
        <f t="shared" si="0"/>
        <v>27</v>
      </c>
      <c r="D31" s="57"/>
      <c r="E31" s="58" t="s">
        <v>86</v>
      </c>
      <c r="F31" s="61"/>
      <c r="G31" s="63" t="s">
        <v>87</v>
      </c>
      <c r="H31" s="14">
        <f>A!F31</f>
        <v>132</v>
      </c>
    </row>
    <row r="32" spans="2:8" s="7" customFormat="1" ht="22.5" customHeight="1">
      <c r="B32" s="304" t="s">
        <v>520</v>
      </c>
      <c r="C32" s="13">
        <f t="shared" si="0"/>
        <v>28</v>
      </c>
      <c r="D32" s="215"/>
      <c r="E32" s="144" t="s">
        <v>479</v>
      </c>
      <c r="F32" s="214"/>
      <c r="G32" s="62" t="s">
        <v>89</v>
      </c>
      <c r="H32" s="14">
        <f>A!F32</f>
        <v>132</v>
      </c>
    </row>
    <row r="33" spans="2:8" s="7" customFormat="1" ht="22.5" customHeight="1">
      <c r="B33" s="305"/>
      <c r="C33" s="13">
        <f t="shared" si="0"/>
        <v>29</v>
      </c>
      <c r="D33" s="215"/>
      <c r="E33" s="203" t="s">
        <v>549</v>
      </c>
      <c r="F33" s="252"/>
      <c r="G33" s="146" t="s">
        <v>554</v>
      </c>
      <c r="H33" s="14">
        <f>A!F33</f>
        <v>132</v>
      </c>
    </row>
    <row r="34" spans="2:8" s="7" customFormat="1" ht="22.5" customHeight="1">
      <c r="B34" s="309"/>
      <c r="C34" s="13">
        <f t="shared" si="0"/>
        <v>30</v>
      </c>
      <c r="D34" s="215"/>
      <c r="E34" s="144" t="s">
        <v>480</v>
      </c>
      <c r="F34" s="214"/>
      <c r="G34" s="62" t="s">
        <v>89</v>
      </c>
      <c r="H34" s="14">
        <f>A!F34</f>
        <v>132</v>
      </c>
    </row>
    <row r="35" spans="2:8" s="7" customFormat="1" ht="51" customHeight="1">
      <c r="B35" s="307"/>
      <c r="C35" s="13">
        <f>C34+1</f>
        <v>31</v>
      </c>
      <c r="D35" s="57"/>
      <c r="E35" s="59" t="s">
        <v>78</v>
      </c>
      <c r="F35" s="64"/>
      <c r="G35" s="58" t="s">
        <v>558</v>
      </c>
      <c r="H35" s="14">
        <f>A!F35</f>
        <v>22</v>
      </c>
    </row>
    <row r="36" spans="2:8" s="7" customFormat="1" ht="22.5" customHeight="1">
      <c r="B36" s="308"/>
      <c r="C36" s="13">
        <f t="shared" si="0"/>
        <v>32</v>
      </c>
      <c r="D36" s="57"/>
      <c r="E36" s="58" t="s">
        <v>393</v>
      </c>
      <c r="F36" s="61"/>
      <c r="G36" s="62" t="s">
        <v>394</v>
      </c>
      <c r="H36" s="14">
        <f>A!F36</f>
        <v>2</v>
      </c>
    </row>
    <row r="37" spans="2:8" s="7" customFormat="1" ht="45" customHeight="1">
      <c r="B37" s="101" t="s">
        <v>250</v>
      </c>
      <c r="C37" s="13">
        <f>C36+1</f>
        <v>33</v>
      </c>
      <c r="D37" s="57"/>
      <c r="E37" s="58" t="s">
        <v>260</v>
      </c>
      <c r="F37" s="61"/>
      <c r="G37" s="284" t="s">
        <v>563</v>
      </c>
      <c r="H37" s="14">
        <f>A!F37</f>
        <v>3</v>
      </c>
    </row>
    <row r="38" spans="2:8" s="7" customFormat="1" ht="45" customHeight="1">
      <c r="B38" s="139" t="s">
        <v>395</v>
      </c>
      <c r="C38" s="13">
        <f t="shared" si="0"/>
        <v>34</v>
      </c>
      <c r="D38" s="140"/>
      <c r="E38" s="141" t="s">
        <v>396</v>
      </c>
      <c r="F38" s="60"/>
      <c r="G38" s="142" t="s">
        <v>397</v>
      </c>
      <c r="H38" s="14">
        <f>A!F38</f>
        <v>3</v>
      </c>
    </row>
    <row r="39" spans="2:8" s="7" customFormat="1" ht="22.5" customHeight="1">
      <c r="B39" s="16" t="s">
        <v>10</v>
      </c>
      <c r="C39" s="13">
        <f t="shared" si="0"/>
        <v>35</v>
      </c>
      <c r="D39" s="57"/>
      <c r="E39" s="58" t="s">
        <v>11</v>
      </c>
      <c r="F39" s="60"/>
      <c r="G39" s="62" t="s">
        <v>91</v>
      </c>
      <c r="H39" s="14">
        <f>A!F39</f>
        <v>3</v>
      </c>
    </row>
    <row r="40" spans="2:8" s="7" customFormat="1" ht="7.5" customHeight="1">
      <c r="B40" s="17"/>
      <c r="C40" s="11"/>
      <c r="D40" s="11"/>
      <c r="E40" s="17"/>
      <c r="F40" s="17"/>
      <c r="G40" s="17"/>
      <c r="H40" s="17"/>
    </row>
    <row r="41" spans="2:8" s="7" customFormat="1" ht="22.5" customHeight="1">
      <c r="B41" s="17" t="s">
        <v>12</v>
      </c>
      <c r="E41" s="17"/>
      <c r="F41" s="17"/>
      <c r="G41" s="17"/>
      <c r="H41" s="17"/>
    </row>
    <row r="42" spans="2:8" s="7" customFormat="1" ht="22.5" customHeight="1">
      <c r="B42" s="17" t="s">
        <v>422</v>
      </c>
      <c r="E42" s="18"/>
      <c r="F42" s="18"/>
      <c r="G42" s="18"/>
      <c r="H42" s="18"/>
    </row>
    <row r="43" spans="2:8" s="7" customFormat="1" ht="22.5" customHeight="1">
      <c r="B43" s="17" t="s">
        <v>423</v>
      </c>
      <c r="E43" s="17"/>
      <c r="F43" s="17"/>
      <c r="G43" s="17"/>
      <c r="H43" s="17"/>
    </row>
    <row r="44" spans="2:8" s="7" customFormat="1" ht="22.5" customHeight="1">
      <c r="B44" s="17" t="s">
        <v>98</v>
      </c>
      <c r="E44" s="17"/>
      <c r="F44" s="17"/>
      <c r="G44" s="17"/>
      <c r="H44" s="17"/>
    </row>
    <row r="45" spans="2:8" s="7" customFormat="1" ht="22.5" customHeight="1">
      <c r="B45" s="17" t="s">
        <v>424</v>
      </c>
      <c r="E45" s="17"/>
      <c r="F45" s="17"/>
      <c r="G45" s="17"/>
      <c r="H45" s="17"/>
    </row>
    <row r="46" spans="2:8" s="7" customFormat="1" ht="22.5" customHeight="1">
      <c r="B46" s="17" t="s">
        <v>425</v>
      </c>
      <c r="E46" s="17"/>
      <c r="F46" s="17"/>
      <c r="G46" s="19"/>
      <c r="H46" s="19"/>
    </row>
    <row r="47" spans="2:8" s="7" customFormat="1" ht="22.5" customHeight="1">
      <c r="B47" s="17" t="s">
        <v>426</v>
      </c>
      <c r="E47" s="17"/>
      <c r="F47" s="17"/>
      <c r="G47" s="19"/>
      <c r="H47" s="19"/>
    </row>
    <row r="48" spans="2:8" s="7" customFormat="1" ht="22.5" customHeight="1">
      <c r="B48" s="17" t="s">
        <v>427</v>
      </c>
      <c r="E48" s="17"/>
      <c r="F48" s="17"/>
      <c r="G48" s="17"/>
      <c r="H48" s="17"/>
    </row>
    <row r="49" spans="2:8" s="7" customFormat="1" ht="22.5" customHeight="1">
      <c r="B49" s="17" t="s">
        <v>560</v>
      </c>
      <c r="E49" s="17"/>
      <c r="F49" s="17"/>
      <c r="G49" s="17"/>
      <c r="H49" s="17"/>
    </row>
    <row r="50" spans="2:8" s="7" customFormat="1" ht="21.95" customHeight="1">
      <c r="B50" s="17" t="s">
        <v>428</v>
      </c>
      <c r="E50" s="17"/>
      <c r="F50" s="17"/>
      <c r="G50" s="17"/>
      <c r="H50" s="17"/>
    </row>
    <row r="51" spans="2:8" s="7" customFormat="1" ht="21.95" customHeight="1">
      <c r="B51" s="17" t="s">
        <v>429</v>
      </c>
      <c r="E51" s="17"/>
      <c r="F51" s="17"/>
      <c r="G51" s="17"/>
      <c r="H51" s="17"/>
    </row>
    <row r="52" spans="2:8" s="7" customFormat="1" ht="21.95" customHeight="1">
      <c r="B52" s="17" t="s">
        <v>430</v>
      </c>
      <c r="C52" s="17"/>
      <c r="D52" s="17"/>
      <c r="E52" s="17"/>
      <c r="F52" s="17"/>
      <c r="G52" s="17"/>
      <c r="H52" s="17"/>
    </row>
    <row r="53" spans="2:8" s="7" customFormat="1" ht="21.95" customHeight="1">
      <c r="B53" s="189" t="s">
        <v>550</v>
      </c>
      <c r="C53" s="9"/>
      <c r="D53" s="9"/>
    </row>
    <row r="54" spans="2:8" ht="21.95" customHeight="1"/>
    <row r="55" spans="2:8" ht="21.95" customHeight="1">
      <c r="C55" s="271"/>
      <c r="D55" s="271"/>
    </row>
    <row r="56" spans="2:8" ht="21.95" customHeight="1">
      <c r="C56" s="271"/>
      <c r="D56" s="271"/>
    </row>
    <row r="57" spans="2:8">
      <c r="C57" s="271"/>
      <c r="D57" s="271"/>
    </row>
    <row r="58" spans="2:8">
      <c r="C58" s="271"/>
      <c r="D58" s="271"/>
    </row>
    <row r="59" spans="2:8">
      <c r="C59" s="271"/>
      <c r="D59" s="271"/>
    </row>
  </sheetData>
  <mergeCells count="11">
    <mergeCell ref="B26:B31"/>
    <mergeCell ref="B35:B36"/>
    <mergeCell ref="B32:B34"/>
    <mergeCell ref="B2:H2"/>
    <mergeCell ref="B13:B14"/>
    <mergeCell ref="B15:B22"/>
    <mergeCell ref="B5:B8"/>
    <mergeCell ref="B23:B25"/>
    <mergeCell ref="D4:E4"/>
    <mergeCell ref="F4:G4"/>
    <mergeCell ref="B9:B12"/>
  </mergeCells>
  <phoneticPr fontId="1"/>
  <printOptions horizontalCentered="1"/>
  <pageMargins left="0.59055118110236227" right="0.19685039370078741" top="0.59055118110236227" bottom="0.19685039370078741" header="0" footer="0.19685039370078741"/>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B1:H33"/>
  <sheetViews>
    <sheetView view="pageBreakPreview" zoomScaleNormal="100" zoomScaleSheetLayoutView="100" workbookViewId="0">
      <pane xSplit="5" ySplit="4" topLeftCell="F23" activePane="bottomRight" state="frozen"/>
      <selection activeCell="I11" sqref="I11"/>
      <selection pane="topRight" activeCell="I11" sqref="I11"/>
      <selection pane="bottomLeft" activeCell="I11" sqref="I11"/>
      <selection pane="bottomRight" activeCell="G44" sqref="G44"/>
    </sheetView>
  </sheetViews>
  <sheetFormatPr defaultRowHeight="15.75"/>
  <cols>
    <col min="1" max="1" width="1.25" style="7" customWidth="1"/>
    <col min="2" max="2" width="11.25" style="7" customWidth="1"/>
    <col min="3" max="3" width="7.5" style="9" customWidth="1"/>
    <col min="4" max="4" width="0.625" style="9" customWidth="1"/>
    <col min="5" max="5" width="28.75" style="7" customWidth="1"/>
    <col min="6" max="6" width="0.625" style="7" customWidth="1"/>
    <col min="7" max="7" width="80.125" style="7" customWidth="1"/>
    <col min="8" max="8" width="6.25" style="7" customWidth="1"/>
    <col min="9" max="38" width="9" style="7"/>
    <col min="39" max="39" width="5.75" style="7" customWidth="1"/>
    <col min="40" max="40" width="23.25" style="7" customWidth="1"/>
    <col min="41" max="41" width="65.625" style="7" customWidth="1"/>
    <col min="42" max="294" width="9" style="7"/>
    <col min="295" max="295" width="5.75" style="7" customWidth="1"/>
    <col min="296" max="296" width="23.25" style="7" customWidth="1"/>
    <col min="297" max="297" width="65.625" style="7" customWidth="1"/>
    <col min="298" max="550" width="9" style="7"/>
    <col min="551" max="551" width="5.75" style="7" customWidth="1"/>
    <col min="552" max="552" width="23.25" style="7" customWidth="1"/>
    <col min="553" max="553" width="65.625" style="7" customWidth="1"/>
    <col min="554" max="806" width="9" style="7"/>
    <col min="807" max="807" width="5.75" style="7" customWidth="1"/>
    <col min="808" max="808" width="23.25" style="7" customWidth="1"/>
    <col min="809" max="809" width="65.625" style="7" customWidth="1"/>
    <col min="810" max="1062" width="9" style="7"/>
    <col min="1063" max="1063" width="5.75" style="7" customWidth="1"/>
    <col min="1064" max="1064" width="23.25" style="7" customWidth="1"/>
    <col min="1065" max="1065" width="65.625" style="7" customWidth="1"/>
    <col min="1066" max="1318" width="9" style="7"/>
    <col min="1319" max="1319" width="5.75" style="7" customWidth="1"/>
    <col min="1320" max="1320" width="23.25" style="7" customWidth="1"/>
    <col min="1321" max="1321" width="65.625" style="7" customWidth="1"/>
    <col min="1322" max="1574" width="9" style="7"/>
    <col min="1575" max="1575" width="5.75" style="7" customWidth="1"/>
    <col min="1576" max="1576" width="23.25" style="7" customWidth="1"/>
    <col min="1577" max="1577" width="65.625" style="7" customWidth="1"/>
    <col min="1578" max="1830" width="9" style="7"/>
    <col min="1831" max="1831" width="5.75" style="7" customWidth="1"/>
    <col min="1832" max="1832" width="23.25" style="7" customWidth="1"/>
    <col min="1833" max="1833" width="65.625" style="7" customWidth="1"/>
    <col min="1834" max="2086" width="9" style="7"/>
    <col min="2087" max="2087" width="5.75" style="7" customWidth="1"/>
    <col min="2088" max="2088" width="23.25" style="7" customWidth="1"/>
    <col min="2089" max="2089" width="65.625" style="7" customWidth="1"/>
    <col min="2090" max="2342" width="9" style="7"/>
    <col min="2343" max="2343" width="5.75" style="7" customWidth="1"/>
    <col min="2344" max="2344" width="23.25" style="7" customWidth="1"/>
    <col min="2345" max="2345" width="65.625" style="7" customWidth="1"/>
    <col min="2346" max="2598" width="9" style="7"/>
    <col min="2599" max="2599" width="5.75" style="7" customWidth="1"/>
    <col min="2600" max="2600" width="23.25" style="7" customWidth="1"/>
    <col min="2601" max="2601" width="65.625" style="7" customWidth="1"/>
    <col min="2602" max="2854" width="9" style="7"/>
    <col min="2855" max="2855" width="5.75" style="7" customWidth="1"/>
    <col min="2856" max="2856" width="23.25" style="7" customWidth="1"/>
    <col min="2857" max="2857" width="65.625" style="7" customWidth="1"/>
    <col min="2858" max="3110" width="9" style="7"/>
    <col min="3111" max="3111" width="5.75" style="7" customWidth="1"/>
    <col min="3112" max="3112" width="23.25" style="7" customWidth="1"/>
    <col min="3113" max="3113" width="65.625" style="7" customWidth="1"/>
    <col min="3114" max="3366" width="9" style="7"/>
    <col min="3367" max="3367" width="5.75" style="7" customWidth="1"/>
    <col min="3368" max="3368" width="23.25" style="7" customWidth="1"/>
    <col min="3369" max="3369" width="65.625" style="7" customWidth="1"/>
    <col min="3370" max="3622" width="9" style="7"/>
    <col min="3623" max="3623" width="5.75" style="7" customWidth="1"/>
    <col min="3624" max="3624" width="23.25" style="7" customWidth="1"/>
    <col min="3625" max="3625" width="65.625" style="7" customWidth="1"/>
    <col min="3626" max="3878" width="9" style="7"/>
    <col min="3879" max="3879" width="5.75" style="7" customWidth="1"/>
    <col min="3880" max="3880" width="23.25" style="7" customWidth="1"/>
    <col min="3881" max="3881" width="65.625" style="7" customWidth="1"/>
    <col min="3882" max="4134" width="9" style="7"/>
    <col min="4135" max="4135" width="5.75" style="7" customWidth="1"/>
    <col min="4136" max="4136" width="23.25" style="7" customWidth="1"/>
    <col min="4137" max="4137" width="65.625" style="7" customWidth="1"/>
    <col min="4138" max="4390" width="9" style="7"/>
    <col min="4391" max="4391" width="5.75" style="7" customWidth="1"/>
    <col min="4392" max="4392" width="23.25" style="7" customWidth="1"/>
    <col min="4393" max="4393" width="65.625" style="7" customWidth="1"/>
    <col min="4394" max="4646" width="9" style="7"/>
    <col min="4647" max="4647" width="5.75" style="7" customWidth="1"/>
    <col min="4648" max="4648" width="23.25" style="7" customWidth="1"/>
    <col min="4649" max="4649" width="65.625" style="7" customWidth="1"/>
    <col min="4650" max="4902" width="9" style="7"/>
    <col min="4903" max="4903" width="5.75" style="7" customWidth="1"/>
    <col min="4904" max="4904" width="23.25" style="7" customWidth="1"/>
    <col min="4905" max="4905" width="65.625" style="7" customWidth="1"/>
    <col min="4906" max="5158" width="9" style="7"/>
    <col min="5159" max="5159" width="5.75" style="7" customWidth="1"/>
    <col min="5160" max="5160" width="23.25" style="7" customWidth="1"/>
    <col min="5161" max="5161" width="65.625" style="7" customWidth="1"/>
    <col min="5162" max="5414" width="9" style="7"/>
    <col min="5415" max="5415" width="5.75" style="7" customWidth="1"/>
    <col min="5416" max="5416" width="23.25" style="7" customWidth="1"/>
    <col min="5417" max="5417" width="65.625" style="7" customWidth="1"/>
    <col min="5418" max="5670" width="9" style="7"/>
    <col min="5671" max="5671" width="5.75" style="7" customWidth="1"/>
    <col min="5672" max="5672" width="23.25" style="7" customWidth="1"/>
    <col min="5673" max="5673" width="65.625" style="7" customWidth="1"/>
    <col min="5674" max="5926" width="9" style="7"/>
    <col min="5927" max="5927" width="5.75" style="7" customWidth="1"/>
    <col min="5928" max="5928" width="23.25" style="7" customWidth="1"/>
    <col min="5929" max="5929" width="65.625" style="7" customWidth="1"/>
    <col min="5930" max="6182" width="9" style="7"/>
    <col min="6183" max="6183" width="5.75" style="7" customWidth="1"/>
    <col min="6184" max="6184" width="23.25" style="7" customWidth="1"/>
    <col min="6185" max="6185" width="65.625" style="7" customWidth="1"/>
    <col min="6186" max="6438" width="9" style="7"/>
    <col min="6439" max="6439" width="5.75" style="7" customWidth="1"/>
    <col min="6440" max="6440" width="23.25" style="7" customWidth="1"/>
    <col min="6441" max="6441" width="65.625" style="7" customWidth="1"/>
    <col min="6442" max="6694" width="9" style="7"/>
    <col min="6695" max="6695" width="5.75" style="7" customWidth="1"/>
    <col min="6696" max="6696" width="23.25" style="7" customWidth="1"/>
    <col min="6697" max="6697" width="65.625" style="7" customWidth="1"/>
    <col min="6698" max="6950" width="9" style="7"/>
    <col min="6951" max="6951" width="5.75" style="7" customWidth="1"/>
    <col min="6952" max="6952" width="23.25" style="7" customWidth="1"/>
    <col min="6953" max="6953" width="65.625" style="7" customWidth="1"/>
    <col min="6954" max="7206" width="9" style="7"/>
    <col min="7207" max="7207" width="5.75" style="7" customWidth="1"/>
    <col min="7208" max="7208" width="23.25" style="7" customWidth="1"/>
    <col min="7209" max="7209" width="65.625" style="7" customWidth="1"/>
    <col min="7210" max="7462" width="9" style="7"/>
    <col min="7463" max="7463" width="5.75" style="7" customWidth="1"/>
    <col min="7464" max="7464" width="23.25" style="7" customWidth="1"/>
    <col min="7465" max="7465" width="65.625" style="7" customWidth="1"/>
    <col min="7466" max="7718" width="9" style="7"/>
    <col min="7719" max="7719" width="5.75" style="7" customWidth="1"/>
    <col min="7720" max="7720" width="23.25" style="7" customWidth="1"/>
    <col min="7721" max="7721" width="65.625" style="7" customWidth="1"/>
    <col min="7722" max="7974" width="9" style="7"/>
    <col min="7975" max="7975" width="5.75" style="7" customWidth="1"/>
    <col min="7976" max="7976" width="23.25" style="7" customWidth="1"/>
    <col min="7977" max="7977" width="65.625" style="7" customWidth="1"/>
    <col min="7978" max="8230" width="9" style="7"/>
    <col min="8231" max="8231" width="5.75" style="7" customWidth="1"/>
    <col min="8232" max="8232" width="23.25" style="7" customWidth="1"/>
    <col min="8233" max="8233" width="65.625" style="7" customWidth="1"/>
    <col min="8234" max="8486" width="9" style="7"/>
    <col min="8487" max="8487" width="5.75" style="7" customWidth="1"/>
    <col min="8488" max="8488" width="23.25" style="7" customWidth="1"/>
    <col min="8489" max="8489" width="65.625" style="7" customWidth="1"/>
    <col min="8490" max="8742" width="9" style="7"/>
    <col min="8743" max="8743" width="5.75" style="7" customWidth="1"/>
    <col min="8744" max="8744" width="23.25" style="7" customWidth="1"/>
    <col min="8745" max="8745" width="65.625" style="7" customWidth="1"/>
    <col min="8746" max="8998" width="9" style="7"/>
    <col min="8999" max="8999" width="5.75" style="7" customWidth="1"/>
    <col min="9000" max="9000" width="23.25" style="7" customWidth="1"/>
    <col min="9001" max="9001" width="65.625" style="7" customWidth="1"/>
    <col min="9002" max="9254" width="9" style="7"/>
    <col min="9255" max="9255" width="5.75" style="7" customWidth="1"/>
    <col min="9256" max="9256" width="23.25" style="7" customWidth="1"/>
    <col min="9257" max="9257" width="65.625" style="7" customWidth="1"/>
    <col min="9258" max="9510" width="9" style="7"/>
    <col min="9511" max="9511" width="5.75" style="7" customWidth="1"/>
    <col min="9512" max="9512" width="23.25" style="7" customWidth="1"/>
    <col min="9513" max="9513" width="65.625" style="7" customWidth="1"/>
    <col min="9514" max="9766" width="9" style="7"/>
    <col min="9767" max="9767" width="5.75" style="7" customWidth="1"/>
    <col min="9768" max="9768" width="23.25" style="7" customWidth="1"/>
    <col min="9769" max="9769" width="65.625" style="7" customWidth="1"/>
    <col min="9770" max="10022" width="9" style="7"/>
    <col min="10023" max="10023" width="5.75" style="7" customWidth="1"/>
    <col min="10024" max="10024" width="23.25" style="7" customWidth="1"/>
    <col min="10025" max="10025" width="65.625" style="7" customWidth="1"/>
    <col min="10026" max="10278" width="9" style="7"/>
    <col min="10279" max="10279" width="5.75" style="7" customWidth="1"/>
    <col min="10280" max="10280" width="23.25" style="7" customWidth="1"/>
    <col min="10281" max="10281" width="65.625" style="7" customWidth="1"/>
    <col min="10282" max="10534" width="9" style="7"/>
    <col min="10535" max="10535" width="5.75" style="7" customWidth="1"/>
    <col min="10536" max="10536" width="23.25" style="7" customWidth="1"/>
    <col min="10537" max="10537" width="65.625" style="7" customWidth="1"/>
    <col min="10538" max="10790" width="9" style="7"/>
    <col min="10791" max="10791" width="5.75" style="7" customWidth="1"/>
    <col min="10792" max="10792" width="23.25" style="7" customWidth="1"/>
    <col min="10793" max="10793" width="65.625" style="7" customWidth="1"/>
    <col min="10794" max="11046" width="9" style="7"/>
    <col min="11047" max="11047" width="5.75" style="7" customWidth="1"/>
    <col min="11048" max="11048" width="23.25" style="7" customWidth="1"/>
    <col min="11049" max="11049" width="65.625" style="7" customWidth="1"/>
    <col min="11050" max="11302" width="9" style="7"/>
    <col min="11303" max="11303" width="5.75" style="7" customWidth="1"/>
    <col min="11304" max="11304" width="23.25" style="7" customWidth="1"/>
    <col min="11305" max="11305" width="65.625" style="7" customWidth="1"/>
    <col min="11306" max="11558" width="9" style="7"/>
    <col min="11559" max="11559" width="5.75" style="7" customWidth="1"/>
    <col min="11560" max="11560" width="23.25" style="7" customWidth="1"/>
    <col min="11561" max="11561" width="65.625" style="7" customWidth="1"/>
    <col min="11562" max="11814" width="9" style="7"/>
    <col min="11815" max="11815" width="5.75" style="7" customWidth="1"/>
    <col min="11816" max="11816" width="23.25" style="7" customWidth="1"/>
    <col min="11817" max="11817" width="65.625" style="7" customWidth="1"/>
    <col min="11818" max="12070" width="9" style="7"/>
    <col min="12071" max="12071" width="5.75" style="7" customWidth="1"/>
    <col min="12072" max="12072" width="23.25" style="7" customWidth="1"/>
    <col min="12073" max="12073" width="65.625" style="7" customWidth="1"/>
    <col min="12074" max="12326" width="9" style="7"/>
    <col min="12327" max="12327" width="5.75" style="7" customWidth="1"/>
    <col min="12328" max="12328" width="23.25" style="7" customWidth="1"/>
    <col min="12329" max="12329" width="65.625" style="7" customWidth="1"/>
    <col min="12330" max="12582" width="9" style="7"/>
    <col min="12583" max="12583" width="5.75" style="7" customWidth="1"/>
    <col min="12584" max="12584" width="23.25" style="7" customWidth="1"/>
    <col min="12585" max="12585" width="65.625" style="7" customWidth="1"/>
    <col min="12586" max="12838" width="9" style="7"/>
    <col min="12839" max="12839" width="5.75" style="7" customWidth="1"/>
    <col min="12840" max="12840" width="23.25" style="7" customWidth="1"/>
    <col min="12841" max="12841" width="65.625" style="7" customWidth="1"/>
    <col min="12842" max="13094" width="9" style="7"/>
    <col min="13095" max="13095" width="5.75" style="7" customWidth="1"/>
    <col min="13096" max="13096" width="23.25" style="7" customWidth="1"/>
    <col min="13097" max="13097" width="65.625" style="7" customWidth="1"/>
    <col min="13098" max="13350" width="9" style="7"/>
    <col min="13351" max="13351" width="5.75" style="7" customWidth="1"/>
    <col min="13352" max="13352" width="23.25" style="7" customWidth="1"/>
    <col min="13353" max="13353" width="65.625" style="7" customWidth="1"/>
    <col min="13354" max="13606" width="9" style="7"/>
    <col min="13607" max="13607" width="5.75" style="7" customWidth="1"/>
    <col min="13608" max="13608" width="23.25" style="7" customWidth="1"/>
    <col min="13609" max="13609" width="65.625" style="7" customWidth="1"/>
    <col min="13610" max="13862" width="9" style="7"/>
    <col min="13863" max="13863" width="5.75" style="7" customWidth="1"/>
    <col min="13864" max="13864" width="23.25" style="7" customWidth="1"/>
    <col min="13865" max="13865" width="65.625" style="7" customWidth="1"/>
    <col min="13866" max="14118" width="9" style="7"/>
    <col min="14119" max="14119" width="5.75" style="7" customWidth="1"/>
    <col min="14120" max="14120" width="23.25" style="7" customWidth="1"/>
    <col min="14121" max="14121" width="65.625" style="7" customWidth="1"/>
    <col min="14122" max="16384" width="9" style="7"/>
  </cols>
  <sheetData>
    <row r="1" spans="2:8" ht="7.5" customHeight="1">
      <c r="B1" s="22"/>
    </row>
    <row r="2" spans="2:8" ht="26.25" customHeight="1">
      <c r="B2" s="310" t="s">
        <v>93</v>
      </c>
      <c r="C2" s="310"/>
      <c r="D2" s="310"/>
      <c r="E2" s="310"/>
      <c r="F2" s="310"/>
      <c r="G2" s="310"/>
      <c r="H2" s="310"/>
    </row>
    <row r="3" spans="2:8" ht="7.5" customHeight="1"/>
    <row r="4" spans="2:8" ht="22.5" customHeight="1">
      <c r="B4" s="25" t="s">
        <v>0</v>
      </c>
      <c r="C4" s="10" t="s">
        <v>75</v>
      </c>
      <c r="D4" s="314" t="s">
        <v>1</v>
      </c>
      <c r="E4" s="315"/>
      <c r="F4" s="314" t="s">
        <v>105</v>
      </c>
      <c r="G4" s="315"/>
      <c r="H4" s="25" t="s">
        <v>13</v>
      </c>
    </row>
    <row r="5" spans="2:8" s="12" customFormat="1" ht="33">
      <c r="B5" s="106" t="s">
        <v>398</v>
      </c>
      <c r="C5" s="26">
        <f>1</f>
        <v>1</v>
      </c>
      <c r="D5" s="65"/>
      <c r="E5" s="58" t="s">
        <v>94</v>
      </c>
      <c r="F5" s="61"/>
      <c r="G5" s="58" t="s">
        <v>540</v>
      </c>
      <c r="H5" s="21">
        <f>B!F5</f>
        <v>2</v>
      </c>
    </row>
    <row r="6" spans="2:8" s="12" customFormat="1" ht="22.5" customHeight="1">
      <c r="B6" s="318" t="s">
        <v>3</v>
      </c>
      <c r="C6" s="26">
        <f t="shared" ref="C6:C23" si="0">C5+1</f>
        <v>2</v>
      </c>
      <c r="D6" s="65"/>
      <c r="E6" s="58" t="s">
        <v>14</v>
      </c>
      <c r="F6" s="61"/>
      <c r="G6" s="58" t="s">
        <v>399</v>
      </c>
      <c r="H6" s="21">
        <f>B!F6</f>
        <v>2</v>
      </c>
    </row>
    <row r="7" spans="2:8" s="12" customFormat="1" ht="22.5" customHeight="1">
      <c r="B7" s="318"/>
      <c r="C7" s="26">
        <f t="shared" si="0"/>
        <v>3</v>
      </c>
      <c r="D7" s="65"/>
      <c r="E7" s="58" t="s">
        <v>76</v>
      </c>
      <c r="F7" s="61"/>
      <c r="G7" s="62" t="s">
        <v>400</v>
      </c>
      <c r="H7" s="216">
        <f>B!F7</f>
        <v>4</v>
      </c>
    </row>
    <row r="8" spans="2:8" s="12" customFormat="1" ht="22.5" customHeight="1">
      <c r="B8" s="304" t="s">
        <v>412</v>
      </c>
      <c r="C8" s="26">
        <f t="shared" si="0"/>
        <v>4</v>
      </c>
      <c r="D8" s="65"/>
      <c r="E8" s="58" t="s">
        <v>5</v>
      </c>
      <c r="F8" s="61"/>
      <c r="G8" s="58" t="s">
        <v>404</v>
      </c>
      <c r="H8" s="21">
        <v>2</v>
      </c>
    </row>
    <row r="9" spans="2:8" s="12" customFormat="1" ht="22.5" customHeight="1">
      <c r="B9" s="305"/>
      <c r="C9" s="26">
        <f t="shared" si="0"/>
        <v>5</v>
      </c>
      <c r="D9" s="65"/>
      <c r="E9" s="58" t="s">
        <v>402</v>
      </c>
      <c r="F9" s="61"/>
      <c r="G9" s="58" t="s">
        <v>405</v>
      </c>
      <c r="H9" s="21">
        <v>2</v>
      </c>
    </row>
    <row r="10" spans="2:8" s="12" customFormat="1" ht="22.5" customHeight="1">
      <c r="B10" s="305"/>
      <c r="C10" s="26">
        <f>C9+1</f>
        <v>6</v>
      </c>
      <c r="D10" s="65"/>
      <c r="E10" s="58" t="s">
        <v>401</v>
      </c>
      <c r="F10" s="61"/>
      <c r="G10" s="62" t="s">
        <v>406</v>
      </c>
      <c r="H10" s="21">
        <v>2</v>
      </c>
    </row>
    <row r="11" spans="2:8" s="12" customFormat="1" ht="22.5" customHeight="1">
      <c r="B11" s="305"/>
      <c r="C11" s="26">
        <f>C10+1</f>
        <v>7</v>
      </c>
      <c r="D11" s="65"/>
      <c r="E11" s="58" t="s">
        <v>15</v>
      </c>
      <c r="F11" s="61"/>
      <c r="G11" s="58" t="s">
        <v>407</v>
      </c>
      <c r="H11" s="21">
        <f>B!F10</f>
        <v>2</v>
      </c>
    </row>
    <row r="12" spans="2:8" s="12" customFormat="1" ht="22.5" customHeight="1">
      <c r="B12" s="305"/>
      <c r="C12" s="26">
        <f t="shared" si="0"/>
        <v>8</v>
      </c>
      <c r="D12" s="65"/>
      <c r="E12" s="58" t="s">
        <v>46</v>
      </c>
      <c r="F12" s="61"/>
      <c r="G12" s="58" t="s">
        <v>408</v>
      </c>
      <c r="H12" s="21">
        <f>B!F11</f>
        <v>2</v>
      </c>
    </row>
    <row r="13" spans="2:8" s="12" customFormat="1" ht="22.5" customHeight="1">
      <c r="B13" s="305"/>
      <c r="C13" s="26">
        <f t="shared" si="0"/>
        <v>9</v>
      </c>
      <c r="D13" s="65"/>
      <c r="E13" s="58" t="s">
        <v>95</v>
      </c>
      <c r="F13" s="61"/>
      <c r="G13" s="58" t="s">
        <v>409</v>
      </c>
      <c r="H13" s="21">
        <f>B!F12</f>
        <v>2</v>
      </c>
    </row>
    <row r="14" spans="2:8" s="12" customFormat="1" ht="22.5" customHeight="1">
      <c r="B14" s="305"/>
      <c r="C14" s="26">
        <f t="shared" si="0"/>
        <v>10</v>
      </c>
      <c r="D14" s="65"/>
      <c r="E14" s="58" t="s">
        <v>96</v>
      </c>
      <c r="F14" s="61"/>
      <c r="G14" s="58" t="s">
        <v>410</v>
      </c>
      <c r="H14" s="21">
        <f>B!F13</f>
        <v>2</v>
      </c>
    </row>
    <row r="15" spans="2:8" s="12" customFormat="1" ht="22.5" customHeight="1">
      <c r="B15" s="305"/>
      <c r="C15" s="26">
        <f t="shared" si="0"/>
        <v>11</v>
      </c>
      <c r="D15" s="65"/>
      <c r="E15" s="58" t="s">
        <v>7</v>
      </c>
      <c r="F15" s="61"/>
      <c r="G15" s="58" t="s">
        <v>411</v>
      </c>
      <c r="H15" s="21">
        <v>2</v>
      </c>
    </row>
    <row r="16" spans="2:8" ht="22.5" customHeight="1">
      <c r="B16" s="305"/>
      <c r="C16" s="26">
        <f t="shared" si="0"/>
        <v>12</v>
      </c>
      <c r="D16" s="65"/>
      <c r="E16" s="58" t="s">
        <v>50</v>
      </c>
      <c r="F16" s="61"/>
      <c r="G16" s="58" t="s">
        <v>403</v>
      </c>
      <c r="H16" s="21">
        <f>B!F15</f>
        <v>2</v>
      </c>
    </row>
    <row r="17" spans="2:8" s="12" customFormat="1" ht="22.5" customHeight="1">
      <c r="B17" s="305"/>
      <c r="C17" s="26">
        <f t="shared" si="0"/>
        <v>13</v>
      </c>
      <c r="D17" s="65"/>
      <c r="E17" s="58" t="s">
        <v>413</v>
      </c>
      <c r="F17" s="61"/>
      <c r="G17" s="62" t="s">
        <v>97</v>
      </c>
      <c r="H17" s="21">
        <f>B!F16</f>
        <v>2</v>
      </c>
    </row>
    <row r="18" spans="2:8" ht="380.1" customHeight="1">
      <c r="B18" s="318" t="s">
        <v>414</v>
      </c>
      <c r="C18" s="26">
        <f t="shared" si="0"/>
        <v>14</v>
      </c>
      <c r="D18" s="65"/>
      <c r="E18" s="58" t="s">
        <v>106</v>
      </c>
      <c r="F18" s="61"/>
      <c r="G18" s="58" t="s">
        <v>561</v>
      </c>
      <c r="H18" s="21">
        <f>B!F18</f>
        <v>2</v>
      </c>
    </row>
    <row r="19" spans="2:8" ht="22.5" customHeight="1">
      <c r="B19" s="318"/>
      <c r="C19" s="26">
        <f t="shared" si="0"/>
        <v>15</v>
      </c>
      <c r="D19" s="65"/>
      <c r="E19" s="58" t="s">
        <v>415</v>
      </c>
      <c r="F19" s="61"/>
      <c r="G19" s="213" t="s">
        <v>523</v>
      </c>
      <c r="H19" s="21">
        <f>B!F19</f>
        <v>2</v>
      </c>
    </row>
    <row r="20" spans="2:8" ht="22.5" customHeight="1">
      <c r="B20" s="312" t="s">
        <v>416</v>
      </c>
      <c r="C20" s="26">
        <f t="shared" si="0"/>
        <v>16</v>
      </c>
      <c r="D20" s="65"/>
      <c r="E20" s="58" t="s">
        <v>8</v>
      </c>
      <c r="F20" s="60"/>
      <c r="G20" s="62" t="s">
        <v>417</v>
      </c>
      <c r="H20" s="21">
        <f>B!F20</f>
        <v>2</v>
      </c>
    </row>
    <row r="21" spans="2:8" ht="22.5" customHeight="1">
      <c r="B21" s="317"/>
      <c r="C21" s="26">
        <f t="shared" si="0"/>
        <v>17</v>
      </c>
      <c r="D21" s="143"/>
      <c r="E21" s="144" t="s">
        <v>419</v>
      </c>
      <c r="F21" s="145"/>
      <c r="G21" s="146" t="s">
        <v>418</v>
      </c>
      <c r="H21" s="147">
        <v>2</v>
      </c>
    </row>
    <row r="22" spans="2:8" ht="22.5" customHeight="1">
      <c r="B22" s="317"/>
      <c r="C22" s="26">
        <f t="shared" si="0"/>
        <v>18</v>
      </c>
      <c r="D22" s="143"/>
      <c r="E22" s="144" t="s">
        <v>420</v>
      </c>
      <c r="F22" s="145"/>
      <c r="G22" s="146" t="s">
        <v>421</v>
      </c>
      <c r="H22" s="147">
        <v>2</v>
      </c>
    </row>
    <row r="23" spans="2:8" ht="22.5" customHeight="1">
      <c r="B23" s="27" t="s">
        <v>10</v>
      </c>
      <c r="C23" s="26">
        <f t="shared" si="0"/>
        <v>19</v>
      </c>
      <c r="D23" s="65"/>
      <c r="E23" s="58" t="s">
        <v>11</v>
      </c>
      <c r="F23" s="60"/>
      <c r="G23" s="66" t="s">
        <v>91</v>
      </c>
      <c r="H23" s="21">
        <f>B!F23</f>
        <v>2</v>
      </c>
    </row>
    <row r="24" spans="2:8" ht="7.5" customHeight="1">
      <c r="B24" s="89"/>
      <c r="C24" s="23"/>
      <c r="D24" s="23"/>
      <c r="E24" s="19"/>
      <c r="F24" s="19"/>
      <c r="G24" s="24"/>
      <c r="H24" s="15"/>
    </row>
    <row r="25" spans="2:8" ht="22.5" customHeight="1">
      <c r="B25" s="17" t="s">
        <v>12</v>
      </c>
      <c r="E25" s="17"/>
      <c r="F25" s="17"/>
      <c r="G25" s="17"/>
    </row>
    <row r="26" spans="2:8" ht="22.5" customHeight="1">
      <c r="B26" s="17" t="s">
        <v>99</v>
      </c>
      <c r="E26" s="18"/>
      <c r="F26" s="18"/>
      <c r="G26" s="18"/>
      <c r="H26" s="18"/>
    </row>
    <row r="27" spans="2:8" ht="22.5" customHeight="1">
      <c r="B27" s="17" t="s">
        <v>100</v>
      </c>
      <c r="E27" s="17"/>
      <c r="F27" s="17"/>
      <c r="G27" s="17"/>
    </row>
    <row r="28" spans="2:8" ht="22.5" customHeight="1">
      <c r="B28" s="17" t="s">
        <v>98</v>
      </c>
      <c r="E28" s="17"/>
      <c r="F28" s="17"/>
      <c r="G28" s="17"/>
    </row>
    <row r="29" spans="2:8" ht="22.5" customHeight="1">
      <c r="B29" s="17" t="s">
        <v>101</v>
      </c>
      <c r="E29" s="17"/>
      <c r="F29" s="17"/>
      <c r="G29" s="19"/>
    </row>
    <row r="30" spans="2:8" ht="22.5" customHeight="1">
      <c r="B30" s="17" t="s">
        <v>102</v>
      </c>
      <c r="E30" s="17"/>
      <c r="F30" s="17"/>
      <c r="G30" s="19"/>
    </row>
    <row r="31" spans="2:8" ht="22.5" customHeight="1">
      <c r="B31" s="17" t="s">
        <v>251</v>
      </c>
      <c r="E31" s="17"/>
      <c r="F31" s="17"/>
      <c r="G31" s="17"/>
    </row>
    <row r="32" spans="2:8" ht="22.5" customHeight="1">
      <c r="B32" s="17" t="s">
        <v>431</v>
      </c>
      <c r="E32" s="17"/>
      <c r="F32" s="17"/>
      <c r="G32" s="17"/>
    </row>
    <row r="33" spans="2:7" ht="22.5" customHeight="1">
      <c r="B33" s="17" t="s">
        <v>432</v>
      </c>
      <c r="E33" s="17"/>
      <c r="F33" s="17"/>
      <c r="G33" s="17"/>
    </row>
  </sheetData>
  <mergeCells count="7">
    <mergeCell ref="B2:H2"/>
    <mergeCell ref="B20:B22"/>
    <mergeCell ref="B6:B7"/>
    <mergeCell ref="B18:B19"/>
    <mergeCell ref="D4:E4"/>
    <mergeCell ref="F4:G4"/>
    <mergeCell ref="B8:B17"/>
  </mergeCells>
  <phoneticPr fontId="1"/>
  <printOptions horizontalCentered="1"/>
  <pageMargins left="0.78740157480314965" right="0.19685039370078741" top="0.59055118110236227" bottom="0.19685039370078741" header="0" footer="0.19685039370078741"/>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B1:H27"/>
  <sheetViews>
    <sheetView view="pageBreakPreview" zoomScale="85" zoomScaleNormal="100" zoomScaleSheetLayoutView="85" workbookViewId="0">
      <pane xSplit="7" ySplit="4" topLeftCell="H14" activePane="bottomRight" state="frozen"/>
      <selection activeCell="I11" sqref="I11"/>
      <selection pane="topRight" activeCell="I11" sqref="I11"/>
      <selection pane="bottomLeft" activeCell="I11" sqref="I11"/>
      <selection pane="bottomRight" activeCell="C14" sqref="C14"/>
    </sheetView>
  </sheetViews>
  <sheetFormatPr defaultRowHeight="15.75"/>
  <cols>
    <col min="1" max="1" width="1.25" style="7" customWidth="1"/>
    <col min="2" max="2" width="11.25" style="7" customWidth="1"/>
    <col min="3" max="3" width="7.5" style="9" customWidth="1"/>
    <col min="4" max="4" width="0.5" style="9" customWidth="1"/>
    <col min="5" max="5" width="28.75" style="7" customWidth="1"/>
    <col min="6" max="6" width="0.5" style="7" customWidth="1"/>
    <col min="7" max="7" width="78.75" style="7" customWidth="1"/>
    <col min="8" max="8" width="6.25" style="7" customWidth="1"/>
    <col min="9" max="16384" width="9" style="7"/>
  </cols>
  <sheetData>
    <row r="1" spans="2:8" ht="7.5" customHeight="1">
      <c r="B1" s="22"/>
    </row>
    <row r="2" spans="2:8" ht="25.5">
      <c r="B2" s="319" t="s">
        <v>491</v>
      </c>
      <c r="C2" s="319"/>
      <c r="D2" s="319"/>
      <c r="E2" s="319"/>
      <c r="F2" s="319"/>
      <c r="G2" s="319"/>
      <c r="H2" s="319"/>
    </row>
    <row r="3" spans="2:8" ht="7.5" customHeight="1"/>
    <row r="4" spans="2:8" ht="22.5" customHeight="1">
      <c r="B4" s="25" t="s">
        <v>0</v>
      </c>
      <c r="C4" s="25" t="s">
        <v>75</v>
      </c>
      <c r="D4" s="314" t="s">
        <v>1</v>
      </c>
      <c r="E4" s="315"/>
      <c r="F4" s="314" t="s">
        <v>105</v>
      </c>
      <c r="G4" s="315"/>
      <c r="H4" s="25" t="s">
        <v>13</v>
      </c>
    </row>
    <row r="5" spans="2:8" s="12" customFormat="1" ht="22.5" customHeight="1">
      <c r="B5" s="28" t="s">
        <v>414</v>
      </c>
      <c r="C5" s="29">
        <v>1</v>
      </c>
      <c r="D5" s="67"/>
      <c r="E5" s="58" t="s">
        <v>106</v>
      </c>
      <c r="F5" s="60"/>
      <c r="G5" s="68" t="s">
        <v>433</v>
      </c>
      <c r="H5" s="21">
        <f>'C'!F6</f>
        <v>200</v>
      </c>
    </row>
    <row r="6" spans="2:8" s="12" customFormat="1" ht="300" customHeight="1">
      <c r="B6" s="316" t="s">
        <v>434</v>
      </c>
      <c r="C6" s="29">
        <f t="shared" ref="C6:C14" si="0">C5+1</f>
        <v>2</v>
      </c>
      <c r="D6" s="67"/>
      <c r="E6" s="58" t="s">
        <v>435</v>
      </c>
      <c r="F6" s="60"/>
      <c r="G6" s="218" t="s">
        <v>559</v>
      </c>
      <c r="H6" s="21">
        <f>'C'!F7</f>
        <v>376</v>
      </c>
    </row>
    <row r="7" spans="2:8" s="12" customFormat="1" ht="22.5" customHeight="1">
      <c r="B7" s="307"/>
      <c r="C7" s="29">
        <f t="shared" si="0"/>
        <v>3</v>
      </c>
      <c r="D7" s="67"/>
      <c r="E7" s="58" t="s">
        <v>436</v>
      </c>
      <c r="F7" s="60"/>
      <c r="G7" s="218" t="s">
        <v>529</v>
      </c>
      <c r="H7" s="21">
        <f>'C'!F8</f>
        <v>376</v>
      </c>
    </row>
    <row r="8" spans="2:8" s="12" customFormat="1" ht="22.5" customHeight="1">
      <c r="B8" s="307"/>
      <c r="C8" s="29">
        <f t="shared" si="0"/>
        <v>4</v>
      </c>
      <c r="D8" s="67"/>
      <c r="E8" s="58" t="s">
        <v>437</v>
      </c>
      <c r="F8" s="61"/>
      <c r="G8" s="58" t="s">
        <v>438</v>
      </c>
      <c r="H8" s="21">
        <f>'C'!F9</f>
        <v>376</v>
      </c>
    </row>
    <row r="9" spans="2:8" s="12" customFormat="1" ht="22.5" customHeight="1">
      <c r="B9" s="307"/>
      <c r="C9" s="29">
        <f t="shared" si="0"/>
        <v>5</v>
      </c>
      <c r="D9" s="67"/>
      <c r="E9" s="58" t="s">
        <v>439</v>
      </c>
      <c r="F9" s="61"/>
      <c r="G9" s="58" t="s">
        <v>440</v>
      </c>
      <c r="H9" s="21">
        <f>'C'!F10</f>
        <v>376</v>
      </c>
    </row>
    <row r="10" spans="2:8" s="12" customFormat="1" ht="279.95" customHeight="1">
      <c r="B10" s="307"/>
      <c r="C10" s="29">
        <f t="shared" si="0"/>
        <v>6</v>
      </c>
      <c r="D10" s="67"/>
      <c r="E10" s="58" t="s">
        <v>441</v>
      </c>
      <c r="F10" s="61"/>
      <c r="G10" s="58" t="s">
        <v>530</v>
      </c>
      <c r="H10" s="21">
        <f>'C'!F11</f>
        <v>115</v>
      </c>
    </row>
    <row r="11" spans="2:8" s="12" customFormat="1" ht="60" customHeight="1">
      <c r="B11" s="307"/>
      <c r="C11" s="29">
        <f t="shared" si="0"/>
        <v>7</v>
      </c>
      <c r="D11" s="67"/>
      <c r="E11" s="58" t="s">
        <v>439</v>
      </c>
      <c r="F11" s="61"/>
      <c r="G11" s="58" t="s">
        <v>442</v>
      </c>
      <c r="H11" s="21">
        <f>'C'!F12</f>
        <v>115</v>
      </c>
    </row>
    <row r="12" spans="2:8" s="12" customFormat="1" ht="60" customHeight="1">
      <c r="B12" s="307"/>
      <c r="C12" s="29">
        <f t="shared" si="0"/>
        <v>8</v>
      </c>
      <c r="D12" s="67"/>
      <c r="E12" s="58" t="s">
        <v>443</v>
      </c>
      <c r="F12" s="61"/>
      <c r="G12" s="58" t="s">
        <v>472</v>
      </c>
      <c r="H12" s="21">
        <f>'C'!F13</f>
        <v>115</v>
      </c>
    </row>
    <row r="13" spans="2:8" s="12" customFormat="1" ht="22.5" customHeight="1">
      <c r="B13" s="307"/>
      <c r="C13" s="29">
        <f t="shared" si="0"/>
        <v>9</v>
      </c>
      <c r="D13" s="67"/>
      <c r="E13" s="58" t="s">
        <v>253</v>
      </c>
      <c r="F13" s="61"/>
      <c r="G13" s="92" t="s">
        <v>444</v>
      </c>
      <c r="H13" s="21">
        <f>'C'!F14</f>
        <v>115</v>
      </c>
    </row>
    <row r="14" spans="2:8" s="12" customFormat="1" ht="22.5" customHeight="1">
      <c r="B14" s="27" t="s">
        <v>10</v>
      </c>
      <c r="C14" s="29">
        <f t="shared" si="0"/>
        <v>10</v>
      </c>
      <c r="D14" s="67"/>
      <c r="E14" s="58" t="s">
        <v>11</v>
      </c>
      <c r="F14" s="61"/>
      <c r="G14" s="62" t="s">
        <v>91</v>
      </c>
      <c r="H14" s="21">
        <f>'C'!F15</f>
        <v>59</v>
      </c>
    </row>
    <row r="15" spans="2:8" ht="7.5" customHeight="1">
      <c r="B15" s="17"/>
      <c r="C15" s="11"/>
      <c r="D15" s="11"/>
      <c r="E15" s="17"/>
      <c r="F15" s="17"/>
      <c r="G15" s="17"/>
      <c r="H15" s="17"/>
    </row>
    <row r="16" spans="2:8" ht="22.5" customHeight="1">
      <c r="B16" s="17" t="s">
        <v>12</v>
      </c>
      <c r="E16" s="17"/>
      <c r="F16" s="17"/>
      <c r="G16" s="17"/>
      <c r="H16" s="17"/>
    </row>
    <row r="17" spans="2:8" ht="22.5" customHeight="1">
      <c r="B17" s="17" t="s">
        <v>445</v>
      </c>
      <c r="E17" s="30"/>
      <c r="F17" s="30"/>
      <c r="G17" s="30"/>
      <c r="H17" s="30"/>
    </row>
    <row r="18" spans="2:8" ht="22.5" customHeight="1">
      <c r="B18" s="17" t="s">
        <v>446</v>
      </c>
      <c r="E18" s="17"/>
      <c r="F18" s="17"/>
      <c r="G18" s="17"/>
      <c r="H18" s="17"/>
    </row>
    <row r="19" spans="2:8" ht="22.5" customHeight="1">
      <c r="B19" s="17" t="s">
        <v>447</v>
      </c>
      <c r="E19" s="17"/>
      <c r="F19" s="17"/>
      <c r="G19" s="17"/>
      <c r="H19" s="17"/>
    </row>
    <row r="20" spans="2:8" ht="22.5" customHeight="1">
      <c r="B20" s="17" t="s">
        <v>448</v>
      </c>
      <c r="E20" s="17"/>
      <c r="F20" s="17"/>
      <c r="G20" s="17"/>
      <c r="H20" s="17"/>
    </row>
    <row r="21" spans="2:8" ht="22.5" customHeight="1">
      <c r="B21" s="17"/>
      <c r="E21" s="17"/>
      <c r="F21" s="17"/>
      <c r="G21" s="17"/>
      <c r="H21" s="17"/>
    </row>
    <row r="22" spans="2:8" ht="22.5" customHeight="1">
      <c r="B22" s="17"/>
      <c r="E22" s="17"/>
      <c r="F22" s="17"/>
      <c r="G22" s="17"/>
      <c r="H22" s="17"/>
    </row>
    <row r="23" spans="2:8" ht="22.5" customHeight="1">
      <c r="B23" s="17"/>
      <c r="E23" s="17"/>
      <c r="F23" s="17"/>
      <c r="G23" s="17"/>
      <c r="H23" s="19"/>
    </row>
    <row r="24" spans="2:8" ht="22.5" customHeight="1">
      <c r="B24" s="17"/>
      <c r="E24" s="17"/>
      <c r="F24" s="17"/>
      <c r="G24" s="17"/>
      <c r="H24" s="19"/>
    </row>
    <row r="25" spans="2:8" ht="22.5" customHeight="1">
      <c r="B25" s="17"/>
      <c r="C25" s="7"/>
      <c r="D25" s="7"/>
      <c r="E25" s="17"/>
      <c r="F25" s="17"/>
      <c r="G25" s="17"/>
      <c r="H25" s="17"/>
    </row>
    <row r="26" spans="2:8" ht="22.5" customHeight="1">
      <c r="B26" s="17"/>
      <c r="C26" s="7"/>
      <c r="D26" s="7"/>
      <c r="E26" s="17"/>
      <c r="F26" s="17"/>
      <c r="G26" s="17"/>
      <c r="H26" s="17"/>
    </row>
    <row r="27" spans="2:8" ht="7.5" customHeight="1">
      <c r="B27" s="17"/>
      <c r="C27" s="17"/>
      <c r="D27" s="17"/>
      <c r="E27" s="17"/>
      <c r="F27" s="17"/>
      <c r="G27" s="17"/>
      <c r="H27" s="17"/>
    </row>
  </sheetData>
  <mergeCells count="4">
    <mergeCell ref="B2:H2"/>
    <mergeCell ref="D4:E4"/>
    <mergeCell ref="F4:G4"/>
    <mergeCell ref="B6:B13"/>
  </mergeCells>
  <phoneticPr fontId="1"/>
  <printOptions horizontalCentered="1"/>
  <pageMargins left="0.78740157480314965" right="0.19685039370078741" top="0.59055118110236227" bottom="0.19685039370078741" header="0" footer="0.19685039370078741"/>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D32"/>
  <sheetViews>
    <sheetView view="pageBreakPreview" topLeftCell="A15" zoomScale="70" zoomScaleNormal="100" zoomScaleSheetLayoutView="70" workbookViewId="0">
      <selection activeCell="I11" sqref="I11"/>
    </sheetView>
  </sheetViews>
  <sheetFormatPr defaultColWidth="9" defaultRowHeight="18.75"/>
  <cols>
    <col min="1" max="1" width="7.625" style="108" customWidth="1"/>
    <col min="2" max="2" width="40.125" style="108" bestFit="1" customWidth="1"/>
    <col min="3" max="3" width="90.625" style="108" customWidth="1"/>
    <col min="4" max="4" width="5.25" style="109" bestFit="1" customWidth="1"/>
    <col min="5" max="16384" width="9" style="110"/>
  </cols>
  <sheetData>
    <row r="1" spans="1:4" ht="25.5">
      <c r="A1" s="86" t="s">
        <v>262</v>
      </c>
      <c r="B1" s="107"/>
    </row>
    <row r="2" spans="1:4" ht="24">
      <c r="A2" s="84"/>
      <c r="B2" s="107"/>
    </row>
    <row r="3" spans="1:4" s="41" customFormat="1" ht="22.5" customHeight="1">
      <c r="A3" s="25" t="s">
        <v>75</v>
      </c>
      <c r="B3" s="27" t="s">
        <v>263</v>
      </c>
      <c r="C3" s="25" t="s">
        <v>264</v>
      </c>
      <c r="D3" s="25" t="s">
        <v>13</v>
      </c>
    </row>
    <row r="4" spans="1:4" s="41" customFormat="1" ht="22.5" customHeight="1">
      <c r="A4" s="160">
        <v>1</v>
      </c>
      <c r="B4" s="161" t="s">
        <v>121</v>
      </c>
      <c r="C4" s="161" t="s">
        <v>449</v>
      </c>
      <c r="D4" s="124">
        <f>D!D5</f>
        <v>38</v>
      </c>
    </row>
    <row r="5" spans="1:4" s="41" customFormat="1" ht="22.5" customHeight="1">
      <c r="A5" s="160">
        <f>A4+1</f>
        <v>2</v>
      </c>
      <c r="B5" s="161" t="s">
        <v>135</v>
      </c>
      <c r="C5" s="161" t="s">
        <v>450</v>
      </c>
      <c r="D5" s="124">
        <f>D!D6</f>
        <v>4</v>
      </c>
    </row>
    <row r="6" spans="1:4" s="41" customFormat="1" ht="22.5" customHeight="1">
      <c r="A6" s="160">
        <f t="shared" ref="A6:A32" si="0">A5+1</f>
        <v>3</v>
      </c>
      <c r="B6" s="161" t="s">
        <v>265</v>
      </c>
      <c r="C6" s="161" t="s">
        <v>266</v>
      </c>
      <c r="D6" s="124">
        <f>D!D7</f>
        <v>26</v>
      </c>
    </row>
    <row r="7" spans="1:4" s="41" customFormat="1" ht="39.950000000000003" customHeight="1">
      <c r="A7" s="160">
        <f t="shared" si="0"/>
        <v>4</v>
      </c>
      <c r="B7" s="20" t="s">
        <v>267</v>
      </c>
      <c r="C7" s="19" t="s">
        <v>451</v>
      </c>
      <c r="D7" s="124">
        <f>D!D8</f>
        <v>16</v>
      </c>
    </row>
    <row r="8" spans="1:4" s="41" customFormat="1" ht="22.5" customHeight="1">
      <c r="A8" s="160">
        <f t="shared" si="0"/>
        <v>5</v>
      </c>
      <c r="B8" s="219" t="s">
        <v>268</v>
      </c>
      <c r="C8" s="220" t="s">
        <v>478</v>
      </c>
      <c r="D8" s="124">
        <f>D!D9</f>
        <v>4</v>
      </c>
    </row>
    <row r="9" spans="1:4" s="41" customFormat="1" ht="22.5" customHeight="1">
      <c r="A9" s="160">
        <f t="shared" si="0"/>
        <v>6</v>
      </c>
      <c r="B9" s="221" t="s">
        <v>390</v>
      </c>
      <c r="C9" s="219" t="s">
        <v>481</v>
      </c>
      <c r="D9" s="124">
        <f>D!D10</f>
        <v>4</v>
      </c>
    </row>
    <row r="10" spans="1:4" s="41" customFormat="1" ht="39.950000000000003" customHeight="1">
      <c r="A10" s="160">
        <f t="shared" si="0"/>
        <v>7</v>
      </c>
      <c r="B10" s="221" t="s">
        <v>531</v>
      </c>
      <c r="C10" s="219" t="s">
        <v>535</v>
      </c>
      <c r="D10" s="124">
        <f>D!D11</f>
        <v>2</v>
      </c>
    </row>
    <row r="11" spans="1:4" s="41" customFormat="1" ht="22.5" customHeight="1">
      <c r="A11" s="160">
        <f t="shared" si="0"/>
        <v>8</v>
      </c>
      <c r="B11" s="162" t="s">
        <v>270</v>
      </c>
      <c r="C11" s="20" t="s">
        <v>271</v>
      </c>
      <c r="D11" s="124">
        <f>D!D12</f>
        <v>3</v>
      </c>
    </row>
    <row r="12" spans="1:4" s="41" customFormat="1" ht="60" customHeight="1">
      <c r="A12" s="160">
        <f t="shared" si="0"/>
        <v>9</v>
      </c>
      <c r="B12" s="162" t="s">
        <v>272</v>
      </c>
      <c r="C12" s="219" t="s">
        <v>532</v>
      </c>
      <c r="D12" s="124">
        <f>D!D13</f>
        <v>5</v>
      </c>
    </row>
    <row r="13" spans="1:4" s="41" customFormat="1" ht="80.099999999999994" customHeight="1">
      <c r="A13" s="160">
        <f>A12+1</f>
        <v>10</v>
      </c>
      <c r="B13" s="20" t="s">
        <v>273</v>
      </c>
      <c r="C13" s="219" t="s">
        <v>562</v>
      </c>
      <c r="D13" s="124">
        <f>D!D14</f>
        <v>4</v>
      </c>
    </row>
    <row r="14" spans="1:4" s="41" customFormat="1" ht="94.5" customHeight="1">
      <c r="A14" s="160">
        <f t="shared" si="0"/>
        <v>11</v>
      </c>
      <c r="B14" s="20" t="s">
        <v>547</v>
      </c>
      <c r="C14" s="20" t="s">
        <v>541</v>
      </c>
      <c r="D14" s="125">
        <f>D!D15</f>
        <v>3</v>
      </c>
    </row>
    <row r="15" spans="1:4" s="41" customFormat="1" ht="22.5" customHeight="1">
      <c r="A15" s="160">
        <f t="shared" si="0"/>
        <v>12</v>
      </c>
      <c r="B15" s="20" t="s">
        <v>274</v>
      </c>
      <c r="C15" s="20" t="s">
        <v>275</v>
      </c>
      <c r="D15" s="124">
        <f>D!D16</f>
        <v>3</v>
      </c>
    </row>
    <row r="16" spans="1:4" s="41" customFormat="1" ht="22.5" customHeight="1">
      <c r="A16" s="160">
        <f t="shared" si="0"/>
        <v>13</v>
      </c>
      <c r="B16" s="162" t="s">
        <v>527</v>
      </c>
      <c r="C16" s="20" t="s">
        <v>528</v>
      </c>
      <c r="D16" s="124">
        <f>D!D17</f>
        <v>42</v>
      </c>
    </row>
    <row r="17" spans="1:4" s="287" customFormat="1" ht="22.5" customHeight="1">
      <c r="A17" s="285">
        <f t="shared" si="0"/>
        <v>14</v>
      </c>
      <c r="B17" s="281" t="s">
        <v>276</v>
      </c>
      <c r="C17" s="282" t="s">
        <v>277</v>
      </c>
      <c r="D17" s="286">
        <f>D!D18</f>
        <v>0</v>
      </c>
    </row>
    <row r="18" spans="1:4" s="287" customFormat="1" ht="22.5" customHeight="1">
      <c r="A18" s="285">
        <f t="shared" si="0"/>
        <v>15</v>
      </c>
      <c r="B18" s="281" t="s">
        <v>278</v>
      </c>
      <c r="C18" s="282" t="s">
        <v>279</v>
      </c>
      <c r="D18" s="286">
        <f>D!D19</f>
        <v>0</v>
      </c>
    </row>
    <row r="19" spans="1:4" s="287" customFormat="1" ht="22.5" customHeight="1">
      <c r="A19" s="285">
        <f t="shared" si="0"/>
        <v>16</v>
      </c>
      <c r="B19" s="281" t="s">
        <v>280</v>
      </c>
      <c r="C19" s="282" t="s">
        <v>281</v>
      </c>
      <c r="D19" s="286">
        <f>D!D20</f>
        <v>0</v>
      </c>
    </row>
    <row r="20" spans="1:4" s="287" customFormat="1" ht="22.5" customHeight="1">
      <c r="A20" s="285">
        <f t="shared" si="0"/>
        <v>17</v>
      </c>
      <c r="B20" s="281" t="s">
        <v>282</v>
      </c>
      <c r="C20" s="282" t="s">
        <v>283</v>
      </c>
      <c r="D20" s="286">
        <f>D!D21</f>
        <v>0</v>
      </c>
    </row>
    <row r="21" spans="1:4" s="41" customFormat="1" ht="39.950000000000003" customHeight="1">
      <c r="A21" s="285">
        <f t="shared" si="0"/>
        <v>18</v>
      </c>
      <c r="B21" s="281" t="s">
        <v>284</v>
      </c>
      <c r="C21" s="282" t="s">
        <v>452</v>
      </c>
      <c r="D21" s="286">
        <f>D!D22</f>
        <v>0</v>
      </c>
    </row>
    <row r="22" spans="1:4" s="41" customFormat="1" ht="30" customHeight="1">
      <c r="A22" s="160">
        <f t="shared" si="0"/>
        <v>19</v>
      </c>
      <c r="B22" s="58" t="s">
        <v>86</v>
      </c>
      <c r="C22" s="63" t="s">
        <v>87</v>
      </c>
      <c r="D22" s="125">
        <f>D!D23</f>
        <v>33</v>
      </c>
    </row>
    <row r="23" spans="1:4" s="41" customFormat="1" ht="22.5" customHeight="1">
      <c r="A23" s="160">
        <f t="shared" si="0"/>
        <v>20</v>
      </c>
      <c r="B23" s="163" t="s">
        <v>286</v>
      </c>
      <c r="C23" s="114" t="s">
        <v>287</v>
      </c>
      <c r="D23" s="124">
        <f>D!D24</f>
        <v>11</v>
      </c>
    </row>
    <row r="24" spans="1:4" s="41" customFormat="1" ht="22.5" customHeight="1">
      <c r="A24" s="160">
        <f t="shared" si="0"/>
        <v>21</v>
      </c>
      <c r="B24" s="163" t="s">
        <v>288</v>
      </c>
      <c r="C24" s="114" t="s">
        <v>289</v>
      </c>
      <c r="D24" s="124">
        <f>D!D25</f>
        <v>14</v>
      </c>
    </row>
    <row r="25" spans="1:4" s="41" customFormat="1" ht="30.75" customHeight="1">
      <c r="A25" s="160">
        <f t="shared" si="0"/>
        <v>22</v>
      </c>
      <c r="B25" s="293" t="s">
        <v>565</v>
      </c>
      <c r="C25" s="114" t="s">
        <v>290</v>
      </c>
      <c r="D25" s="124">
        <f>D!D26</f>
        <v>14</v>
      </c>
    </row>
    <row r="26" spans="1:4" s="41" customFormat="1" ht="22.5" customHeight="1">
      <c r="A26" s="160">
        <f t="shared" si="0"/>
        <v>23</v>
      </c>
      <c r="B26" s="114" t="s">
        <v>291</v>
      </c>
      <c r="C26" s="114" t="s">
        <v>292</v>
      </c>
      <c r="D26" s="124">
        <f>D!D27</f>
        <v>11</v>
      </c>
    </row>
    <row r="27" spans="1:4" s="41" customFormat="1" ht="22.5" customHeight="1">
      <c r="A27" s="160">
        <f t="shared" si="0"/>
        <v>24</v>
      </c>
      <c r="B27" s="163" t="s">
        <v>293</v>
      </c>
      <c r="C27" s="163" t="s">
        <v>294</v>
      </c>
      <c r="D27" s="124">
        <f>D!D28</f>
        <v>11</v>
      </c>
    </row>
    <row r="28" spans="1:4" s="41" customFormat="1" ht="22.5" customHeight="1">
      <c r="A28" s="160">
        <f t="shared" si="0"/>
        <v>25</v>
      </c>
      <c r="B28" s="163" t="s">
        <v>295</v>
      </c>
      <c r="C28" s="114" t="s">
        <v>296</v>
      </c>
      <c r="D28" s="124">
        <f>D!D29</f>
        <v>11</v>
      </c>
    </row>
    <row r="29" spans="1:4" s="41" customFormat="1" ht="22.5" customHeight="1">
      <c r="A29" s="160">
        <f t="shared" si="0"/>
        <v>26</v>
      </c>
      <c r="B29" s="163" t="s">
        <v>297</v>
      </c>
      <c r="C29" s="115" t="s">
        <v>553</v>
      </c>
      <c r="D29" s="124">
        <f>D!D30</f>
        <v>30</v>
      </c>
    </row>
    <row r="30" spans="1:4" s="41" customFormat="1" ht="22.5" customHeight="1">
      <c r="A30" s="160">
        <f t="shared" si="0"/>
        <v>27</v>
      </c>
      <c r="B30" s="115" t="s">
        <v>298</v>
      </c>
      <c r="C30" s="163" t="s">
        <v>453</v>
      </c>
      <c r="D30" s="124">
        <f>D!D31</f>
        <v>3</v>
      </c>
    </row>
    <row r="31" spans="1:4" s="41" customFormat="1" ht="22.5" customHeight="1">
      <c r="A31" s="160">
        <f t="shared" si="0"/>
        <v>28</v>
      </c>
      <c r="B31" s="222" t="s">
        <v>524</v>
      </c>
      <c r="C31" s="223" t="s">
        <v>525</v>
      </c>
      <c r="D31" s="124">
        <f>D!D32</f>
        <v>50</v>
      </c>
    </row>
    <row r="32" spans="1:4" s="41" customFormat="1" ht="22.5" customHeight="1">
      <c r="A32" s="160">
        <f t="shared" si="0"/>
        <v>29</v>
      </c>
      <c r="B32" s="165" t="s">
        <v>137</v>
      </c>
      <c r="C32" s="164" t="s">
        <v>300</v>
      </c>
      <c r="D32" s="124">
        <f>D!D33</f>
        <v>4</v>
      </c>
    </row>
  </sheetData>
  <phoneticPr fontId="1"/>
  <pageMargins left="0.39370078740157483" right="0.39370078740157483" top="0.55118110236220474" bottom="0.55118110236220474" header="0.31496062992125984" footer="0.31496062992125984"/>
  <pageSetup paperSize="9"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D36"/>
  <sheetViews>
    <sheetView view="pageBreakPreview" topLeftCell="A6" zoomScale="70" zoomScaleNormal="100" zoomScaleSheetLayoutView="70" workbookViewId="0">
      <selection activeCell="I11" sqref="I11"/>
    </sheetView>
  </sheetViews>
  <sheetFormatPr defaultColWidth="9" defaultRowHeight="18.75"/>
  <cols>
    <col min="1" max="1" width="11" style="108" customWidth="1"/>
    <col min="2" max="2" width="70.75" style="108" customWidth="1"/>
    <col min="3" max="3" width="90.625" style="108" customWidth="1"/>
    <col min="4" max="4" width="5.25" style="108" bestFit="1" customWidth="1"/>
    <col min="5" max="16384" width="9" style="108"/>
  </cols>
  <sheetData>
    <row r="1" spans="1:4" ht="24">
      <c r="A1" s="84" t="s">
        <v>301</v>
      </c>
      <c r="B1" s="107"/>
    </row>
    <row r="2" spans="1:4" ht="24">
      <c r="A2" s="84"/>
      <c r="B2" s="107"/>
    </row>
    <row r="3" spans="1:4" s="31" customFormat="1" ht="22.5" customHeight="1">
      <c r="A3" s="229" t="s">
        <v>75</v>
      </c>
      <c r="B3" s="230" t="s">
        <v>263</v>
      </c>
      <c r="C3" s="229" t="s">
        <v>264</v>
      </c>
      <c r="D3" s="229" t="s">
        <v>13</v>
      </c>
    </row>
    <row r="4" spans="1:4" s="31" customFormat="1" ht="140.1" customHeight="1">
      <c r="A4" s="231">
        <v>1</v>
      </c>
      <c r="B4" s="161" t="s">
        <v>302</v>
      </c>
      <c r="C4" s="20" t="s">
        <v>537</v>
      </c>
      <c r="D4" s="232">
        <f>E!D5</f>
        <v>50</v>
      </c>
    </row>
    <row r="5" spans="1:4" s="31" customFormat="1" ht="159.94999999999999" customHeight="1">
      <c r="A5" s="231">
        <f>A4+1</f>
        <v>2</v>
      </c>
      <c r="B5" s="161" t="s">
        <v>303</v>
      </c>
      <c r="C5" s="20" t="s">
        <v>538</v>
      </c>
      <c r="D5" s="232">
        <f>E!D6</f>
        <v>46</v>
      </c>
    </row>
    <row r="6" spans="1:4" s="31" customFormat="1" ht="22.5" customHeight="1">
      <c r="A6" s="231">
        <f t="shared" ref="A6:A36" si="0">A5+1</f>
        <v>3</v>
      </c>
      <c r="B6" s="161" t="s">
        <v>304</v>
      </c>
      <c r="C6" s="161" t="s">
        <v>305</v>
      </c>
      <c r="D6" s="232">
        <f>E!D7</f>
        <v>25</v>
      </c>
    </row>
    <row r="7" spans="1:4" s="31" customFormat="1" ht="22.5" customHeight="1">
      <c r="A7" s="231">
        <f t="shared" si="0"/>
        <v>4</v>
      </c>
      <c r="B7" s="161" t="s">
        <v>306</v>
      </c>
      <c r="C7" s="161" t="s">
        <v>307</v>
      </c>
      <c r="D7" s="232">
        <f>E!D8</f>
        <v>25</v>
      </c>
    </row>
    <row r="8" spans="1:4" s="31" customFormat="1" ht="189.95" customHeight="1">
      <c r="A8" s="231">
        <f t="shared" si="0"/>
        <v>5</v>
      </c>
      <c r="B8" s="233" t="s">
        <v>308</v>
      </c>
      <c r="C8" s="20" t="s">
        <v>539</v>
      </c>
      <c r="D8" s="232">
        <f>E!D9</f>
        <v>6</v>
      </c>
    </row>
    <row r="9" spans="1:4" s="31" customFormat="1" ht="22.5" customHeight="1">
      <c r="A9" s="231">
        <f t="shared" si="0"/>
        <v>6</v>
      </c>
      <c r="B9" s="161" t="s">
        <v>309</v>
      </c>
      <c r="C9" s="161" t="s">
        <v>455</v>
      </c>
      <c r="D9" s="232">
        <f>E!D10</f>
        <v>22</v>
      </c>
    </row>
    <row r="10" spans="1:4" s="31" customFormat="1" ht="22.5" customHeight="1">
      <c r="A10" s="231">
        <f t="shared" si="0"/>
        <v>7</v>
      </c>
      <c r="B10" s="162" t="s">
        <v>527</v>
      </c>
      <c r="C10" s="20" t="s">
        <v>528</v>
      </c>
      <c r="D10" s="232">
        <f>E!D11</f>
        <v>127</v>
      </c>
    </row>
    <row r="11" spans="1:4" s="31" customFormat="1" ht="33">
      <c r="A11" s="231">
        <f t="shared" si="0"/>
        <v>8</v>
      </c>
      <c r="B11" s="161" t="s">
        <v>310</v>
      </c>
      <c r="C11" s="161" t="s">
        <v>564</v>
      </c>
      <c r="D11" s="232">
        <f>E!D12</f>
        <v>6</v>
      </c>
    </row>
    <row r="12" spans="1:4" s="31" customFormat="1" ht="22.5" customHeight="1">
      <c r="A12" s="231">
        <f t="shared" si="0"/>
        <v>9</v>
      </c>
      <c r="B12" s="161" t="s">
        <v>311</v>
      </c>
      <c r="C12" s="161" t="s">
        <v>312</v>
      </c>
      <c r="D12" s="232">
        <f>E!D13</f>
        <v>8</v>
      </c>
    </row>
    <row r="13" spans="1:4" s="31" customFormat="1" ht="120" customHeight="1">
      <c r="A13" s="231">
        <f t="shared" si="0"/>
        <v>10</v>
      </c>
      <c r="B13" s="161" t="s">
        <v>313</v>
      </c>
      <c r="C13" s="161" t="s">
        <v>314</v>
      </c>
      <c r="D13" s="232">
        <f>E!D14</f>
        <v>4</v>
      </c>
    </row>
    <row r="14" spans="1:4" s="31" customFormat="1" ht="23.25" customHeight="1">
      <c r="A14" s="241">
        <f t="shared" si="0"/>
        <v>11</v>
      </c>
      <c r="B14" s="242" t="s">
        <v>542</v>
      </c>
      <c r="C14" s="234" t="s">
        <v>543</v>
      </c>
      <c r="D14" s="258">
        <f>E!D15</f>
        <v>28</v>
      </c>
    </row>
    <row r="15" spans="1:4" s="31" customFormat="1" ht="23.25" customHeight="1">
      <c r="A15" s="241">
        <f t="shared" si="0"/>
        <v>12</v>
      </c>
      <c r="B15" s="144" t="s">
        <v>436</v>
      </c>
      <c r="C15" s="234" t="s">
        <v>544</v>
      </c>
      <c r="D15" s="258">
        <f>E!D16</f>
        <v>28</v>
      </c>
    </row>
    <row r="16" spans="1:4" s="31" customFormat="1" ht="22.5" customHeight="1">
      <c r="A16" s="241">
        <f t="shared" si="0"/>
        <v>13</v>
      </c>
      <c r="B16" s="144" t="s">
        <v>437</v>
      </c>
      <c r="C16" s="234" t="s">
        <v>545</v>
      </c>
      <c r="D16" s="258">
        <f>E!D17</f>
        <v>28</v>
      </c>
    </row>
    <row r="17" spans="1:4" s="31" customFormat="1" ht="22.5" customHeight="1">
      <c r="A17" s="241">
        <f t="shared" si="0"/>
        <v>14</v>
      </c>
      <c r="B17" s="144" t="s">
        <v>439</v>
      </c>
      <c r="C17" s="234" t="s">
        <v>546</v>
      </c>
      <c r="D17" s="258">
        <f>E!D18</f>
        <v>28</v>
      </c>
    </row>
    <row r="18" spans="1:4" s="31" customFormat="1" ht="22.5" customHeight="1">
      <c r="A18" s="240">
        <f t="shared" si="0"/>
        <v>15</v>
      </c>
      <c r="B18" s="161" t="s">
        <v>315</v>
      </c>
      <c r="C18" s="234" t="s">
        <v>473</v>
      </c>
      <c r="D18" s="232">
        <f>E!D19</f>
        <v>25</v>
      </c>
    </row>
    <row r="19" spans="1:4" s="31" customFormat="1" ht="22.5" customHeight="1">
      <c r="A19" s="231">
        <f t="shared" si="0"/>
        <v>16</v>
      </c>
      <c r="B19" s="161" t="s">
        <v>316</v>
      </c>
      <c r="C19" s="234" t="s">
        <v>474</v>
      </c>
      <c r="D19" s="232">
        <f>E!D20</f>
        <v>19</v>
      </c>
    </row>
    <row r="20" spans="1:4" s="31" customFormat="1" ht="22.5" customHeight="1">
      <c r="A20" s="231">
        <f t="shared" si="0"/>
        <v>17</v>
      </c>
      <c r="B20" s="161" t="s">
        <v>317</v>
      </c>
      <c r="C20" s="161" t="s">
        <v>475</v>
      </c>
      <c r="D20" s="232">
        <f>E!D21</f>
        <v>7</v>
      </c>
    </row>
    <row r="21" spans="1:4" s="31" customFormat="1" ht="22.5" customHeight="1">
      <c r="A21" s="231">
        <f t="shared" si="0"/>
        <v>18</v>
      </c>
      <c r="B21" s="161" t="s">
        <v>318</v>
      </c>
      <c r="C21" s="161" t="s">
        <v>476</v>
      </c>
      <c r="D21" s="232">
        <f>E!D22</f>
        <v>9</v>
      </c>
    </row>
    <row r="22" spans="1:4" s="31" customFormat="1" ht="22.5" customHeight="1">
      <c r="A22" s="231">
        <f t="shared" si="0"/>
        <v>19</v>
      </c>
      <c r="B22" s="161" t="s">
        <v>319</v>
      </c>
      <c r="C22" s="161" t="s">
        <v>320</v>
      </c>
      <c r="D22" s="232">
        <f>E!D23</f>
        <v>5</v>
      </c>
    </row>
    <row r="23" spans="1:4" s="31" customFormat="1" ht="39.950000000000003" customHeight="1">
      <c r="A23" s="231">
        <f t="shared" si="0"/>
        <v>20</v>
      </c>
      <c r="B23" s="161" t="s">
        <v>321</v>
      </c>
      <c r="C23" s="20" t="s">
        <v>533</v>
      </c>
      <c r="D23" s="232">
        <f>E!D24</f>
        <v>5</v>
      </c>
    </row>
    <row r="24" spans="1:4" s="31" customFormat="1" ht="22.5" customHeight="1">
      <c r="A24" s="280">
        <f t="shared" si="0"/>
        <v>21</v>
      </c>
      <c r="B24" s="281" t="s">
        <v>322</v>
      </c>
      <c r="C24" s="282" t="s">
        <v>456</v>
      </c>
      <c r="D24" s="283">
        <f>E!D25</f>
        <v>0</v>
      </c>
    </row>
    <row r="25" spans="1:4" s="31" customFormat="1" ht="22.5" customHeight="1">
      <c r="A25" s="231">
        <f t="shared" si="0"/>
        <v>22</v>
      </c>
      <c r="B25" s="58" t="s">
        <v>86</v>
      </c>
      <c r="C25" s="63" t="s">
        <v>87</v>
      </c>
      <c r="D25" s="232">
        <f>E!D26</f>
        <v>75</v>
      </c>
    </row>
    <row r="26" spans="1:4" s="31" customFormat="1" ht="22.5" customHeight="1">
      <c r="A26" s="294">
        <f t="shared" si="0"/>
        <v>23</v>
      </c>
      <c r="B26" s="295" t="s">
        <v>280</v>
      </c>
      <c r="C26" s="295" t="s">
        <v>280</v>
      </c>
      <c r="D26" s="296">
        <f>E!D27</f>
        <v>0</v>
      </c>
    </row>
    <row r="27" spans="1:4" s="31" customFormat="1" ht="22.5" customHeight="1">
      <c r="A27" s="294">
        <f t="shared" si="0"/>
        <v>24</v>
      </c>
      <c r="B27" s="295" t="s">
        <v>282</v>
      </c>
      <c r="C27" s="295" t="s">
        <v>282</v>
      </c>
      <c r="D27" s="296">
        <f>E!D28</f>
        <v>0</v>
      </c>
    </row>
    <row r="28" spans="1:4" s="31" customFormat="1" ht="22.5" customHeight="1">
      <c r="A28" s="231">
        <f t="shared" si="0"/>
        <v>25</v>
      </c>
      <c r="B28" s="235" t="s">
        <v>323</v>
      </c>
      <c r="C28" s="235" t="s">
        <v>324</v>
      </c>
      <c r="D28" s="232">
        <f>E!D29</f>
        <v>3</v>
      </c>
    </row>
    <row r="29" spans="1:4" s="31" customFormat="1" ht="22.5" customHeight="1">
      <c r="A29" s="231">
        <f t="shared" si="0"/>
        <v>26</v>
      </c>
      <c r="B29" s="120" t="s">
        <v>325</v>
      </c>
      <c r="C29" s="120" t="s">
        <v>326</v>
      </c>
      <c r="D29" s="232">
        <f>E!D30</f>
        <v>1</v>
      </c>
    </row>
    <row r="30" spans="1:4" s="31" customFormat="1" ht="22.5" customHeight="1">
      <c r="A30" s="231">
        <f t="shared" si="0"/>
        <v>27</v>
      </c>
      <c r="B30" s="120" t="s">
        <v>328</v>
      </c>
      <c r="C30" s="120" t="s">
        <v>327</v>
      </c>
      <c r="D30" s="232">
        <f>E!D31</f>
        <v>3</v>
      </c>
    </row>
    <row r="31" spans="1:4" s="31" customFormat="1" ht="22.5" customHeight="1">
      <c r="A31" s="231">
        <f t="shared" si="0"/>
        <v>28</v>
      </c>
      <c r="B31" s="120" t="s">
        <v>329</v>
      </c>
      <c r="C31" s="161" t="s">
        <v>327</v>
      </c>
      <c r="D31" s="232">
        <f>E!D32</f>
        <v>5</v>
      </c>
    </row>
    <row r="32" spans="1:4" s="31" customFormat="1" ht="39.950000000000003" customHeight="1">
      <c r="A32" s="231">
        <f t="shared" si="0"/>
        <v>29</v>
      </c>
      <c r="B32" s="236" t="s">
        <v>330</v>
      </c>
      <c r="C32" s="237" t="s">
        <v>331</v>
      </c>
      <c r="D32" s="232">
        <f>E!D33</f>
        <v>10</v>
      </c>
    </row>
    <row r="33" spans="1:4" s="31" customFormat="1" ht="79.900000000000006" customHeight="1">
      <c r="A33" s="253">
        <f t="shared" si="0"/>
        <v>30</v>
      </c>
      <c r="B33" s="37" t="s">
        <v>332</v>
      </c>
      <c r="C33" s="254" t="s">
        <v>552</v>
      </c>
      <c r="D33" s="232">
        <f>E!D34</f>
        <v>6</v>
      </c>
    </row>
    <row r="34" spans="1:4" s="31" customFormat="1" ht="22.5" customHeight="1">
      <c r="A34" s="231">
        <f t="shared" si="0"/>
        <v>31</v>
      </c>
      <c r="B34" s="236" t="s">
        <v>333</v>
      </c>
      <c r="C34" s="161" t="s">
        <v>334</v>
      </c>
      <c r="D34" s="232">
        <f>E!D35</f>
        <v>13</v>
      </c>
    </row>
    <row r="35" spans="1:4" s="31" customFormat="1" ht="22.5" customHeight="1">
      <c r="A35" s="231">
        <f t="shared" si="0"/>
        <v>32</v>
      </c>
      <c r="B35" s="236" t="s">
        <v>335</v>
      </c>
      <c r="C35" s="236" t="s">
        <v>336</v>
      </c>
      <c r="D35" s="232">
        <f>E!D36</f>
        <v>26</v>
      </c>
    </row>
    <row r="36" spans="1:4" s="31" customFormat="1" ht="22.5" customHeight="1">
      <c r="A36" s="231">
        <f t="shared" si="0"/>
        <v>33</v>
      </c>
      <c r="B36" s="236" t="s">
        <v>337</v>
      </c>
      <c r="C36" s="236" t="s">
        <v>338</v>
      </c>
      <c r="D36" s="232">
        <f>E!D37</f>
        <v>9</v>
      </c>
    </row>
  </sheetData>
  <phoneticPr fontId="1"/>
  <printOptions horizontalCentered="1"/>
  <pageMargins left="0.39370078740157483" right="0.39370078740157483" top="0.74803149606299213" bottom="0.74803149606299213" header="0.31496062992125984" footer="0.31496062992125984"/>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21E42-666D-4EE5-85B8-B6113C4D685E}">
  <sheetPr>
    <tabColor theme="3" tint="0.59999389629810485"/>
  </sheetPr>
  <dimension ref="B1:E33"/>
  <sheetViews>
    <sheetView view="pageBreakPreview" zoomScaleNormal="80" zoomScaleSheetLayoutView="100" workbookViewId="0">
      <selection activeCell="I11" sqref="I11"/>
    </sheetView>
  </sheetViews>
  <sheetFormatPr defaultRowHeight="18.75"/>
  <cols>
    <col min="1" max="1" width="1.25" style="1" customWidth="1"/>
    <col min="2" max="2" width="14.75" style="1" customWidth="1"/>
    <col min="3" max="3" width="6.25" style="5" customWidth="1"/>
    <col min="4" max="4" width="0.625" style="5" customWidth="1"/>
    <col min="5" max="5" width="86.75" style="1" bestFit="1" customWidth="1"/>
    <col min="6" max="16384" width="9" style="1"/>
  </cols>
  <sheetData>
    <row r="1" spans="2:5" ht="7.5" customHeight="1"/>
    <row r="2" spans="2:5" ht="26.25" customHeight="1">
      <c r="B2" s="86" t="s">
        <v>196</v>
      </c>
    </row>
    <row r="3" spans="2:5" ht="7.5" customHeight="1">
      <c r="E3" s="85"/>
    </row>
    <row r="4" spans="2:5" s="5" customFormat="1" ht="23.25" customHeight="1">
      <c r="B4" s="170" t="s">
        <v>17</v>
      </c>
      <c r="C4" s="171" t="s">
        <v>75</v>
      </c>
      <c r="D4" s="320" t="s">
        <v>18</v>
      </c>
      <c r="E4" s="321"/>
    </row>
    <row r="5" spans="2:5" ht="23.25" customHeight="1">
      <c r="B5" s="322" t="s">
        <v>19</v>
      </c>
      <c r="C5" s="171">
        <v>1</v>
      </c>
      <c r="D5" s="172"/>
      <c r="E5" s="173" t="s">
        <v>197</v>
      </c>
    </row>
    <row r="6" spans="2:5" ht="23.25" customHeight="1">
      <c r="B6" s="323"/>
      <c r="C6" s="171">
        <v>2</v>
      </c>
      <c r="D6" s="172"/>
      <c r="E6" s="173" t="s">
        <v>505</v>
      </c>
    </row>
    <row r="7" spans="2:5" ht="23.25" customHeight="1">
      <c r="B7" s="323"/>
      <c r="C7" s="171">
        <v>3</v>
      </c>
      <c r="D7" s="172"/>
      <c r="E7" s="173" t="s">
        <v>198</v>
      </c>
    </row>
    <row r="8" spans="2:5" ht="23.25" customHeight="1">
      <c r="B8" s="323"/>
      <c r="C8" s="171">
        <v>4</v>
      </c>
      <c r="D8" s="172"/>
      <c r="E8" s="173" t="s">
        <v>199</v>
      </c>
    </row>
    <row r="9" spans="2:5" ht="23.25" customHeight="1">
      <c r="B9" s="323"/>
      <c r="C9" s="171">
        <v>5</v>
      </c>
      <c r="D9" s="172"/>
      <c r="E9" s="173" t="s">
        <v>200</v>
      </c>
    </row>
    <row r="10" spans="2:5" ht="23.25" customHeight="1">
      <c r="B10" s="323"/>
      <c r="C10" s="171">
        <v>6</v>
      </c>
      <c r="D10" s="172"/>
      <c r="E10" s="173" t="s">
        <v>20</v>
      </c>
    </row>
    <row r="11" spans="2:5" ht="23.25" customHeight="1">
      <c r="B11" s="324"/>
      <c r="C11" s="171">
        <v>7</v>
      </c>
      <c r="D11" s="172"/>
      <c r="E11" s="173" t="s">
        <v>201</v>
      </c>
    </row>
    <row r="12" spans="2:5" ht="23.25" customHeight="1">
      <c r="B12" s="322" t="s">
        <v>21</v>
      </c>
      <c r="C12" s="171">
        <v>1</v>
      </c>
      <c r="D12" s="172"/>
      <c r="E12" s="176" t="s">
        <v>202</v>
      </c>
    </row>
    <row r="13" spans="2:5" ht="22.5" hidden="1" customHeight="1">
      <c r="B13" s="323"/>
      <c r="C13" s="177"/>
      <c r="D13" s="178"/>
      <c r="E13" s="179" t="s">
        <v>22</v>
      </c>
    </row>
    <row r="14" spans="2:5" ht="22.5" hidden="1" customHeight="1">
      <c r="B14" s="323"/>
      <c r="C14" s="177"/>
      <c r="D14" s="178"/>
      <c r="E14" s="180" t="s">
        <v>23</v>
      </c>
    </row>
    <row r="15" spans="2:5" ht="23.25" customHeight="1">
      <c r="B15" s="324"/>
      <c r="C15" s="171">
        <v>2</v>
      </c>
      <c r="D15" s="172"/>
      <c r="E15" s="173" t="s">
        <v>203</v>
      </c>
    </row>
    <row r="16" spans="2:5" ht="22.5" hidden="1" customHeight="1">
      <c r="B16" s="174"/>
      <c r="C16" s="177"/>
      <c r="D16" s="178"/>
      <c r="E16" s="181" t="s">
        <v>24</v>
      </c>
    </row>
    <row r="17" spans="2:5" ht="22.5" hidden="1" customHeight="1">
      <c r="B17" s="174"/>
      <c r="C17" s="177"/>
      <c r="D17" s="178"/>
      <c r="E17" s="181" t="s">
        <v>25</v>
      </c>
    </row>
    <row r="18" spans="2:5" ht="22.5" hidden="1" customHeight="1">
      <c r="B18" s="174"/>
      <c r="C18" s="177"/>
      <c r="D18" s="178"/>
      <c r="E18" s="179" t="s">
        <v>26</v>
      </c>
    </row>
    <row r="19" spans="2:5" ht="22.5" hidden="1" customHeight="1">
      <c r="B19" s="174"/>
      <c r="C19" s="177"/>
      <c r="D19" s="178"/>
      <c r="E19" s="179" t="s">
        <v>27</v>
      </c>
    </row>
    <row r="20" spans="2:5" ht="22.5" hidden="1" customHeight="1">
      <c r="B20" s="175"/>
      <c r="C20" s="177"/>
      <c r="D20" s="178"/>
      <c r="E20" s="181" t="s">
        <v>28</v>
      </c>
    </row>
    <row r="21" spans="2:5" ht="23.25" customHeight="1">
      <c r="B21" s="322" t="s">
        <v>29</v>
      </c>
      <c r="C21" s="171">
        <v>1</v>
      </c>
      <c r="D21" s="172"/>
      <c r="E21" s="176" t="s">
        <v>204</v>
      </c>
    </row>
    <row r="22" spans="2:5" ht="23.25" customHeight="1">
      <c r="B22" s="323"/>
      <c r="C22" s="171">
        <v>2</v>
      </c>
      <c r="D22" s="172"/>
      <c r="E22" s="173" t="s">
        <v>205</v>
      </c>
    </row>
    <row r="23" spans="2:5" ht="22.5" hidden="1" customHeight="1">
      <c r="B23" s="323"/>
      <c r="C23" s="177"/>
      <c r="D23" s="178"/>
      <c r="E23" s="181" t="s">
        <v>30</v>
      </c>
    </row>
    <row r="24" spans="2:5" ht="23.25" customHeight="1">
      <c r="B24" s="323"/>
      <c r="C24" s="171">
        <v>3</v>
      </c>
      <c r="D24" s="172"/>
      <c r="E24" s="173" t="s">
        <v>206</v>
      </c>
    </row>
    <row r="25" spans="2:5" ht="23.25" customHeight="1">
      <c r="B25" s="324"/>
      <c r="C25" s="171">
        <v>4</v>
      </c>
      <c r="D25" s="172"/>
      <c r="E25" s="176" t="s">
        <v>207</v>
      </c>
    </row>
    <row r="26" spans="2:5" ht="22.5" hidden="1" customHeight="1">
      <c r="B26" s="174"/>
      <c r="C26" s="177"/>
      <c r="D26" s="178"/>
      <c r="E26" s="182" t="s">
        <v>31</v>
      </c>
    </row>
    <row r="27" spans="2:5" ht="22.5" hidden="1" customHeight="1">
      <c r="B27" s="175"/>
      <c r="C27" s="177"/>
      <c r="D27" s="178"/>
      <c r="E27" s="179" t="s">
        <v>32</v>
      </c>
    </row>
    <row r="28" spans="2:5" ht="23.25" customHeight="1">
      <c r="B28" s="322" t="s">
        <v>33</v>
      </c>
      <c r="C28" s="171">
        <v>1</v>
      </c>
      <c r="D28" s="172"/>
      <c r="E28" s="173" t="s">
        <v>34</v>
      </c>
    </row>
    <row r="29" spans="2:5" ht="33">
      <c r="B29" s="323"/>
      <c r="C29" s="171">
        <v>2</v>
      </c>
      <c r="D29" s="172"/>
      <c r="E29" s="144" t="s">
        <v>506</v>
      </c>
    </row>
    <row r="30" spans="2:5" ht="23.25" customHeight="1">
      <c r="B30" s="323"/>
      <c r="C30" s="171">
        <v>3</v>
      </c>
      <c r="D30" s="172"/>
      <c r="E30" s="173" t="s">
        <v>507</v>
      </c>
    </row>
    <row r="31" spans="2:5" ht="23.25" customHeight="1">
      <c r="B31" s="323"/>
      <c r="C31" s="171">
        <v>4</v>
      </c>
      <c r="D31" s="172"/>
      <c r="E31" s="173" t="s">
        <v>508</v>
      </c>
    </row>
    <row r="32" spans="2:5" ht="23.25" customHeight="1">
      <c r="B32" s="324"/>
      <c r="C32" s="171">
        <v>5</v>
      </c>
      <c r="D32" s="172"/>
      <c r="E32" s="183" t="s">
        <v>509</v>
      </c>
    </row>
    <row r="33" ht="6" customHeight="1"/>
  </sheetData>
  <mergeCells count="5">
    <mergeCell ref="D4:E4"/>
    <mergeCell ref="B5:B11"/>
    <mergeCell ref="B12:B15"/>
    <mergeCell ref="B21:B25"/>
    <mergeCell ref="B28:B32"/>
  </mergeCells>
  <phoneticPr fontId="1"/>
  <printOptions horizontalCentered="1"/>
  <pageMargins left="0.39370078740157483" right="0.39370078740157483" top="0.59055118110236227" bottom="0.19685039370078741" header="0" footer="0.31496062992125984"/>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80DCC-4B30-4B7F-B0CE-CE20C699C0D3}">
  <sheetPr>
    <tabColor theme="3" tint="0.59999389629810485"/>
  </sheetPr>
  <dimension ref="B1:F28"/>
  <sheetViews>
    <sheetView view="pageBreakPreview" topLeftCell="A24" zoomScale="85" zoomScaleNormal="80" zoomScaleSheetLayoutView="85" workbookViewId="0">
      <selection activeCell="I11" sqref="I11"/>
    </sheetView>
  </sheetViews>
  <sheetFormatPr defaultRowHeight="16.5"/>
  <cols>
    <col min="1" max="1" width="1.25" style="17" customWidth="1"/>
    <col min="2" max="2" width="7.625" style="87" customWidth="1"/>
    <col min="3" max="3" width="0.5" style="87" customWidth="1"/>
    <col min="4" max="4" width="21.25" style="17" customWidth="1"/>
    <col min="5" max="5" width="0.5" style="17" customWidth="1"/>
    <col min="6" max="6" width="86" style="19" customWidth="1"/>
    <col min="7" max="16384" width="9" style="17"/>
  </cols>
  <sheetData>
    <row r="1" spans="2:6" ht="7.5" customHeight="1"/>
    <row r="2" spans="2:6" ht="22.5" customHeight="1">
      <c r="B2" s="6" t="s">
        <v>209</v>
      </c>
      <c r="C2" s="6"/>
      <c r="F2" s="17"/>
    </row>
    <row r="3" spans="2:6" ht="7.5" customHeight="1"/>
    <row r="4" spans="2:6" ht="22.5" customHeight="1">
      <c r="B4" s="88"/>
      <c r="C4" s="88"/>
      <c r="D4" s="32"/>
      <c r="E4" s="32"/>
    </row>
    <row r="5" spans="2:6" ht="22.5" customHeight="1">
      <c r="B5" s="88" t="s">
        <v>214</v>
      </c>
      <c r="C5" s="88"/>
    </row>
    <row r="6" spans="2:6" ht="22.5" customHeight="1">
      <c r="B6" s="184" t="s">
        <v>35</v>
      </c>
      <c r="C6" s="327"/>
      <c r="D6" s="328"/>
      <c r="E6" s="327" t="s">
        <v>18</v>
      </c>
      <c r="F6" s="328"/>
    </row>
    <row r="7" spans="2:6" ht="21.95" customHeight="1">
      <c r="B7" s="185" t="s">
        <v>53</v>
      </c>
      <c r="C7" s="186"/>
      <c r="D7" s="329" t="s">
        <v>54</v>
      </c>
      <c r="E7" s="187"/>
      <c r="F7" s="188" t="s">
        <v>210</v>
      </c>
    </row>
    <row r="8" spans="2:6" ht="21.95" customHeight="1">
      <c r="B8" s="185" t="s">
        <v>36</v>
      </c>
      <c r="C8" s="190"/>
      <c r="D8" s="330"/>
      <c r="E8" s="191"/>
      <c r="F8" s="188" t="s">
        <v>211</v>
      </c>
    </row>
    <row r="9" spans="2:6" ht="21.95" customHeight="1">
      <c r="B9" s="185" t="s">
        <v>37</v>
      </c>
      <c r="C9" s="190"/>
      <c r="D9" s="330"/>
      <c r="E9" s="191"/>
      <c r="F9" s="188" t="s">
        <v>212</v>
      </c>
    </row>
    <row r="10" spans="2:6" ht="21.95" customHeight="1">
      <c r="B10" s="185" t="s">
        <v>38</v>
      </c>
      <c r="C10" s="192"/>
      <c r="D10" s="331"/>
      <c r="E10" s="193"/>
      <c r="F10" s="188" t="s">
        <v>213</v>
      </c>
    </row>
    <row r="11" spans="2:6" ht="21.95" customHeight="1">
      <c r="B11" s="185" t="s">
        <v>39</v>
      </c>
      <c r="C11" s="186"/>
      <c r="D11" s="329" t="s">
        <v>55</v>
      </c>
      <c r="E11" s="187"/>
      <c r="F11" s="188" t="s">
        <v>510</v>
      </c>
    </row>
    <row r="12" spans="2:6" ht="21.95" customHeight="1">
      <c r="B12" s="185" t="s">
        <v>40</v>
      </c>
      <c r="C12" s="192"/>
      <c r="D12" s="331"/>
      <c r="E12" s="193"/>
      <c r="F12" s="188" t="s">
        <v>511</v>
      </c>
    </row>
    <row r="13" spans="2:6" ht="7.5" customHeight="1">
      <c r="B13" s="194"/>
      <c r="C13" s="194"/>
      <c r="D13" s="189"/>
      <c r="E13" s="189"/>
      <c r="F13" s="195"/>
    </row>
    <row r="14" spans="2:6" ht="22.5" customHeight="1">
      <c r="B14" s="194" t="s">
        <v>215</v>
      </c>
      <c r="C14" s="194"/>
      <c r="D14" s="189"/>
      <c r="E14" s="189"/>
      <c r="F14" s="195"/>
    </row>
    <row r="15" spans="2:6" ht="22.5" customHeight="1">
      <c r="B15" s="196" t="s">
        <v>35</v>
      </c>
      <c r="C15" s="325"/>
      <c r="D15" s="326"/>
      <c r="E15" s="325" t="s">
        <v>18</v>
      </c>
      <c r="F15" s="326"/>
    </row>
    <row r="16" spans="2:6" ht="21.95" customHeight="1">
      <c r="B16" s="185" t="s">
        <v>72</v>
      </c>
      <c r="C16" s="197"/>
      <c r="D16" s="198" t="s">
        <v>56</v>
      </c>
      <c r="E16" s="199"/>
      <c r="F16" s="188" t="s">
        <v>512</v>
      </c>
    </row>
    <row r="17" spans="2:6" ht="21.95" customHeight="1">
      <c r="B17" s="185" t="s">
        <v>73</v>
      </c>
      <c r="C17" s="197"/>
      <c r="D17" s="200" t="s">
        <v>57</v>
      </c>
      <c r="E17" s="201"/>
      <c r="F17" s="188" t="s">
        <v>513</v>
      </c>
    </row>
    <row r="18" spans="2:6" ht="21.95" customHeight="1">
      <c r="B18" s="185" t="s">
        <v>68</v>
      </c>
      <c r="C18" s="190"/>
      <c r="D18" s="74" t="s">
        <v>58</v>
      </c>
      <c r="E18" s="202"/>
      <c r="F18" s="188" t="s">
        <v>514</v>
      </c>
    </row>
    <row r="19" spans="2:6" ht="39.950000000000003" customHeight="1">
      <c r="B19" s="185" t="s">
        <v>69</v>
      </c>
      <c r="C19" s="197"/>
      <c r="D19" s="200" t="s">
        <v>59</v>
      </c>
      <c r="E19" s="201"/>
      <c r="F19" s="188" t="s">
        <v>515</v>
      </c>
    </row>
    <row r="20" spans="2:6" ht="7.5" customHeight="1">
      <c r="B20" s="194"/>
      <c r="C20" s="194"/>
      <c r="D20" s="189"/>
      <c r="E20" s="189"/>
      <c r="F20" s="195"/>
    </row>
    <row r="21" spans="2:6" ht="22.5" customHeight="1">
      <c r="B21" s="194" t="s">
        <v>216</v>
      </c>
      <c r="C21" s="194"/>
      <c r="D21" s="189"/>
      <c r="E21" s="189"/>
      <c r="F21" s="195"/>
    </row>
    <row r="22" spans="2:6" ht="22.5" customHeight="1">
      <c r="B22" s="196" t="s">
        <v>35</v>
      </c>
      <c r="C22" s="325"/>
      <c r="D22" s="326"/>
      <c r="E22" s="325" t="s">
        <v>18</v>
      </c>
      <c r="F22" s="326"/>
    </row>
    <row r="23" spans="2:6" ht="39.950000000000003" customHeight="1">
      <c r="B23" s="185" t="s">
        <v>70</v>
      </c>
      <c r="C23" s="197"/>
      <c r="D23" s="203" t="s">
        <v>60</v>
      </c>
      <c r="E23" s="204"/>
      <c r="F23" s="188" t="s">
        <v>217</v>
      </c>
    </row>
    <row r="24" spans="2:6" ht="21.95" customHeight="1">
      <c r="B24" s="185" t="s">
        <v>71</v>
      </c>
      <c r="C24" s="197"/>
      <c r="D24" s="203" t="s">
        <v>61</v>
      </c>
      <c r="E24" s="204"/>
      <c r="F24" s="188" t="s">
        <v>218</v>
      </c>
    </row>
    <row r="25" spans="2:6" ht="7.5" customHeight="1">
      <c r="B25" s="194"/>
      <c r="C25" s="194"/>
      <c r="D25" s="189"/>
      <c r="E25" s="189"/>
      <c r="F25" s="195"/>
    </row>
    <row r="26" spans="2:6" ht="7.5" customHeight="1">
      <c r="B26" s="194"/>
      <c r="C26" s="194"/>
      <c r="D26" s="189"/>
      <c r="E26" s="189"/>
      <c r="F26" s="195"/>
    </row>
    <row r="27" spans="2:6" ht="22.5" customHeight="1">
      <c r="B27" s="194" t="s">
        <v>208</v>
      </c>
      <c r="C27" s="194"/>
      <c r="D27" s="189"/>
      <c r="E27" s="189"/>
      <c r="F27" s="195"/>
    </row>
    <row r="28" spans="2:6" ht="7.5" customHeight="1"/>
  </sheetData>
  <mergeCells count="8">
    <mergeCell ref="C22:D22"/>
    <mergeCell ref="E22:F22"/>
    <mergeCell ref="C6:D6"/>
    <mergeCell ref="E6:F6"/>
    <mergeCell ref="D7:D10"/>
    <mergeCell ref="D11:D12"/>
    <mergeCell ref="C15:D15"/>
    <mergeCell ref="E15:F15"/>
  </mergeCells>
  <phoneticPr fontId="1"/>
  <printOptions horizontalCentered="1"/>
  <pageMargins left="0.39370078740157483" right="0.39370078740157483" top="0.59055118110236227" bottom="0.19685039370078741" header="0"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7D7FA-A197-4C13-8979-ADC3BD91DFEA}">
  <sheetPr>
    <tabColor theme="3" tint="0.59999389629810485"/>
  </sheetPr>
  <dimension ref="B1:K41"/>
  <sheetViews>
    <sheetView view="pageBreakPreview" topLeftCell="A30" zoomScaleNormal="80" zoomScaleSheetLayoutView="100" workbookViewId="0">
      <selection activeCell="C11" sqref="C11:K11"/>
    </sheetView>
  </sheetViews>
  <sheetFormatPr defaultRowHeight="16.5"/>
  <cols>
    <col min="1" max="1" width="1.25" style="17" customWidth="1"/>
    <col min="2" max="2" width="6.25" style="17" customWidth="1"/>
    <col min="3" max="11" width="9.375" style="17" customWidth="1"/>
    <col min="12" max="12" width="1.25" style="17" customWidth="1"/>
    <col min="13" max="16384" width="9" style="17"/>
  </cols>
  <sheetData>
    <row r="1" spans="2:11" ht="7.5" customHeight="1"/>
    <row r="2" spans="2:11" ht="26.25" customHeight="1">
      <c r="B2" s="6" t="s">
        <v>516</v>
      </c>
    </row>
    <row r="3" spans="2:11" ht="7.5" customHeight="1"/>
    <row r="4" spans="2:11" ht="22.5" customHeight="1"/>
    <row r="5" spans="2:11" ht="22.5" customHeight="1">
      <c r="B5" s="90" t="s">
        <v>219</v>
      </c>
      <c r="C5" s="333" t="s">
        <v>226</v>
      </c>
      <c r="D5" s="333"/>
      <c r="E5" s="333"/>
      <c r="F5" s="333"/>
      <c r="G5" s="333"/>
      <c r="H5" s="333"/>
      <c r="I5" s="333"/>
      <c r="J5" s="333"/>
      <c r="K5" s="333"/>
    </row>
    <row r="6" spans="2:11" ht="22.5" customHeight="1">
      <c r="C6" s="333"/>
      <c r="D6" s="333"/>
      <c r="E6" s="333"/>
      <c r="F6" s="333"/>
      <c r="G6" s="333"/>
      <c r="H6" s="333"/>
      <c r="I6" s="333"/>
      <c r="J6" s="333"/>
      <c r="K6" s="333"/>
    </row>
    <row r="7" spans="2:11" ht="7.5" customHeight="1"/>
    <row r="8" spans="2:11" ht="22.5" customHeight="1">
      <c r="B8" s="90" t="s">
        <v>220</v>
      </c>
      <c r="C8" s="333" t="s">
        <v>241</v>
      </c>
      <c r="D8" s="333"/>
      <c r="E8" s="333"/>
      <c r="F8" s="333"/>
      <c r="G8" s="333"/>
      <c r="H8" s="333"/>
      <c r="I8" s="333"/>
      <c r="J8" s="333"/>
      <c r="K8" s="333"/>
    </row>
    <row r="9" spans="2:11" ht="22.5" customHeight="1">
      <c r="C9" s="333"/>
      <c r="D9" s="333"/>
      <c r="E9" s="333"/>
      <c r="F9" s="333"/>
      <c r="G9" s="333"/>
      <c r="H9" s="333"/>
      <c r="I9" s="333"/>
      <c r="J9" s="333"/>
      <c r="K9" s="333"/>
    </row>
    <row r="10" spans="2:11" ht="7.5" customHeight="1"/>
    <row r="11" spans="2:11" ht="22.5" customHeight="1">
      <c r="B11" s="90" t="s">
        <v>221</v>
      </c>
      <c r="C11" s="332" t="s">
        <v>222</v>
      </c>
      <c r="D11" s="332"/>
      <c r="E11" s="332"/>
      <c r="F11" s="332"/>
      <c r="G11" s="332"/>
      <c r="H11" s="332"/>
      <c r="I11" s="332"/>
      <c r="J11" s="332"/>
      <c r="K11" s="332"/>
    </row>
    <row r="12" spans="2:11" ht="7.5" customHeight="1"/>
    <row r="13" spans="2:11" ht="22.5" customHeight="1">
      <c r="B13" s="90" t="s">
        <v>223</v>
      </c>
      <c r="C13" s="332" t="s">
        <v>224</v>
      </c>
      <c r="D13" s="332"/>
      <c r="E13" s="332"/>
      <c r="F13" s="332"/>
      <c r="G13" s="332"/>
      <c r="H13" s="332"/>
      <c r="I13" s="332"/>
      <c r="J13" s="332"/>
      <c r="K13" s="332"/>
    </row>
    <row r="14" spans="2:11" ht="7.5" customHeight="1"/>
    <row r="15" spans="2:11" ht="22.5" customHeight="1">
      <c r="B15" s="90" t="s">
        <v>225</v>
      </c>
      <c r="C15" s="333" t="s">
        <v>227</v>
      </c>
      <c r="D15" s="333"/>
      <c r="E15" s="333"/>
      <c r="F15" s="333"/>
      <c r="G15" s="333"/>
      <c r="H15" s="333"/>
      <c r="I15" s="333"/>
      <c r="J15" s="333"/>
      <c r="K15" s="333"/>
    </row>
    <row r="16" spans="2:11" ht="22.5" customHeight="1">
      <c r="C16" s="333"/>
      <c r="D16" s="333"/>
      <c r="E16" s="333"/>
      <c r="F16" s="333"/>
      <c r="G16" s="333"/>
      <c r="H16" s="333"/>
      <c r="I16" s="333"/>
      <c r="J16" s="333"/>
      <c r="K16" s="333"/>
    </row>
    <row r="17" spans="2:11" ht="7.5" customHeight="1"/>
    <row r="18" spans="2:11" ht="22.5" customHeight="1">
      <c r="B18" s="90" t="s">
        <v>228</v>
      </c>
      <c r="C18" s="332" t="s">
        <v>231</v>
      </c>
      <c r="D18" s="332"/>
      <c r="E18" s="332"/>
      <c r="F18" s="332"/>
      <c r="G18" s="332"/>
      <c r="H18" s="332"/>
      <c r="I18" s="332"/>
      <c r="J18" s="332"/>
      <c r="K18" s="332"/>
    </row>
    <row r="19" spans="2:11" ht="7.5" customHeight="1"/>
    <row r="20" spans="2:11" ht="22.5" customHeight="1">
      <c r="B20" s="90" t="s">
        <v>229</v>
      </c>
      <c r="C20" s="332" t="s">
        <v>232</v>
      </c>
      <c r="D20" s="332"/>
      <c r="E20" s="332"/>
      <c r="F20" s="332"/>
      <c r="G20" s="332"/>
      <c r="H20" s="332"/>
      <c r="I20" s="332"/>
      <c r="J20" s="332"/>
      <c r="K20" s="332"/>
    </row>
    <row r="21" spans="2:11" ht="7.5" customHeight="1"/>
    <row r="22" spans="2:11" ht="22.5" customHeight="1">
      <c r="B22" s="90" t="s">
        <v>230</v>
      </c>
      <c r="C22" s="332" t="s">
        <v>233</v>
      </c>
      <c r="D22" s="332"/>
      <c r="E22" s="332"/>
      <c r="F22" s="332"/>
      <c r="G22" s="332"/>
      <c r="H22" s="332"/>
      <c r="I22" s="332"/>
      <c r="J22" s="332"/>
      <c r="K22" s="332"/>
    </row>
    <row r="23" spans="2:11" ht="22.5" customHeight="1">
      <c r="C23" s="332" t="s">
        <v>234</v>
      </c>
      <c r="D23" s="332"/>
      <c r="E23" s="332"/>
      <c r="F23" s="332"/>
      <c r="G23" s="332"/>
      <c r="H23" s="332"/>
      <c r="I23" s="332"/>
      <c r="J23" s="332"/>
      <c r="K23" s="332"/>
    </row>
    <row r="24" spans="2:11" ht="7.5" customHeight="1"/>
    <row r="25" spans="2:11" ht="22.5" customHeight="1">
      <c r="B25" s="90" t="s">
        <v>235</v>
      </c>
      <c r="C25" s="333" t="s">
        <v>236</v>
      </c>
      <c r="D25" s="333"/>
      <c r="E25" s="333"/>
      <c r="F25" s="333"/>
      <c r="G25" s="333"/>
      <c r="H25" s="333"/>
      <c r="I25" s="333"/>
      <c r="J25" s="333"/>
      <c r="K25" s="333"/>
    </row>
    <row r="26" spans="2:11" ht="22.5" customHeight="1">
      <c r="C26" s="333"/>
      <c r="D26" s="333"/>
      <c r="E26" s="333"/>
      <c r="F26" s="333"/>
      <c r="G26" s="333"/>
      <c r="H26" s="333"/>
      <c r="I26" s="333"/>
      <c r="J26" s="333"/>
      <c r="K26" s="333"/>
    </row>
    <row r="27" spans="2:11" ht="22.5" customHeight="1">
      <c r="C27" s="332" t="s">
        <v>237</v>
      </c>
      <c r="D27" s="332"/>
      <c r="E27" s="332"/>
      <c r="F27" s="332"/>
      <c r="G27" s="332"/>
      <c r="H27" s="332"/>
      <c r="I27" s="332"/>
      <c r="J27" s="332"/>
      <c r="K27" s="332"/>
    </row>
    <row r="28" spans="2:11" ht="22.5" customHeight="1">
      <c r="C28" s="332" t="s">
        <v>238</v>
      </c>
      <c r="D28" s="332"/>
      <c r="E28" s="332"/>
      <c r="F28" s="332"/>
      <c r="G28" s="332"/>
      <c r="H28" s="332"/>
      <c r="I28" s="332"/>
      <c r="J28" s="332"/>
      <c r="K28" s="332"/>
    </row>
    <row r="29" spans="2:11" ht="7.5" customHeight="1"/>
    <row r="30" spans="2:11" ht="22.5" customHeight="1">
      <c r="B30" s="90" t="s">
        <v>239</v>
      </c>
      <c r="C30" s="333" t="s">
        <v>242</v>
      </c>
      <c r="D30" s="333"/>
      <c r="E30" s="333"/>
      <c r="F30" s="333"/>
      <c r="G30" s="333"/>
      <c r="H30" s="333"/>
      <c r="I30" s="333"/>
      <c r="J30" s="333"/>
      <c r="K30" s="333"/>
    </row>
    <row r="31" spans="2:11" ht="22.5" customHeight="1">
      <c r="C31" s="333"/>
      <c r="D31" s="333"/>
      <c r="E31" s="333"/>
      <c r="F31" s="333"/>
      <c r="G31" s="333"/>
      <c r="H31" s="333"/>
      <c r="I31" s="333"/>
      <c r="J31" s="333"/>
      <c r="K31" s="333"/>
    </row>
    <row r="32" spans="2:11" ht="22.5" customHeight="1">
      <c r="C32" s="333" t="s">
        <v>243</v>
      </c>
      <c r="D32" s="333"/>
      <c r="E32" s="333"/>
      <c r="F32" s="333"/>
      <c r="G32" s="333"/>
      <c r="H32" s="333"/>
      <c r="I32" s="333"/>
      <c r="J32" s="333"/>
      <c r="K32" s="333"/>
    </row>
    <row r="33" spans="2:11" ht="7.5" customHeight="1">
      <c r="C33" s="91"/>
      <c r="D33" s="91"/>
      <c r="E33" s="91"/>
      <c r="F33" s="91"/>
      <c r="G33" s="91"/>
      <c r="H33" s="91"/>
      <c r="I33" s="91"/>
      <c r="J33" s="91"/>
      <c r="K33" s="91"/>
    </row>
    <row r="34" spans="2:11" ht="22.5" customHeight="1">
      <c r="B34" s="90" t="s">
        <v>240</v>
      </c>
      <c r="C34" s="332" t="s">
        <v>244</v>
      </c>
      <c r="D34" s="332"/>
      <c r="E34" s="332"/>
      <c r="F34" s="332"/>
      <c r="G34" s="332"/>
      <c r="H34" s="332"/>
      <c r="I34" s="332"/>
      <c r="J34" s="332"/>
      <c r="K34" s="332"/>
    </row>
    <row r="35" spans="2:11" ht="22.5" customHeight="1">
      <c r="C35" s="332" t="s">
        <v>245</v>
      </c>
      <c r="D35" s="332"/>
      <c r="E35" s="332"/>
      <c r="F35" s="332"/>
      <c r="G35" s="332"/>
      <c r="H35" s="332"/>
      <c r="I35" s="332"/>
      <c r="J35" s="332"/>
      <c r="K35" s="332"/>
    </row>
    <row r="36" spans="2:11" ht="22.5" customHeight="1">
      <c r="C36" s="332" t="s">
        <v>517</v>
      </c>
      <c r="D36" s="332"/>
      <c r="E36" s="332"/>
      <c r="F36" s="332"/>
      <c r="G36" s="332"/>
      <c r="H36" s="332"/>
      <c r="I36" s="332"/>
      <c r="J36" s="332"/>
      <c r="K36" s="332"/>
    </row>
    <row r="37" spans="2:11" ht="22.5" customHeight="1">
      <c r="C37" s="332" t="s">
        <v>246</v>
      </c>
      <c r="D37" s="332"/>
      <c r="E37" s="332"/>
      <c r="F37" s="332"/>
      <c r="G37" s="332"/>
      <c r="H37" s="332"/>
      <c r="I37" s="332"/>
      <c r="J37" s="332"/>
      <c r="K37" s="332"/>
    </row>
    <row r="38" spans="2:11" ht="7.5" customHeight="1"/>
    <row r="39" spans="2:11" ht="7.5" customHeight="1"/>
    <row r="40" spans="2:11" ht="22.5" customHeight="1">
      <c r="B40" s="90" t="s">
        <v>247</v>
      </c>
      <c r="C40" s="332" t="s">
        <v>248</v>
      </c>
      <c r="D40" s="332"/>
      <c r="E40" s="332"/>
      <c r="F40" s="332"/>
      <c r="G40" s="332"/>
      <c r="H40" s="332"/>
      <c r="I40" s="332"/>
      <c r="J40" s="332"/>
      <c r="K40" s="332"/>
    </row>
    <row r="41" spans="2:11" ht="7.5" customHeight="1"/>
  </sheetData>
  <mergeCells count="19">
    <mergeCell ref="C40:K40"/>
    <mergeCell ref="C30:K31"/>
    <mergeCell ref="C32:K32"/>
    <mergeCell ref="C34:K34"/>
    <mergeCell ref="C35:K35"/>
    <mergeCell ref="C36:K36"/>
    <mergeCell ref="C37:K37"/>
    <mergeCell ref="C28:K28"/>
    <mergeCell ref="C5:K6"/>
    <mergeCell ref="C8:K9"/>
    <mergeCell ref="C11:K11"/>
    <mergeCell ref="C13:K13"/>
    <mergeCell ref="C15:K16"/>
    <mergeCell ref="C18:K18"/>
    <mergeCell ref="C20:K20"/>
    <mergeCell ref="C22:K22"/>
    <mergeCell ref="C23:K23"/>
    <mergeCell ref="C25:K26"/>
    <mergeCell ref="C27:K27"/>
  </mergeCells>
  <phoneticPr fontId="1"/>
  <printOptions horizontalCentered="1"/>
  <pageMargins left="0.39370078740157483" right="0.39370078740157483" top="0.59055118110236227" bottom="0.19685039370078741" header="0"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19</vt:i4>
      </vt:variant>
    </vt:vector>
  </HeadingPairs>
  <TitlesOfParts>
    <vt:vector size="33" baseType="lpstr">
      <vt:lpstr>表紙</vt:lpstr>
      <vt:lpstr>A仕様</vt:lpstr>
      <vt:lpstr>B仕様</vt:lpstr>
      <vt:lpstr>C仕様</vt:lpstr>
      <vt:lpstr>D仕様</vt:lpstr>
      <vt:lpstr>E仕様 </vt:lpstr>
      <vt:lpstr>別紙１授業支援</vt:lpstr>
      <vt:lpstr>別紙２英検対策</vt:lpstr>
      <vt:lpstr>別紙3ネットワーク</vt:lpstr>
      <vt:lpstr>A</vt:lpstr>
      <vt:lpstr>B</vt:lpstr>
      <vt:lpstr>C</vt:lpstr>
      <vt:lpstr>D</vt:lpstr>
      <vt:lpstr>E</vt:lpstr>
      <vt:lpstr>A!Print_Area</vt:lpstr>
      <vt:lpstr>A仕様!Print_Area</vt:lpstr>
      <vt:lpstr>B!Print_Area</vt:lpstr>
      <vt:lpstr>B仕様!Print_Area</vt:lpstr>
      <vt:lpstr>'C'!Print_Area</vt:lpstr>
      <vt:lpstr>C仕様!Print_Area</vt:lpstr>
      <vt:lpstr>D!Print_Area</vt:lpstr>
      <vt:lpstr>D仕様!Print_Area</vt:lpstr>
      <vt:lpstr>E!Print_Area</vt:lpstr>
      <vt:lpstr>'E仕様 '!Print_Area</vt:lpstr>
      <vt:lpstr>表紙!Print_Area</vt:lpstr>
      <vt:lpstr>別紙１授業支援!Print_Area</vt:lpstr>
      <vt:lpstr>別紙２英検対策!Print_Area</vt:lpstr>
      <vt:lpstr>別紙3ネットワーク!Print_Area</vt:lpstr>
      <vt:lpstr>A仕様!Print_Titles</vt:lpstr>
      <vt:lpstr>D!Print_Titles</vt:lpstr>
      <vt:lpstr>E!Print_Titles</vt:lpstr>
      <vt:lpstr>'E仕様 '!Print_Titles</vt:lpstr>
      <vt:lpstr>別紙１授業支援!Print_Titles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野林　聖</dc:creator>
  <cp:lastModifiedBy>0081622</cp:lastModifiedBy>
  <cp:lastPrinted>2025-08-04T05:45:22Z</cp:lastPrinted>
  <dcterms:created xsi:type="dcterms:W3CDTF">2024-11-01T07:42:51Z</dcterms:created>
  <dcterms:modified xsi:type="dcterms:W3CDTF">2025-08-04T07:49:38Z</dcterms:modified>
</cp:coreProperties>
</file>