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\\NFSVNAS01\share\商工労働部\ものづくり振興課\02 工芸・ファッション産業班\04 予算化事業\02 県単\02 工芸品宣伝普及事業費\02 工芸公募展\R7 工芸公募展\05_委託\00 公募\01_執行伺\執行伺い添付用\"/>
    </mc:Choice>
  </mc:AlternateContent>
  <xr:revisionPtr revIDLastSave="0" documentId="13_ncr:1_{6F59F659-7FD6-4CD8-9402-C35F28C6315C}" xr6:coauthVersionLast="47" xr6:coauthVersionMax="47" xr10:uidLastSave="{00000000-0000-0000-0000-000000000000}"/>
  <bookViews>
    <workbookView xWindow="28680" yWindow="2940" windowWidth="29040" windowHeight="15720" xr2:uid="{E38AE158-D4B4-4DC4-98F3-54F357E1E28B}"/>
  </bookViews>
  <sheets>
    <sheet name="R7経費積算 " sheetId="1" r:id="rId1"/>
    <sheet name="R7内訳" sheetId="2" r:id="rId2"/>
  </sheets>
  <definedNames>
    <definedName name="_xlnm.Print_Area" localSheetId="0">'R7経費積算 '!$A$1:$I$41</definedName>
    <definedName name="_xlnm.Print_Area" localSheetId="1">'R7内訳'!$A$1:$J$46</definedName>
    <definedName name="_xlnm.Print_Titles" localSheetId="0">'R7経費積算 '!$2:$2</definedName>
    <definedName name="_xlnm.Print_Titles" localSheetId="1">'R7内訳'!$1:$3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3" i="1" l="1"/>
  <c r="H27" i="2"/>
  <c r="H46" i="2" l="1"/>
  <c r="H45" i="2"/>
  <c r="H44" i="2"/>
  <c r="H43" i="2"/>
  <c r="H42" i="2"/>
  <c r="H41" i="2" s="1"/>
  <c r="H40" i="2"/>
  <c r="H39" i="2"/>
  <c r="H38" i="2"/>
  <c r="H37" i="2"/>
  <c r="H35" i="2"/>
  <c r="H34" i="2"/>
  <c r="H33" i="2"/>
  <c r="H32" i="2"/>
  <c r="H30" i="2"/>
  <c r="H29" i="2"/>
  <c r="H28" i="2"/>
  <c r="H26" i="2"/>
  <c r="H25" i="2"/>
  <c r="H24" i="2"/>
  <c r="H23" i="2"/>
  <c r="H22" i="2"/>
  <c r="H21" i="2"/>
  <c r="H20" i="2"/>
  <c r="H18" i="2"/>
  <c r="H17" i="2"/>
  <c r="H16" i="2"/>
  <c r="H15" i="2"/>
  <c r="H13" i="2"/>
  <c r="H12" i="2"/>
  <c r="H11" i="2"/>
  <c r="H10" i="2"/>
  <c r="H9" i="2"/>
  <c r="H8" i="2"/>
  <c r="H7" i="2"/>
  <c r="I4" i="2"/>
  <c r="H37" i="1" s="1"/>
  <c r="H36" i="1"/>
  <c r="H35" i="1"/>
  <c r="H34" i="1"/>
  <c r="H32" i="1"/>
  <c r="H31" i="1"/>
  <c r="H30" i="1"/>
  <c r="H28" i="1"/>
  <c r="H27" i="1"/>
  <c r="H26" i="1"/>
  <c r="H25" i="1"/>
  <c r="H24" i="1"/>
  <c r="H22" i="1"/>
  <c r="H21" i="1"/>
  <c r="H20" i="1"/>
  <c r="H19" i="1"/>
  <c r="H9" i="1"/>
  <c r="H8" i="1"/>
  <c r="H7" i="1"/>
  <c r="H6" i="1"/>
  <c r="H5" i="1"/>
  <c r="H29" i="1" l="1"/>
  <c r="H33" i="1"/>
  <c r="H18" i="1"/>
  <c r="H6" i="2"/>
  <c r="H14" i="2"/>
  <c r="H31" i="2"/>
  <c r="H36" i="2"/>
  <c r="H4" i="2" s="1"/>
  <c r="H11" i="1" s="1"/>
  <c r="H19" i="2"/>
  <c r="H4" i="1"/>
  <c r="H3" i="1" s="1"/>
  <c r="H10" i="1" l="1"/>
  <c r="H39" i="1" s="1"/>
  <c r="H40" i="1" s="1"/>
  <c r="H41" i="1" s="1"/>
  <c r="K38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沖縄県</author>
  </authors>
  <commentList>
    <comment ref="I7" authorId="0" shapeId="0" xr:uid="{3D8610F1-C10A-4289-BDD5-65338F91B1E8}">
      <text>
        <r>
          <rPr>
            <b/>
            <sz val="9"/>
            <color indexed="81"/>
            <rFont val="MS P ゴシック"/>
            <family val="3"/>
            <charset val="128"/>
          </rPr>
          <t>沖縄県:</t>
        </r>
        <r>
          <rPr>
            <sz val="9"/>
            <color indexed="81"/>
            <rFont val="MS P ゴシック"/>
            <family val="3"/>
            <charset val="128"/>
          </rPr>
          <t xml:space="preserve">
再委託予定の項目には
プルダウンで〇をつけてください。
自動計算されます。</t>
        </r>
      </text>
    </comment>
    <comment ref="I42" authorId="0" shapeId="0" xr:uid="{7273B8BF-AF24-4E08-A0AF-9137364C67F8}">
      <text>
        <r>
          <rPr>
            <b/>
            <sz val="9"/>
            <color indexed="81"/>
            <rFont val="MS P ゴシック"/>
            <family val="3"/>
            <charset val="128"/>
          </rPr>
          <t>沖縄県: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<sst xmlns="http://schemas.openxmlformats.org/spreadsheetml/2006/main" count="211" uniqueCount="144">
  <si>
    <t>令和7年度「第47回沖縄県工芸公募展」　経費積算（案）</t>
    <rPh sb="0" eb="2">
      <t>レイワ</t>
    </rPh>
    <rPh sb="3" eb="4">
      <t>ネン</t>
    </rPh>
    <rPh sb="4" eb="5">
      <t>ド</t>
    </rPh>
    <rPh sb="12" eb="13">
      <t>ケン</t>
    </rPh>
    <rPh sb="13" eb="15">
      <t>コウゲイ</t>
    </rPh>
    <rPh sb="15" eb="18">
      <t>コウボテン</t>
    </rPh>
    <rPh sb="20" eb="22">
      <t>ケイヒ</t>
    </rPh>
    <rPh sb="22" eb="24">
      <t>セキサン</t>
    </rPh>
    <rPh sb="25" eb="26">
      <t>アン</t>
    </rPh>
    <phoneticPr fontId="3"/>
  </si>
  <si>
    <t>黄色部分を入力してください。
欄が足りない場合は追加してください。</t>
    <rPh sb="0" eb="4">
      <t>キイロブブン</t>
    </rPh>
    <rPh sb="5" eb="7">
      <t>ニュウリョク</t>
    </rPh>
    <rPh sb="15" eb="16">
      <t>ラン</t>
    </rPh>
    <rPh sb="17" eb="18">
      <t>タ</t>
    </rPh>
    <rPh sb="21" eb="23">
      <t>バアイ</t>
    </rPh>
    <rPh sb="24" eb="26">
      <t>ツイカ</t>
    </rPh>
    <phoneticPr fontId="3"/>
  </si>
  <si>
    <t>摘　　　要</t>
    <rPh sb="0" eb="1">
      <t>テキ</t>
    </rPh>
    <rPh sb="4" eb="5">
      <t>ヨウ</t>
    </rPh>
    <phoneticPr fontId="3"/>
  </si>
  <si>
    <t>規　格</t>
    <rPh sb="0" eb="3">
      <t>キカク</t>
    </rPh>
    <phoneticPr fontId="3"/>
  </si>
  <si>
    <t>数量</t>
    <rPh sb="0" eb="2">
      <t>スウリョウ</t>
    </rPh>
    <phoneticPr fontId="3"/>
  </si>
  <si>
    <t>単価</t>
    <rPh sb="0" eb="2">
      <t>タンカ</t>
    </rPh>
    <phoneticPr fontId="3"/>
  </si>
  <si>
    <t>金　額</t>
    <rPh sb="0" eb="3">
      <t>キンガク</t>
    </rPh>
    <phoneticPr fontId="3"/>
  </si>
  <si>
    <t>備　考</t>
    <rPh sb="0" eb="3">
      <t>ビコウ</t>
    </rPh>
    <phoneticPr fontId="3"/>
  </si>
  <si>
    <t>Ⅰ.</t>
    <phoneticPr fontId="3"/>
  </si>
  <si>
    <t>直接人件費</t>
    <rPh sb="0" eb="2">
      <t>チョクセツ</t>
    </rPh>
    <rPh sb="2" eb="5">
      <t>ジンケンヒ</t>
    </rPh>
    <phoneticPr fontId="3"/>
  </si>
  <si>
    <t>（①）</t>
    <phoneticPr fontId="3"/>
  </si>
  <si>
    <t>①人件費</t>
    <rPh sb="1" eb="4">
      <t>ジンケンヒ</t>
    </rPh>
    <phoneticPr fontId="3"/>
  </si>
  <si>
    <t>日</t>
    <rPh sb="0" eb="1">
      <t>ニチ</t>
    </rPh>
    <phoneticPr fontId="3"/>
  </si>
  <si>
    <t>Ⅱ.</t>
    <phoneticPr fontId="3"/>
  </si>
  <si>
    <t>事業費</t>
    <rPh sb="0" eb="3">
      <t>ジギョウヒ</t>
    </rPh>
    <phoneticPr fontId="3"/>
  </si>
  <si>
    <t>（①+②+③+④+⑤+⑥）</t>
    <phoneticPr fontId="3"/>
  </si>
  <si>
    <t>①会場設営費等</t>
    <rPh sb="1" eb="3">
      <t>カイジョウ</t>
    </rPh>
    <rPh sb="3" eb="6">
      <t>セツエイヒ</t>
    </rPh>
    <rPh sb="6" eb="7">
      <t>トウ</t>
    </rPh>
    <phoneticPr fontId="3"/>
  </si>
  <si>
    <t>※内訳参照</t>
    <rPh sb="1" eb="5">
      <t>ウチワケサンショウ</t>
    </rPh>
    <phoneticPr fontId="3"/>
  </si>
  <si>
    <t>②賞金</t>
    <rPh sb="1" eb="3">
      <t>ショウキン</t>
    </rPh>
    <phoneticPr fontId="3"/>
  </si>
  <si>
    <t>　最優秀賞</t>
    <rPh sb="1" eb="5">
      <t>サイユウシュウショウ</t>
    </rPh>
    <phoneticPr fontId="3"/>
  </si>
  <si>
    <t>　</t>
    <phoneticPr fontId="3"/>
  </si>
  <si>
    <t>人</t>
    <rPh sb="0" eb="1">
      <t>ニン</t>
    </rPh>
    <phoneticPr fontId="3"/>
  </si>
  <si>
    <t>　優秀賞</t>
    <rPh sb="1" eb="4">
      <t>ユウシュウショウ</t>
    </rPh>
    <phoneticPr fontId="3"/>
  </si>
  <si>
    <t>　デザイン賞・技術賞・奨励賞</t>
    <rPh sb="5" eb="6">
      <t>ショウ</t>
    </rPh>
    <rPh sb="7" eb="9">
      <t>ギジュツ</t>
    </rPh>
    <rPh sb="9" eb="10">
      <t>ショウ</t>
    </rPh>
    <rPh sb="11" eb="13">
      <t>ショウレイ</t>
    </rPh>
    <rPh sb="13" eb="14">
      <t>ショウ</t>
    </rPh>
    <phoneticPr fontId="3"/>
  </si>
  <si>
    <t>　育成部門新人賞</t>
    <rPh sb="1" eb="2">
      <t>イク</t>
    </rPh>
    <rPh sb="2" eb="3">
      <t>シゲル</t>
    </rPh>
    <rPh sb="3" eb="5">
      <t>ブモン</t>
    </rPh>
    <rPh sb="5" eb="8">
      <t>シンジンショウ</t>
    </rPh>
    <phoneticPr fontId="3"/>
  </si>
  <si>
    <t>図書カード</t>
    <rPh sb="0" eb="2">
      <t>トショ</t>
    </rPh>
    <phoneticPr fontId="3"/>
  </si>
  <si>
    <t>③謝金</t>
    <rPh sb="1" eb="3">
      <t>シャキン</t>
    </rPh>
    <phoneticPr fontId="3"/>
  </si>
  <si>
    <t>　作品審査員謝礼金A</t>
    <rPh sb="1" eb="3">
      <t>サクヒン</t>
    </rPh>
    <rPh sb="3" eb="6">
      <t>シンサイン</t>
    </rPh>
    <rPh sb="6" eb="8">
      <t>シャレイ</t>
    </rPh>
    <rPh sb="8" eb="9">
      <t>キン</t>
    </rPh>
    <phoneticPr fontId="3"/>
  </si>
  <si>
    <t>審査会</t>
    <rPh sb="0" eb="3">
      <t>シンサカイ</t>
    </rPh>
    <phoneticPr fontId="3"/>
  </si>
  <si>
    <t>　作品審査員謝礼金B</t>
    <rPh sb="1" eb="3">
      <t>サクヒン</t>
    </rPh>
    <rPh sb="3" eb="6">
      <t>シンサイン</t>
    </rPh>
    <rPh sb="6" eb="8">
      <t>シャレイ</t>
    </rPh>
    <rPh sb="8" eb="9">
      <t>キン</t>
    </rPh>
    <phoneticPr fontId="3"/>
  </si>
  <si>
    <t>表彰式</t>
    <rPh sb="0" eb="3">
      <t>ヒョウショウシキ</t>
    </rPh>
    <phoneticPr fontId="3"/>
  </si>
  <si>
    <t>審査委員長出席</t>
    <rPh sb="0" eb="2">
      <t>シンサ</t>
    </rPh>
    <rPh sb="2" eb="5">
      <t>イインチョウ</t>
    </rPh>
    <rPh sb="5" eb="7">
      <t>シュッセキ</t>
    </rPh>
    <phoneticPr fontId="3"/>
  </si>
  <si>
    <t>　交通費</t>
    <rPh sb="1" eb="4">
      <t>コウツウヒ</t>
    </rPh>
    <phoneticPr fontId="3"/>
  </si>
  <si>
    <t>審査員</t>
    <rPh sb="0" eb="3">
      <t>シンサイン</t>
    </rPh>
    <phoneticPr fontId="3"/>
  </si>
  <si>
    <t>式</t>
    <rPh sb="0" eb="1">
      <t>シキ</t>
    </rPh>
    <phoneticPr fontId="3"/>
  </si>
  <si>
    <t>　会場監視員賃金</t>
    <rPh sb="1" eb="3">
      <t>カイジョウ</t>
    </rPh>
    <rPh sb="3" eb="6">
      <t>カンシイン</t>
    </rPh>
    <rPh sb="6" eb="8">
      <t>チンギン</t>
    </rPh>
    <phoneticPr fontId="3"/>
  </si>
  <si>
    <t>アルバイト</t>
    <phoneticPr fontId="3"/>
  </si>
  <si>
    <t>H</t>
    <phoneticPr fontId="3"/>
  </si>
  <si>
    <t>　会場監視員交通費</t>
    <rPh sb="1" eb="3">
      <t>カイジョウ</t>
    </rPh>
    <rPh sb="3" eb="6">
      <t>カンシイン</t>
    </rPh>
    <rPh sb="6" eb="9">
      <t>コウツウヒ</t>
    </rPh>
    <phoneticPr fontId="3"/>
  </si>
  <si>
    <t>交通費（出勤日数分2日×2人）</t>
    <rPh sb="10" eb="11">
      <t>ニチ</t>
    </rPh>
    <rPh sb="13" eb="14">
      <t>ニン</t>
    </rPh>
    <phoneticPr fontId="3"/>
  </si>
  <si>
    <t>④広告費</t>
    <rPh sb="1" eb="4">
      <t>コウコクヒ</t>
    </rPh>
    <phoneticPr fontId="3"/>
  </si>
  <si>
    <t>　SNS広告</t>
    <rPh sb="4" eb="6">
      <t>コウコク</t>
    </rPh>
    <phoneticPr fontId="3"/>
  </si>
  <si>
    <t>出品募集、開催案内</t>
    <rPh sb="0" eb="4">
      <t>シュッピンボシュウ</t>
    </rPh>
    <rPh sb="5" eb="9">
      <t>カイサイアンナイ</t>
    </rPh>
    <phoneticPr fontId="3"/>
  </si>
  <si>
    <t>　CM製作費</t>
    <rPh sb="3" eb="6">
      <t>セイサクヒ</t>
    </rPh>
    <phoneticPr fontId="3"/>
  </si>
  <si>
    <t>ラジオCM用</t>
    <rPh sb="5" eb="6">
      <t>ヨウ</t>
    </rPh>
    <phoneticPr fontId="3"/>
  </si>
  <si>
    <t>　ラジオ広告</t>
    <rPh sb="4" eb="6">
      <t>コウコク</t>
    </rPh>
    <phoneticPr fontId="3"/>
  </si>
  <si>
    <t>開催案内</t>
    <rPh sb="0" eb="4">
      <t>カイサイアンナイ</t>
    </rPh>
    <phoneticPr fontId="3"/>
  </si>
  <si>
    <t>⑤保険料・郵送料</t>
    <rPh sb="1" eb="4">
      <t>ホケンリョウ</t>
    </rPh>
    <rPh sb="5" eb="8">
      <t>ユウソウリョウ</t>
    </rPh>
    <phoneticPr fontId="3"/>
  </si>
  <si>
    <t>　保険料</t>
    <rPh sb="1" eb="4">
      <t>ホケンリョウ</t>
    </rPh>
    <phoneticPr fontId="3"/>
  </si>
  <si>
    <t>　郵送用封筒代</t>
    <rPh sb="1" eb="4">
      <t>ユウソウヨウ</t>
    </rPh>
    <rPh sb="4" eb="6">
      <t>フウトウ</t>
    </rPh>
    <rPh sb="6" eb="7">
      <t>ダイ</t>
    </rPh>
    <phoneticPr fontId="3"/>
  </si>
  <si>
    <t>　印刷物発送費（郵便料金等）</t>
    <rPh sb="1" eb="4">
      <t>インサツブツ</t>
    </rPh>
    <rPh sb="4" eb="6">
      <t>ハッソウ</t>
    </rPh>
    <rPh sb="6" eb="7">
      <t>ヒ</t>
    </rPh>
    <rPh sb="8" eb="10">
      <t>ユウビン</t>
    </rPh>
    <rPh sb="10" eb="12">
      <t>リョウキン</t>
    </rPh>
    <rPh sb="12" eb="13">
      <t>トウ</t>
    </rPh>
    <phoneticPr fontId="3"/>
  </si>
  <si>
    <t>リーフレット等発送費</t>
    <phoneticPr fontId="3"/>
  </si>
  <si>
    <t>箇所</t>
    <rPh sb="0" eb="2">
      <t>カショ</t>
    </rPh>
    <phoneticPr fontId="3"/>
  </si>
  <si>
    <t>⑥再委託費</t>
    <rPh sb="1" eb="5">
      <t>サイイタクヒ</t>
    </rPh>
    <phoneticPr fontId="3"/>
  </si>
  <si>
    <t>※内訳参照</t>
    <phoneticPr fontId="3"/>
  </si>
  <si>
    <t>Ⅲ.</t>
    <phoneticPr fontId="3"/>
  </si>
  <si>
    <t>一般管理費</t>
    <rPh sb="0" eb="5">
      <t>イッパンカンリヒ</t>
    </rPh>
    <phoneticPr fontId="3"/>
  </si>
  <si>
    <t>〔（Ⅰ+Ⅱ）-再委託費（⑥）〕の10％以内</t>
    <rPh sb="7" eb="11">
      <t>サイイタクヒ</t>
    </rPh>
    <rPh sb="19" eb="21">
      <t>イナイ</t>
    </rPh>
    <phoneticPr fontId="3"/>
  </si>
  <si>
    <t>一般管理費上限</t>
    <rPh sb="0" eb="5">
      <t>イッパンカンリヒ</t>
    </rPh>
    <rPh sb="5" eb="7">
      <t>ジョウゲン</t>
    </rPh>
    <phoneticPr fontId="3"/>
  </si>
  <si>
    <t>合　　計</t>
    <rPh sb="0" eb="1">
      <t>ゴウ</t>
    </rPh>
    <rPh sb="3" eb="4">
      <t>ケイ</t>
    </rPh>
    <phoneticPr fontId="3"/>
  </si>
  <si>
    <t>消費税</t>
    <rPh sb="0" eb="3">
      <t>ショウヒゼイ</t>
    </rPh>
    <phoneticPr fontId="3"/>
  </si>
  <si>
    <t>合　　計（消費税込み）</t>
    <rPh sb="0" eb="1">
      <t>ゴウ</t>
    </rPh>
    <rPh sb="3" eb="4">
      <t>ケイ</t>
    </rPh>
    <rPh sb="5" eb="8">
      <t>ショウヒゼイ</t>
    </rPh>
    <rPh sb="8" eb="9">
      <t>コ</t>
    </rPh>
    <phoneticPr fontId="3"/>
  </si>
  <si>
    <t>令和7年度「第47回沖縄県工芸公募展」　事業費内訳（案）</t>
    <rPh sb="0" eb="2">
      <t>レイワ</t>
    </rPh>
    <rPh sb="3" eb="5">
      <t>ネンド</t>
    </rPh>
    <rPh sb="6" eb="7">
      <t>ダイ</t>
    </rPh>
    <rPh sb="9" eb="10">
      <t>カイ</t>
    </rPh>
    <rPh sb="10" eb="12">
      <t>オキナワ</t>
    </rPh>
    <rPh sb="12" eb="13">
      <t>ケン</t>
    </rPh>
    <rPh sb="13" eb="15">
      <t>コウゲイ</t>
    </rPh>
    <rPh sb="15" eb="17">
      <t>コウボ</t>
    </rPh>
    <rPh sb="17" eb="18">
      <t>テン</t>
    </rPh>
    <rPh sb="20" eb="23">
      <t>ジギョウヒ</t>
    </rPh>
    <rPh sb="23" eb="25">
      <t>ウチワケ</t>
    </rPh>
    <rPh sb="26" eb="27">
      <t>アン</t>
    </rPh>
    <phoneticPr fontId="3"/>
  </si>
  <si>
    <t>品　名</t>
    <rPh sb="0" eb="3">
      <t>ヒンメイ</t>
    </rPh>
    <phoneticPr fontId="3"/>
  </si>
  <si>
    <t>規　格・仕　様</t>
    <rPh sb="0" eb="3">
      <t>キカク</t>
    </rPh>
    <rPh sb="4" eb="5">
      <t>シ</t>
    </rPh>
    <rPh sb="6" eb="7">
      <t>サマ</t>
    </rPh>
    <phoneticPr fontId="3"/>
  </si>
  <si>
    <t>単位</t>
    <rPh sb="0" eb="2">
      <t>タンイ</t>
    </rPh>
    <phoneticPr fontId="3"/>
  </si>
  <si>
    <t>（内）再委託</t>
    <rPh sb="1" eb="2">
      <t>ウチ</t>
    </rPh>
    <rPh sb="3" eb="4">
      <t>サイ</t>
    </rPh>
    <rPh sb="4" eb="6">
      <t>イタク</t>
    </rPh>
    <phoneticPr fontId="3"/>
  </si>
  <si>
    <t>〇</t>
    <phoneticPr fontId="3"/>
  </si>
  <si>
    <t>①会場設営費等（内訳）</t>
    <rPh sb="1" eb="3">
      <t>カイジョウ</t>
    </rPh>
    <rPh sb="3" eb="5">
      <t>セツエイ</t>
    </rPh>
    <rPh sb="5" eb="6">
      <t>ヒ</t>
    </rPh>
    <rPh sb="6" eb="7">
      <t>トウ</t>
    </rPh>
    <rPh sb="8" eb="10">
      <t>ウチワケ</t>
    </rPh>
    <phoneticPr fontId="3"/>
  </si>
  <si>
    <t>(1)設営機材、備品</t>
    <rPh sb="3" eb="5">
      <t>セツエイ</t>
    </rPh>
    <rPh sb="5" eb="7">
      <t>キザイ</t>
    </rPh>
    <rPh sb="8" eb="10">
      <t>ビヒン</t>
    </rPh>
    <phoneticPr fontId="3"/>
  </si>
  <si>
    <t>応募作品の種類、数によって変動の可能性あり</t>
    <rPh sb="0" eb="4">
      <t>オウボサクヒン</t>
    </rPh>
    <rPh sb="5" eb="7">
      <t>シュルイ</t>
    </rPh>
    <rPh sb="8" eb="9">
      <t>カズ</t>
    </rPh>
    <rPh sb="13" eb="15">
      <t>ヘンドウ</t>
    </rPh>
    <rPh sb="16" eb="19">
      <t>カノウセイ</t>
    </rPh>
    <phoneticPr fontId="3"/>
  </si>
  <si>
    <t>畳</t>
    <rPh sb="0" eb="1">
      <t>タタミ</t>
    </rPh>
    <phoneticPr fontId="3"/>
  </si>
  <si>
    <t>1800*900mm</t>
    <phoneticPr fontId="3"/>
  </si>
  <si>
    <t>帖</t>
    <phoneticPr fontId="3"/>
  </si>
  <si>
    <t>展示テーブル</t>
    <rPh sb="0" eb="2">
      <t>テンジ</t>
    </rPh>
    <phoneticPr fontId="3"/>
  </si>
  <si>
    <t>1200*900*700mm</t>
    <phoneticPr fontId="3"/>
  </si>
  <si>
    <t>台</t>
    <rPh sb="0" eb="1">
      <t>ダイ</t>
    </rPh>
    <phoneticPr fontId="3"/>
  </si>
  <si>
    <t>1200*900*300mm</t>
    <phoneticPr fontId="3"/>
  </si>
  <si>
    <t>900*900*700mm</t>
    <phoneticPr fontId="3"/>
  </si>
  <si>
    <t>900*900*300mm</t>
    <phoneticPr fontId="3"/>
  </si>
  <si>
    <t>展示テーブル天板仕上生地</t>
    <rPh sb="0" eb="2">
      <t>テンジ</t>
    </rPh>
    <rPh sb="6" eb="8">
      <t>テンバン</t>
    </rPh>
    <rPh sb="8" eb="10">
      <t>シアゲ</t>
    </rPh>
    <rPh sb="10" eb="12">
      <t>キジ</t>
    </rPh>
    <phoneticPr fontId="3"/>
  </si>
  <si>
    <t>テーブルクロス</t>
    <phoneticPr fontId="3"/>
  </si>
  <si>
    <t>テーブル、展示台蹴込生地</t>
    <rPh sb="5" eb="7">
      <t>テンジ</t>
    </rPh>
    <rPh sb="7" eb="8">
      <t>ダイ</t>
    </rPh>
    <rPh sb="8" eb="9">
      <t>ケ</t>
    </rPh>
    <rPh sb="9" eb="10">
      <t>コミ</t>
    </rPh>
    <rPh sb="10" eb="12">
      <t>キジ</t>
    </rPh>
    <phoneticPr fontId="3"/>
  </si>
  <si>
    <t>（2）展示備品</t>
    <rPh sb="3" eb="5">
      <t>テンジ</t>
    </rPh>
    <rPh sb="5" eb="7">
      <t>ビヒン</t>
    </rPh>
    <phoneticPr fontId="3"/>
  </si>
  <si>
    <t>橦木（５尺）</t>
    <rPh sb="0" eb="1">
      <t>シュ</t>
    </rPh>
    <rPh sb="1" eb="2">
      <t>モク</t>
    </rPh>
    <rPh sb="4" eb="5">
      <t>シャク</t>
    </rPh>
    <phoneticPr fontId="3"/>
  </si>
  <si>
    <t>個</t>
    <rPh sb="0" eb="1">
      <t>コ</t>
    </rPh>
    <phoneticPr fontId="3"/>
  </si>
  <si>
    <t>橦木（４尺）</t>
    <rPh sb="0" eb="1">
      <t>シュ</t>
    </rPh>
    <rPh sb="1" eb="2">
      <t>モク</t>
    </rPh>
    <rPh sb="4" eb="5">
      <t>シャク</t>
    </rPh>
    <phoneticPr fontId="3"/>
  </si>
  <si>
    <t>ボディ</t>
    <phoneticPr fontId="3"/>
  </si>
  <si>
    <t>ウレタン腕付</t>
    <phoneticPr fontId="3"/>
  </si>
  <si>
    <t>ワイヤーフック</t>
    <phoneticPr fontId="3"/>
  </si>
  <si>
    <t>組</t>
    <rPh sb="0" eb="1">
      <t>クミ</t>
    </rPh>
    <phoneticPr fontId="3"/>
  </si>
  <si>
    <t>（3）サイン関係</t>
    <rPh sb="6" eb="8">
      <t>カンケイ</t>
    </rPh>
    <phoneticPr fontId="3"/>
  </si>
  <si>
    <t>県知事挨拶文パネル</t>
    <rPh sb="0" eb="3">
      <t>ケンチジ</t>
    </rPh>
    <rPh sb="3" eb="6">
      <t>アイサツブン</t>
    </rPh>
    <phoneticPr fontId="3"/>
  </si>
  <si>
    <t>900*600</t>
    <phoneticPr fontId="3"/>
  </si>
  <si>
    <t>公募展趣旨説明パネル</t>
    <rPh sb="0" eb="3">
      <t>コウボテン</t>
    </rPh>
    <rPh sb="3" eb="5">
      <t>シュシ</t>
    </rPh>
    <rPh sb="5" eb="7">
      <t>セツメイ</t>
    </rPh>
    <phoneticPr fontId="3"/>
  </si>
  <si>
    <t>審査委員長コメントパネル</t>
    <rPh sb="0" eb="2">
      <t>シンサ</t>
    </rPh>
    <rPh sb="2" eb="5">
      <t>イインチョウ</t>
    </rPh>
    <phoneticPr fontId="3"/>
  </si>
  <si>
    <t>受賞者名、作品名パネル</t>
    <rPh sb="0" eb="3">
      <t>ジュショウシャ</t>
    </rPh>
    <rPh sb="3" eb="4">
      <t>ナ</t>
    </rPh>
    <rPh sb="5" eb="7">
      <t>サクヒン</t>
    </rPh>
    <rPh sb="7" eb="8">
      <t>ナ</t>
    </rPh>
    <phoneticPr fontId="3"/>
  </si>
  <si>
    <t>1200*900</t>
    <phoneticPr fontId="3"/>
  </si>
  <si>
    <t>表彰式タイトルサイン</t>
    <rPh sb="0" eb="3">
      <t>ヒョウショウシキ</t>
    </rPh>
    <phoneticPr fontId="3"/>
  </si>
  <si>
    <t>3000*500</t>
    <phoneticPr fontId="3"/>
  </si>
  <si>
    <t>受賞者立て札</t>
    <rPh sb="0" eb="3">
      <t>ジュショウシャ</t>
    </rPh>
    <rPh sb="3" eb="4">
      <t>タ</t>
    </rPh>
    <rPh sb="5" eb="6">
      <t>フダ</t>
    </rPh>
    <phoneticPr fontId="3"/>
  </si>
  <si>
    <t>入選作品キャプション</t>
    <rPh sb="0" eb="2">
      <t>ニュウセン</t>
    </rPh>
    <rPh sb="2" eb="4">
      <t>サクヒン</t>
    </rPh>
    <phoneticPr fontId="3"/>
  </si>
  <si>
    <t>エントランス横型サイン</t>
    <rPh sb="6" eb="8">
      <t>ヨコガタ</t>
    </rPh>
    <phoneticPr fontId="3"/>
  </si>
  <si>
    <t>表彰式サインポール</t>
    <rPh sb="0" eb="3">
      <t>ヒョウショウシキ</t>
    </rPh>
    <phoneticPr fontId="3"/>
  </si>
  <si>
    <t>イーゼル（サインスタンド）</t>
    <phoneticPr fontId="3"/>
  </si>
  <si>
    <t>（4）設営及び撤去</t>
    <rPh sb="3" eb="5">
      <t>セツエイ</t>
    </rPh>
    <rPh sb="5" eb="6">
      <t>オヨ</t>
    </rPh>
    <rPh sb="7" eb="9">
      <t>テッキョ</t>
    </rPh>
    <phoneticPr fontId="3"/>
  </si>
  <si>
    <t>会場設営及び撤去</t>
    <rPh sb="0" eb="2">
      <t>カイジョウ</t>
    </rPh>
    <rPh sb="2" eb="4">
      <t>セツエイ</t>
    </rPh>
    <rPh sb="4" eb="5">
      <t>オヨ</t>
    </rPh>
    <rPh sb="6" eb="8">
      <t>テッキョ</t>
    </rPh>
    <phoneticPr fontId="3"/>
  </si>
  <si>
    <t>展示会、審査会、表彰式、開会式</t>
    <rPh sb="0" eb="2">
      <t>テンジ</t>
    </rPh>
    <rPh sb="2" eb="3">
      <t>カイ</t>
    </rPh>
    <rPh sb="4" eb="6">
      <t>シンサ</t>
    </rPh>
    <rPh sb="6" eb="7">
      <t>カイ</t>
    </rPh>
    <rPh sb="8" eb="10">
      <t>ヒョウショウ</t>
    </rPh>
    <rPh sb="10" eb="11">
      <t>シキ</t>
    </rPh>
    <rPh sb="12" eb="14">
      <t>カイカイ</t>
    </rPh>
    <rPh sb="14" eb="15">
      <t>シキ</t>
    </rPh>
    <phoneticPr fontId="3"/>
  </si>
  <si>
    <t>会場・展示レイアウト・配置変更</t>
    <rPh sb="0" eb="1">
      <t>カイ</t>
    </rPh>
    <rPh sb="1" eb="2">
      <t>ジョウ</t>
    </rPh>
    <rPh sb="3" eb="5">
      <t>テンジ</t>
    </rPh>
    <rPh sb="11" eb="13">
      <t>ハイチ</t>
    </rPh>
    <rPh sb="13" eb="15">
      <t>ヘンコウ</t>
    </rPh>
    <phoneticPr fontId="3"/>
  </si>
  <si>
    <t>展示会、審査会、表彰式、開会式</t>
    <phoneticPr fontId="3"/>
  </si>
  <si>
    <t>機材運搬費等</t>
    <rPh sb="0" eb="2">
      <t>キザイ</t>
    </rPh>
    <rPh sb="2" eb="5">
      <t>ウンパンヒ</t>
    </rPh>
    <rPh sb="5" eb="6">
      <t>トウ</t>
    </rPh>
    <phoneticPr fontId="3"/>
  </si>
  <si>
    <t>諸経費</t>
    <rPh sb="0" eb="3">
      <t>ショケイヒ</t>
    </rPh>
    <phoneticPr fontId="3"/>
  </si>
  <si>
    <t>（5）印刷物関係</t>
    <rPh sb="3" eb="6">
      <t>インサツブツ</t>
    </rPh>
    <rPh sb="6" eb="8">
      <t>カンケイ</t>
    </rPh>
    <phoneticPr fontId="3"/>
  </si>
  <si>
    <t>ポスターデザイン料・印刷経費等</t>
    <rPh sb="8" eb="9">
      <t>リョウ</t>
    </rPh>
    <phoneticPr fontId="3"/>
  </si>
  <si>
    <t>Ａ２　カラー　４つ折り</t>
    <rPh sb="9" eb="10">
      <t>オ</t>
    </rPh>
    <phoneticPr fontId="3"/>
  </si>
  <si>
    <t>部</t>
    <rPh sb="0" eb="1">
      <t>ブ</t>
    </rPh>
    <phoneticPr fontId="3"/>
  </si>
  <si>
    <t>出品申込書</t>
    <rPh sb="0" eb="2">
      <t>シュッピン</t>
    </rPh>
    <rPh sb="2" eb="3">
      <t>モウ</t>
    </rPh>
    <rPh sb="3" eb="4">
      <t>コ</t>
    </rPh>
    <rPh sb="4" eb="5">
      <t>ショ</t>
    </rPh>
    <phoneticPr fontId="3"/>
  </si>
  <si>
    <t>案内リーフレット</t>
    <rPh sb="0" eb="2">
      <t>アンナイ</t>
    </rPh>
    <phoneticPr fontId="3"/>
  </si>
  <si>
    <t>A4版3つ折・カラー</t>
    <rPh sb="2" eb="3">
      <t>バン</t>
    </rPh>
    <rPh sb="5" eb="6">
      <t>オリ</t>
    </rPh>
    <phoneticPr fontId="3"/>
  </si>
  <si>
    <t>チラシ</t>
    <phoneticPr fontId="3"/>
  </si>
  <si>
    <t>Ａ４（両面）表カラー、裏白黒</t>
    <rPh sb="3" eb="5">
      <t>リョウメン</t>
    </rPh>
    <rPh sb="6" eb="7">
      <t>オモテ</t>
    </rPh>
    <rPh sb="11" eb="12">
      <t>ウラ</t>
    </rPh>
    <rPh sb="12" eb="14">
      <t>シロクロ</t>
    </rPh>
    <phoneticPr fontId="3"/>
  </si>
  <si>
    <t>（6）その他</t>
    <rPh sb="5" eb="6">
      <t>タ</t>
    </rPh>
    <phoneticPr fontId="3"/>
  </si>
  <si>
    <t>受賞者用丸筒（賞状入れ）</t>
    <rPh sb="0" eb="3">
      <t>ジュショウシャ</t>
    </rPh>
    <rPh sb="3" eb="4">
      <t>ヨウ</t>
    </rPh>
    <rPh sb="4" eb="5">
      <t>マル</t>
    </rPh>
    <rPh sb="5" eb="6">
      <t>ヅツ</t>
    </rPh>
    <rPh sb="7" eb="9">
      <t>ショウジョウ</t>
    </rPh>
    <rPh sb="9" eb="10">
      <t>イ</t>
    </rPh>
    <phoneticPr fontId="3"/>
  </si>
  <si>
    <t>副賞用封筒(表彰含む)</t>
    <rPh sb="0" eb="2">
      <t>フクショウ</t>
    </rPh>
    <rPh sb="2" eb="3">
      <t>ヨウ</t>
    </rPh>
    <rPh sb="3" eb="5">
      <t>フウトウ</t>
    </rPh>
    <rPh sb="6" eb="8">
      <t>ヒョウショウ</t>
    </rPh>
    <rPh sb="8" eb="9">
      <t>フク</t>
    </rPh>
    <phoneticPr fontId="3"/>
  </si>
  <si>
    <t>最優秀１，優秀２，デザイン１，技術１，奨励１、育成新人賞5</t>
    <rPh sb="0" eb="3">
      <t>サイユウシュウ</t>
    </rPh>
    <rPh sb="5" eb="7">
      <t>ユウシュウ</t>
    </rPh>
    <rPh sb="15" eb="17">
      <t>ギジュツ</t>
    </rPh>
    <rPh sb="19" eb="21">
      <t>ショウレイ</t>
    </rPh>
    <rPh sb="23" eb="25">
      <t>イクセイ</t>
    </rPh>
    <rPh sb="25" eb="28">
      <t>シンジンショウ</t>
    </rPh>
    <phoneticPr fontId="3"/>
  </si>
  <si>
    <t>枚</t>
    <rPh sb="0" eb="1">
      <t>マイ</t>
    </rPh>
    <phoneticPr fontId="3"/>
  </si>
  <si>
    <t>賞状一部筆耕（氏名・作品名　等）</t>
    <rPh sb="0" eb="2">
      <t>ショウジョウ</t>
    </rPh>
    <rPh sb="2" eb="4">
      <t>イチブ</t>
    </rPh>
    <rPh sb="4" eb="6">
      <t>ヒッコウ</t>
    </rPh>
    <rPh sb="7" eb="9">
      <t>シメイ</t>
    </rPh>
    <rPh sb="10" eb="13">
      <t>サクヒンメイ</t>
    </rPh>
    <rPh sb="14" eb="15">
      <t>ナド</t>
    </rPh>
    <phoneticPr fontId="3"/>
  </si>
  <si>
    <t>再筆耕含む</t>
    <rPh sb="0" eb="1">
      <t>サイ</t>
    </rPh>
    <rPh sb="1" eb="2">
      <t>フデ</t>
    </rPh>
    <rPh sb="2" eb="3">
      <t>タガヤ</t>
    </rPh>
    <rPh sb="3" eb="4">
      <t>フク</t>
    </rPh>
    <phoneticPr fontId="3"/>
  </si>
  <si>
    <t>表彰式・開会式セレモニー</t>
    <rPh sb="0" eb="3">
      <t>ヒョウショウシキ</t>
    </rPh>
    <rPh sb="4" eb="7">
      <t>カイカイシキ</t>
    </rPh>
    <phoneticPr fontId="3"/>
  </si>
  <si>
    <t>入賞者・来賓者・主催者リボン、表彰盆　等</t>
    <rPh sb="0" eb="3">
      <t>ニュウショウシャ</t>
    </rPh>
    <rPh sb="4" eb="5">
      <t>ライ</t>
    </rPh>
    <rPh sb="5" eb="6">
      <t>ヒン</t>
    </rPh>
    <rPh sb="6" eb="7">
      <t>シャ</t>
    </rPh>
    <rPh sb="8" eb="11">
      <t>シュサイシャ</t>
    </rPh>
    <rPh sb="15" eb="17">
      <t>ヒョウショウ</t>
    </rPh>
    <rPh sb="17" eb="18">
      <t>ボン</t>
    </rPh>
    <rPh sb="19" eb="20">
      <t>ナド</t>
    </rPh>
    <phoneticPr fontId="3"/>
  </si>
  <si>
    <t>テープカット備品　３名対応用</t>
    <rPh sb="6" eb="8">
      <t>ビヒン</t>
    </rPh>
    <rPh sb="10" eb="11">
      <t>メイ</t>
    </rPh>
    <rPh sb="11" eb="13">
      <t>タイオウ</t>
    </rPh>
    <rPh sb="13" eb="14">
      <t>ヨウ</t>
    </rPh>
    <phoneticPr fontId="3"/>
  </si>
  <si>
    <t>ハサミ、白手袋、赤カーペット、金ポール、ぼんぼん等</t>
    <rPh sb="4" eb="5">
      <t>シロ</t>
    </rPh>
    <rPh sb="5" eb="7">
      <t>テブクロ</t>
    </rPh>
    <rPh sb="8" eb="9">
      <t>アカ</t>
    </rPh>
    <rPh sb="15" eb="16">
      <t>キン</t>
    </rPh>
    <rPh sb="24" eb="25">
      <t>トウ</t>
    </rPh>
    <phoneticPr fontId="3"/>
  </si>
  <si>
    <t>←自動計算</t>
    <rPh sb="1" eb="5">
      <t>ジドウケイサン</t>
    </rPh>
    <phoneticPr fontId="3"/>
  </si>
  <si>
    <t>審査委員講評（最優秀賞、優秀賞×2）</t>
  </si>
  <si>
    <t>A5サイズ</t>
    <phoneticPr fontId="3"/>
  </si>
  <si>
    <t>１　設営機材、備品</t>
    <rPh sb="2" eb="4">
      <t>セツエイ</t>
    </rPh>
    <rPh sb="4" eb="6">
      <t>キザイ</t>
    </rPh>
    <rPh sb="7" eb="9">
      <t>ビヒン</t>
    </rPh>
    <phoneticPr fontId="3"/>
  </si>
  <si>
    <t>２　展示備品</t>
    <rPh sb="2" eb="4">
      <t>テンジ</t>
    </rPh>
    <rPh sb="4" eb="6">
      <t>ビヒン</t>
    </rPh>
    <phoneticPr fontId="3"/>
  </si>
  <si>
    <t>３　サイン関係</t>
    <rPh sb="5" eb="7">
      <t>カンケイ</t>
    </rPh>
    <phoneticPr fontId="3"/>
  </si>
  <si>
    <t xml:space="preserve"> 別紙内訳参照</t>
    <phoneticPr fontId="3"/>
  </si>
  <si>
    <t>４　設営及び撤去費</t>
    <rPh sb="2" eb="4">
      <t>セツエイ</t>
    </rPh>
    <rPh sb="4" eb="5">
      <t>オヨ</t>
    </rPh>
    <rPh sb="6" eb="8">
      <t>テッキョ</t>
    </rPh>
    <rPh sb="8" eb="9">
      <t>ヒ</t>
    </rPh>
    <phoneticPr fontId="3"/>
  </si>
  <si>
    <t>５　印刷物関係</t>
    <rPh sb="2" eb="4">
      <t>インサツ</t>
    </rPh>
    <rPh sb="4" eb="5">
      <t>ブツ</t>
    </rPh>
    <rPh sb="5" eb="7">
      <t>カンケイ</t>
    </rPh>
    <phoneticPr fontId="3"/>
  </si>
  <si>
    <t>６　その他</t>
    <rPh sb="4" eb="5">
      <t>タ</t>
    </rPh>
    <phoneticPr fontId="3"/>
  </si>
  <si>
    <t>時給￥1200×勤務時間38H
（4日間、2人で計算）</t>
    <rPh sb="0" eb="2">
      <t>ジキュウ</t>
    </rPh>
    <rPh sb="8" eb="10">
      <t>キンム</t>
    </rPh>
    <rPh sb="10" eb="12">
      <t>ジカン</t>
    </rPh>
    <rPh sb="18" eb="20">
      <t>ニチカン</t>
    </rPh>
    <rPh sb="22" eb="23">
      <t>ニン</t>
    </rPh>
    <rPh sb="24" eb="26">
      <t>ケイサン</t>
    </rPh>
    <phoneticPr fontId="3"/>
  </si>
  <si>
    <t>11/10～11/16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</si>
</sst>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;[Red]\-#,##0.0"/>
  </numFmts>
  <fonts count="1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sz val="9"/>
      <color indexed="81"/>
      <name val="MS P 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3" tint="0.749992370372631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16">
    <xf numFmtId="0" fontId="0" fillId="0" borderId="0" xfId="0"/>
    <xf numFmtId="0" fontId="0" fillId="0" borderId="0" xfId="0" applyAlignment="1">
      <alignment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38" fontId="0" fillId="2" borderId="3" xfId="1" applyFont="1" applyFill="1" applyBorder="1" applyAlignment="1">
      <alignment horizontal="center" vertical="center"/>
    </xf>
    <xf numFmtId="38" fontId="0" fillId="2" borderId="4" xfId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left" vertical="center"/>
    </xf>
    <xf numFmtId="0" fontId="0" fillId="2" borderId="4" xfId="0" applyFill="1" applyBorder="1" applyAlignment="1">
      <alignment horizontal="center" vertical="center"/>
    </xf>
    <xf numFmtId="38" fontId="4" fillId="2" borderId="4" xfId="1" applyFont="1" applyFill="1" applyBorder="1" applyAlignment="1">
      <alignment horizontal="right" vertical="center"/>
    </xf>
    <xf numFmtId="0" fontId="0" fillId="2" borderId="5" xfId="0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0" fillId="3" borderId="4" xfId="0" applyFill="1" applyBorder="1" applyAlignment="1">
      <alignment horizontal="left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38" fontId="0" fillId="3" borderId="3" xfId="1" applyFont="1" applyFill="1" applyBorder="1" applyAlignment="1">
      <alignment horizontal="center" vertical="center"/>
    </xf>
    <xf numFmtId="38" fontId="0" fillId="3" borderId="4" xfId="1" applyFont="1" applyFill="1" applyBorder="1" applyAlignment="1">
      <alignment horizontal="right" vertical="center"/>
    </xf>
    <xf numFmtId="0" fontId="0" fillId="3" borderId="5" xfId="0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4" borderId="8" xfId="0" applyFill="1" applyBorder="1" applyAlignment="1">
      <alignment horizontal="left" vertical="center"/>
    </xf>
    <xf numFmtId="0" fontId="0" fillId="0" borderId="9" xfId="0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38" fontId="0" fillId="4" borderId="10" xfId="1" applyFont="1" applyFill="1" applyBorder="1" applyAlignment="1">
      <alignment horizontal="center" vertical="center"/>
    </xf>
    <xf numFmtId="38" fontId="0" fillId="0" borderId="8" xfId="1" applyFont="1" applyFill="1" applyBorder="1" applyAlignment="1">
      <alignment horizontal="right" vertical="center"/>
    </xf>
    <xf numFmtId="0" fontId="0" fillId="4" borderId="7" xfId="0" applyFill="1" applyBorder="1" applyAlignment="1">
      <alignment horizontal="left" vertical="center"/>
    </xf>
    <xf numFmtId="0" fontId="0" fillId="0" borderId="11" xfId="0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38" fontId="0" fillId="4" borderId="11" xfId="1" applyFont="1" applyFill="1" applyBorder="1" applyAlignment="1">
      <alignment horizontal="center" vertical="center"/>
    </xf>
    <xf numFmtId="38" fontId="0" fillId="0" borderId="7" xfId="1" applyFont="1" applyFill="1" applyBorder="1" applyAlignment="1">
      <alignment horizontal="right" vertical="center"/>
    </xf>
    <xf numFmtId="0" fontId="0" fillId="4" borderId="12" xfId="0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4" borderId="12" xfId="0" applyFill="1" applyBorder="1" applyAlignment="1">
      <alignment horizontal="center" vertical="center"/>
    </xf>
    <xf numFmtId="38" fontId="0" fillId="4" borderId="0" xfId="1" applyFont="1" applyFill="1" applyBorder="1" applyAlignment="1">
      <alignment horizontal="center" vertical="center"/>
    </xf>
    <xf numFmtId="38" fontId="0" fillId="0" borderId="11" xfId="1" applyFont="1" applyFill="1" applyBorder="1" applyAlignment="1">
      <alignment horizontal="right" vertical="center"/>
    </xf>
    <xf numFmtId="0" fontId="0" fillId="4" borderId="11" xfId="0" applyFill="1" applyBorder="1" applyAlignment="1">
      <alignment horizontal="left" vertical="center"/>
    </xf>
    <xf numFmtId="0" fontId="0" fillId="4" borderId="11" xfId="0" applyFill="1" applyBorder="1" applyAlignment="1">
      <alignment horizontal="center" vertical="center"/>
    </xf>
    <xf numFmtId="38" fontId="0" fillId="0" borderId="13" xfId="1" applyFont="1" applyFill="1" applyBorder="1" applyAlignment="1">
      <alignment horizontal="right" vertical="center"/>
    </xf>
    <xf numFmtId="0" fontId="0" fillId="0" borderId="14" xfId="0" applyBorder="1" applyAlignment="1">
      <alignment horizontal="center" vertical="center"/>
    </xf>
    <xf numFmtId="0" fontId="0" fillId="4" borderId="15" xfId="0" applyFill="1" applyBorder="1" applyAlignment="1">
      <alignment horizontal="left" vertical="center"/>
    </xf>
    <xf numFmtId="0" fontId="0" fillId="0" borderId="15" xfId="0" applyBorder="1" applyAlignment="1">
      <alignment horizontal="center" vertical="center"/>
    </xf>
    <xf numFmtId="0" fontId="0" fillId="4" borderId="15" xfId="0" applyFill="1" applyBorder="1" applyAlignment="1">
      <alignment horizontal="center" vertical="center"/>
    </xf>
    <xf numFmtId="38" fontId="0" fillId="4" borderId="15" xfId="1" applyFont="1" applyFill="1" applyBorder="1" applyAlignment="1">
      <alignment horizontal="center" vertical="center"/>
    </xf>
    <xf numFmtId="38" fontId="0" fillId="0" borderId="15" xfId="1" applyFont="1" applyFill="1" applyBorder="1" applyAlignment="1">
      <alignment horizontal="right" vertical="center"/>
    </xf>
    <xf numFmtId="0" fontId="0" fillId="0" borderId="13" xfId="0" applyBorder="1" applyAlignment="1">
      <alignment horizontal="center" vertical="center"/>
    </xf>
    <xf numFmtId="0" fontId="4" fillId="2" borderId="16" xfId="0" applyFont="1" applyFill="1" applyBorder="1" applyAlignment="1">
      <alignment vertical="center"/>
    </xf>
    <xf numFmtId="0" fontId="4" fillId="2" borderId="17" xfId="0" applyFont="1" applyFill="1" applyBorder="1" applyAlignment="1">
      <alignment vertical="center"/>
    </xf>
    <xf numFmtId="0" fontId="0" fillId="2" borderId="18" xfId="0" applyFill="1" applyBorder="1" applyAlignment="1">
      <alignment vertical="center"/>
    </xf>
    <xf numFmtId="0" fontId="0" fillId="2" borderId="14" xfId="0" applyFill="1" applyBorder="1" applyAlignment="1">
      <alignment horizontal="center" vertical="center"/>
    </xf>
    <xf numFmtId="38" fontId="0" fillId="2" borderId="18" xfId="1" applyFont="1" applyFill="1" applyBorder="1" applyAlignment="1">
      <alignment vertical="center"/>
    </xf>
    <xf numFmtId="38" fontId="4" fillId="2" borderId="14" xfId="1" applyFont="1" applyFill="1" applyBorder="1" applyAlignment="1">
      <alignment vertical="center"/>
    </xf>
    <xf numFmtId="0" fontId="0" fillId="0" borderId="6" xfId="0" applyBorder="1" applyAlignment="1">
      <alignment vertical="center"/>
    </xf>
    <xf numFmtId="0" fontId="0" fillId="3" borderId="4" xfId="0" applyFill="1" applyBorder="1" applyAlignment="1">
      <alignment vertical="center"/>
    </xf>
    <xf numFmtId="0" fontId="0" fillId="3" borderId="3" xfId="0" applyFill="1" applyBorder="1" applyAlignment="1">
      <alignment vertical="center"/>
    </xf>
    <xf numFmtId="38" fontId="0" fillId="3" borderId="3" xfId="1" applyFont="1" applyFill="1" applyBorder="1" applyAlignment="1">
      <alignment vertical="center"/>
    </xf>
    <xf numFmtId="38" fontId="0" fillId="3" borderId="4" xfId="1" applyFont="1" applyFill="1" applyBorder="1" applyAlignment="1">
      <alignment vertical="center"/>
    </xf>
    <xf numFmtId="0" fontId="5" fillId="3" borderId="4" xfId="0" applyFont="1" applyFill="1" applyBorder="1" applyAlignment="1">
      <alignment vertical="center" wrapText="1"/>
    </xf>
    <xf numFmtId="0" fontId="0" fillId="0" borderId="7" xfId="0" applyBorder="1" applyAlignment="1">
      <alignment vertical="center"/>
    </xf>
    <xf numFmtId="0" fontId="0" fillId="3" borderId="14" xfId="0" applyFill="1" applyBorder="1" applyAlignment="1">
      <alignment vertical="center"/>
    </xf>
    <xf numFmtId="0" fontId="0" fillId="3" borderId="18" xfId="0" applyFill="1" applyBorder="1" applyAlignment="1">
      <alignment vertical="center"/>
    </xf>
    <xf numFmtId="0" fontId="0" fillId="3" borderId="14" xfId="0" applyFill="1" applyBorder="1" applyAlignment="1">
      <alignment horizontal="center" vertical="center"/>
    </xf>
    <xf numFmtId="38" fontId="0" fillId="3" borderId="18" xfId="1" applyFont="1" applyFill="1" applyBorder="1" applyAlignment="1">
      <alignment vertical="center"/>
    </xf>
    <xf numFmtId="38" fontId="0" fillId="3" borderId="14" xfId="1" applyFont="1" applyFill="1" applyBorder="1" applyAlignment="1">
      <alignment vertical="center"/>
    </xf>
    <xf numFmtId="0" fontId="5" fillId="3" borderId="14" xfId="0" applyFont="1" applyFill="1" applyBorder="1" applyAlignment="1">
      <alignment vertical="center" wrapText="1"/>
    </xf>
    <xf numFmtId="0" fontId="0" fillId="0" borderId="19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8" xfId="0" applyBorder="1" applyAlignment="1">
      <alignment horizontal="center" vertical="center"/>
    </xf>
    <xf numFmtId="38" fontId="0" fillId="0" borderId="8" xfId="1" applyFont="1" applyBorder="1" applyAlignment="1">
      <alignment vertical="center"/>
    </xf>
    <xf numFmtId="38" fontId="0" fillId="0" borderId="6" xfId="1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0" fillId="0" borderId="11" xfId="0" applyBorder="1" applyAlignment="1">
      <alignment vertical="center"/>
    </xf>
    <xf numFmtId="38" fontId="0" fillId="0" borderId="7" xfId="1" applyFont="1" applyBorder="1" applyAlignment="1">
      <alignment vertical="center"/>
    </xf>
    <xf numFmtId="38" fontId="0" fillId="0" borderId="11" xfId="1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0" fillId="0" borderId="12" xfId="0" applyBorder="1" applyAlignment="1">
      <alignment vertical="center"/>
    </xf>
    <xf numFmtId="0" fontId="6" fillId="0" borderId="12" xfId="0" applyFont="1" applyBorder="1" applyAlignment="1">
      <alignment vertical="center"/>
    </xf>
    <xf numFmtId="0" fontId="0" fillId="0" borderId="15" xfId="0" applyBorder="1" applyAlignment="1">
      <alignment vertical="center"/>
    </xf>
    <xf numFmtId="38" fontId="0" fillId="0" borderId="14" xfId="1" applyFont="1" applyBorder="1" applyAlignment="1">
      <alignment vertical="center"/>
    </xf>
    <xf numFmtId="0" fontId="6" fillId="0" borderId="15" xfId="0" applyFont="1" applyBorder="1" applyAlignment="1">
      <alignment vertical="center"/>
    </xf>
    <xf numFmtId="0" fontId="6" fillId="0" borderId="6" xfId="0" applyFont="1" applyBorder="1" applyAlignment="1">
      <alignment vertical="center" wrapText="1"/>
    </xf>
    <xf numFmtId="0" fontId="6" fillId="0" borderId="11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38" fontId="0" fillId="0" borderId="20" xfId="1" applyFont="1" applyBorder="1" applyAlignment="1">
      <alignment vertical="center"/>
    </xf>
    <xf numFmtId="0" fontId="7" fillId="0" borderId="11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38" fontId="0" fillId="0" borderId="0" xfId="1" applyFont="1" applyAlignment="1">
      <alignment vertical="center"/>
    </xf>
    <xf numFmtId="38" fontId="0" fillId="0" borderId="15" xfId="1" applyFont="1" applyBorder="1" applyAlignment="1">
      <alignment vertical="center"/>
    </xf>
    <xf numFmtId="0" fontId="7" fillId="0" borderId="14" xfId="0" applyFont="1" applyBorder="1" applyAlignment="1">
      <alignment vertical="center" wrapText="1"/>
    </xf>
    <xf numFmtId="0" fontId="8" fillId="0" borderId="8" xfId="0" applyFont="1" applyBorder="1" applyAlignment="1">
      <alignment vertical="center"/>
    </xf>
    <xf numFmtId="0" fontId="8" fillId="0" borderId="21" xfId="0" applyFont="1" applyBorder="1" applyAlignment="1">
      <alignment vertical="center"/>
    </xf>
    <xf numFmtId="38" fontId="1" fillId="0" borderId="11" xfId="1" applyFont="1" applyBorder="1" applyAlignment="1">
      <alignment vertical="center"/>
    </xf>
    <xf numFmtId="0" fontId="8" fillId="0" borderId="11" xfId="0" applyFont="1" applyBorder="1" applyAlignment="1">
      <alignment vertical="center"/>
    </xf>
    <xf numFmtId="38" fontId="0" fillId="4" borderId="23" xfId="1" applyFont="1" applyFill="1" applyBorder="1" applyAlignment="1">
      <alignment vertical="center"/>
    </xf>
    <xf numFmtId="0" fontId="8" fillId="0" borderId="14" xfId="0" applyFont="1" applyBorder="1" applyAlignment="1">
      <alignment vertical="center"/>
    </xf>
    <xf numFmtId="0" fontId="8" fillId="0" borderId="18" xfId="0" applyFont="1" applyBorder="1" applyAlignment="1">
      <alignment vertical="center"/>
    </xf>
    <xf numFmtId="38" fontId="0" fillId="4" borderId="15" xfId="1" applyFont="1" applyFill="1" applyBorder="1" applyAlignment="1">
      <alignment vertical="center"/>
    </xf>
    <xf numFmtId="38" fontId="1" fillId="0" borderId="15" xfId="1" applyFont="1" applyBorder="1" applyAlignment="1">
      <alignment vertical="center"/>
    </xf>
    <xf numFmtId="0" fontId="0" fillId="0" borderId="17" xfId="0" applyBorder="1" applyAlignment="1">
      <alignment vertical="center"/>
    </xf>
    <xf numFmtId="38" fontId="1" fillId="3" borderId="14" xfId="1" applyFont="1" applyFill="1" applyBorder="1" applyAlignment="1">
      <alignment vertical="center"/>
    </xf>
    <xf numFmtId="0" fontId="0" fillId="0" borderId="24" xfId="0" applyBorder="1" applyAlignment="1">
      <alignment vertical="center" shrinkToFit="1"/>
    </xf>
    <xf numFmtId="0" fontId="0" fillId="0" borderId="21" xfId="0" applyBorder="1" applyAlignment="1">
      <alignment vertical="center"/>
    </xf>
    <xf numFmtId="0" fontId="0" fillId="0" borderId="24" xfId="0" applyBorder="1" applyAlignment="1">
      <alignment horizontal="center" vertical="center"/>
    </xf>
    <xf numFmtId="38" fontId="0" fillId="4" borderId="21" xfId="1" applyFont="1" applyFill="1" applyBorder="1" applyAlignment="1">
      <alignment vertical="center"/>
    </xf>
    <xf numFmtId="0" fontId="0" fillId="0" borderId="25" xfId="0" applyBorder="1" applyAlignment="1">
      <alignment vertical="center"/>
    </xf>
    <xf numFmtId="0" fontId="0" fillId="0" borderId="11" xfId="0" applyBorder="1" applyAlignment="1">
      <alignment vertical="center" wrapText="1" shrinkToFit="1"/>
    </xf>
    <xf numFmtId="38" fontId="0" fillId="4" borderId="11" xfId="1" applyFont="1" applyFill="1" applyBorder="1" applyAlignment="1">
      <alignment vertical="center"/>
    </xf>
    <xf numFmtId="0" fontId="0" fillId="0" borderId="15" xfId="0" applyBorder="1" applyAlignment="1">
      <alignment vertical="center" wrapText="1" shrinkToFit="1"/>
    </xf>
    <xf numFmtId="38" fontId="0" fillId="4" borderId="18" xfId="1" applyFont="1" applyFill="1" applyBorder="1" applyAlignment="1">
      <alignment vertical="center"/>
    </xf>
    <xf numFmtId="0" fontId="4" fillId="2" borderId="26" xfId="0" applyFont="1" applyFill="1" applyBorder="1" applyAlignment="1">
      <alignment vertical="center"/>
    </xf>
    <xf numFmtId="0" fontId="4" fillId="2" borderId="27" xfId="0" applyFont="1" applyFill="1" applyBorder="1" applyAlignment="1">
      <alignment vertical="center"/>
    </xf>
    <xf numFmtId="0" fontId="0" fillId="2" borderId="28" xfId="0" applyFill="1" applyBorder="1" applyAlignment="1">
      <alignment vertical="center"/>
    </xf>
    <xf numFmtId="0" fontId="0" fillId="2" borderId="29" xfId="0" applyFill="1" applyBorder="1" applyAlignment="1">
      <alignment horizontal="center" vertical="center"/>
    </xf>
    <xf numFmtId="38" fontId="0" fillId="2" borderId="28" xfId="1" applyFont="1" applyFill="1" applyBorder="1" applyAlignment="1">
      <alignment vertical="center"/>
    </xf>
    <xf numFmtId="38" fontId="4" fillId="4" borderId="29" xfId="1" applyFont="1" applyFill="1" applyBorder="1" applyAlignment="1">
      <alignment vertical="center"/>
    </xf>
    <xf numFmtId="0" fontId="5" fillId="5" borderId="30" xfId="0" applyFont="1" applyFill="1" applyBorder="1" applyAlignment="1">
      <alignment vertical="center"/>
    </xf>
    <xf numFmtId="0" fontId="0" fillId="0" borderId="0" xfId="0" applyAlignment="1">
      <alignment horizontal="right" vertical="center"/>
    </xf>
    <xf numFmtId="38" fontId="0" fillId="0" borderId="0" xfId="1" applyFont="1" applyAlignment="1">
      <alignment horizontal="right" vertical="center"/>
    </xf>
    <xf numFmtId="0" fontId="10" fillId="0" borderId="0" xfId="0" applyFont="1" applyAlignment="1">
      <alignment horizontal="center" vertical="center"/>
    </xf>
    <xf numFmtId="38" fontId="0" fillId="2" borderId="2" xfId="1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vertical="center"/>
    </xf>
    <xf numFmtId="0" fontId="4" fillId="2" borderId="29" xfId="0" applyFont="1" applyFill="1" applyBorder="1" applyAlignment="1">
      <alignment vertical="center"/>
    </xf>
    <xf numFmtId="0" fontId="4" fillId="2" borderId="29" xfId="0" applyFont="1" applyFill="1" applyBorder="1" applyAlignment="1">
      <alignment horizontal="center" vertical="center"/>
    </xf>
    <xf numFmtId="38" fontId="4" fillId="2" borderId="28" xfId="1" applyFont="1" applyFill="1" applyBorder="1" applyAlignment="1">
      <alignment vertical="center"/>
    </xf>
    <xf numFmtId="38" fontId="4" fillId="2" borderId="29" xfId="1" applyFont="1" applyFill="1" applyBorder="1" applyAlignment="1">
      <alignment vertical="center"/>
    </xf>
    <xf numFmtId="38" fontId="4" fillId="2" borderId="27" xfId="1" applyFont="1" applyFill="1" applyBorder="1" applyAlignment="1">
      <alignment vertical="center"/>
    </xf>
    <xf numFmtId="0" fontId="7" fillId="2" borderId="27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/>
    </xf>
    <xf numFmtId="0" fontId="0" fillId="6" borderId="4" xfId="0" applyFill="1" applyBorder="1" applyAlignment="1">
      <alignment vertical="center"/>
    </xf>
    <xf numFmtId="0" fontId="6" fillId="6" borderId="3" xfId="0" applyFont="1" applyFill="1" applyBorder="1" applyAlignment="1">
      <alignment vertical="center"/>
    </xf>
    <xf numFmtId="0" fontId="0" fillId="6" borderId="4" xfId="0" applyFill="1" applyBorder="1" applyAlignment="1">
      <alignment horizontal="center" vertical="center"/>
    </xf>
    <xf numFmtId="38" fontId="0" fillId="6" borderId="3" xfId="1" applyFont="1" applyFill="1" applyBorder="1" applyAlignment="1">
      <alignment vertical="center"/>
    </xf>
    <xf numFmtId="38" fontId="0" fillId="6" borderId="4" xfId="1" applyFont="1" applyFill="1" applyBorder="1" applyAlignment="1">
      <alignment vertical="center"/>
    </xf>
    <xf numFmtId="38" fontId="0" fillId="6" borderId="2" xfId="1" applyFont="1" applyFill="1" applyBorder="1" applyAlignment="1">
      <alignment horizontal="center" vertical="center"/>
    </xf>
    <xf numFmtId="0" fontId="5" fillId="6" borderId="2" xfId="0" applyFont="1" applyFill="1" applyBorder="1" applyAlignment="1">
      <alignment vertical="center" wrapText="1"/>
    </xf>
    <xf numFmtId="0" fontId="6" fillId="0" borderId="7" xfId="0" applyFont="1" applyBorder="1" applyAlignment="1">
      <alignment horizontal="center" vertical="center"/>
    </xf>
    <xf numFmtId="0" fontId="0" fillId="0" borderId="13" xfId="0" applyBorder="1" applyAlignment="1">
      <alignment vertical="center"/>
    </xf>
    <xf numFmtId="0" fontId="0" fillId="0" borderId="31" xfId="0" applyBorder="1" applyAlignment="1">
      <alignment vertical="center"/>
    </xf>
    <xf numFmtId="38" fontId="0" fillId="4" borderId="31" xfId="1" applyFont="1" applyFill="1" applyBorder="1" applyAlignment="1">
      <alignment vertical="center"/>
    </xf>
    <xf numFmtId="38" fontId="0" fillId="0" borderId="13" xfId="1" applyFont="1" applyBorder="1" applyAlignment="1">
      <alignment vertical="center"/>
    </xf>
    <xf numFmtId="38" fontId="0" fillId="0" borderId="8" xfId="1" applyFont="1" applyFill="1" applyBorder="1" applyAlignment="1">
      <alignment horizontal="center" vertical="center"/>
    </xf>
    <xf numFmtId="0" fontId="0" fillId="0" borderId="32" xfId="0" applyBorder="1" applyAlignment="1">
      <alignment vertical="center"/>
    </xf>
    <xf numFmtId="38" fontId="0" fillId="4" borderId="32" xfId="1" applyFont="1" applyFill="1" applyBorder="1" applyAlignment="1">
      <alignment vertical="center"/>
    </xf>
    <xf numFmtId="38" fontId="0" fillId="0" borderId="7" xfId="1" applyFont="1" applyFill="1" applyBorder="1" applyAlignment="1">
      <alignment horizontal="center" vertical="center"/>
    </xf>
    <xf numFmtId="38" fontId="0" fillId="0" borderId="11" xfId="1" applyFont="1" applyFill="1" applyBorder="1" applyAlignment="1">
      <alignment horizontal="center" vertical="center"/>
    </xf>
    <xf numFmtId="0" fontId="0" fillId="0" borderId="33" xfId="0" applyBorder="1" applyAlignment="1">
      <alignment vertical="center"/>
    </xf>
    <xf numFmtId="38" fontId="0" fillId="4" borderId="33" xfId="1" applyFont="1" applyFill="1" applyBorder="1" applyAlignment="1">
      <alignment vertical="center"/>
    </xf>
    <xf numFmtId="38" fontId="0" fillId="0" borderId="14" xfId="1" applyFont="1" applyFill="1" applyBorder="1" applyAlignment="1">
      <alignment horizontal="center" vertical="center"/>
    </xf>
    <xf numFmtId="0" fontId="6" fillId="0" borderId="14" xfId="0" applyFont="1" applyBorder="1" applyAlignment="1">
      <alignment vertical="center" wrapText="1"/>
    </xf>
    <xf numFmtId="0" fontId="0" fillId="6" borderId="3" xfId="0" applyFill="1" applyBorder="1" applyAlignment="1">
      <alignment vertical="center"/>
    </xf>
    <xf numFmtId="38" fontId="0" fillId="0" borderId="0" xfId="1" applyFont="1" applyFill="1" applyBorder="1" applyAlignment="1">
      <alignment vertical="center"/>
    </xf>
    <xf numFmtId="0" fontId="0" fillId="0" borderId="13" xfId="0" applyBorder="1" applyAlignment="1">
      <alignment vertical="center" shrinkToFit="1"/>
    </xf>
    <xf numFmtId="0" fontId="0" fillId="0" borderId="11" xfId="0" applyBorder="1" applyAlignment="1">
      <alignment vertical="center" shrinkToFit="1"/>
    </xf>
    <xf numFmtId="0" fontId="7" fillId="0" borderId="32" xfId="0" applyFont="1" applyBorder="1" applyAlignment="1">
      <alignment vertical="center"/>
    </xf>
    <xf numFmtId="0" fontId="0" fillId="0" borderId="15" xfId="0" applyBorder="1" applyAlignment="1">
      <alignment vertical="center" shrinkToFit="1"/>
    </xf>
    <xf numFmtId="38" fontId="0" fillId="0" borderId="15" xfId="1" applyFont="1" applyFill="1" applyBorder="1" applyAlignment="1">
      <alignment horizontal="center" vertical="center"/>
    </xf>
    <xf numFmtId="38" fontId="7" fillId="0" borderId="0" xfId="1" applyFont="1" applyAlignment="1">
      <alignment vertical="center" wrapText="1"/>
    </xf>
    <xf numFmtId="38" fontId="0" fillId="0" borderId="0" xfId="1" applyFont="1" applyBorder="1" applyAlignment="1">
      <alignment vertical="center"/>
    </xf>
    <xf numFmtId="0" fontId="7" fillId="6" borderId="2" xfId="0" applyFont="1" applyFill="1" applyBorder="1" applyAlignment="1">
      <alignment vertical="center"/>
    </xf>
    <xf numFmtId="38" fontId="0" fillId="0" borderId="12" xfId="1" applyFont="1" applyFill="1" applyBorder="1" applyAlignment="1">
      <alignment horizontal="center" vertical="center"/>
    </xf>
    <xf numFmtId="56" fontId="7" fillId="0" borderId="31" xfId="0" applyNumberFormat="1" applyFont="1" applyBorder="1" applyAlignment="1">
      <alignment vertical="center" wrapText="1"/>
    </xf>
    <xf numFmtId="38" fontId="0" fillId="4" borderId="30" xfId="1" applyFont="1" applyFill="1" applyBorder="1" applyAlignment="1">
      <alignment vertical="center"/>
    </xf>
    <xf numFmtId="0" fontId="7" fillId="0" borderId="7" xfId="0" applyFont="1" applyBorder="1" applyAlignment="1">
      <alignment vertical="center" wrapText="1" shrinkToFit="1"/>
    </xf>
    <xf numFmtId="0" fontId="7" fillId="0" borderId="13" xfId="0" applyFont="1" applyBorder="1" applyAlignment="1">
      <alignment vertical="center" wrapText="1" shrinkToFit="1"/>
    </xf>
    <xf numFmtId="38" fontId="0" fillId="0" borderId="12" xfId="1" applyFont="1" applyBorder="1" applyAlignment="1">
      <alignment vertical="center"/>
    </xf>
    <xf numFmtId="0" fontId="7" fillId="0" borderId="32" xfId="0" applyFont="1" applyBorder="1" applyAlignment="1">
      <alignment vertical="center" wrapText="1"/>
    </xf>
    <xf numFmtId="38" fontId="0" fillId="0" borderId="0" xfId="1" applyFont="1" applyFill="1" applyAlignment="1">
      <alignment vertical="center"/>
    </xf>
    <xf numFmtId="0" fontId="7" fillId="0" borderId="33" xfId="0" applyFont="1" applyBorder="1" applyAlignment="1">
      <alignment vertical="center" wrapText="1"/>
    </xf>
    <xf numFmtId="38" fontId="1" fillId="4" borderId="8" xfId="1" applyFont="1" applyFill="1" applyBorder="1" applyAlignment="1">
      <alignment vertical="center"/>
    </xf>
    <xf numFmtId="0" fontId="7" fillId="0" borderId="7" xfId="0" applyFont="1" applyBorder="1" applyAlignment="1">
      <alignment horizontal="center" vertical="center" wrapText="1"/>
    </xf>
    <xf numFmtId="38" fontId="1" fillId="4" borderId="31" xfId="1" applyFont="1" applyFill="1" applyBorder="1" applyAlignment="1">
      <alignment vertical="center"/>
    </xf>
    <xf numFmtId="38" fontId="1" fillId="4" borderId="32" xfId="1" applyFont="1" applyFill="1" applyBorder="1" applyAlignment="1">
      <alignment vertical="center"/>
    </xf>
    <xf numFmtId="0" fontId="7" fillId="0" borderId="7" xfId="0" applyFont="1" applyBorder="1" applyAlignment="1">
      <alignment vertical="center" wrapText="1"/>
    </xf>
    <xf numFmtId="176" fontId="1" fillId="4" borderId="33" xfId="1" applyNumberFormat="1" applyFont="1" applyFill="1" applyBorder="1" applyAlignment="1">
      <alignment vertical="center"/>
    </xf>
    <xf numFmtId="0" fontId="5" fillId="0" borderId="32" xfId="0" applyFont="1" applyBorder="1" applyAlignment="1">
      <alignment vertical="center" wrapText="1"/>
    </xf>
    <xf numFmtId="0" fontId="6" fillId="0" borderId="14" xfId="0" applyFont="1" applyBorder="1" applyAlignment="1">
      <alignment horizontal="center" vertical="center"/>
    </xf>
    <xf numFmtId="0" fontId="5" fillId="0" borderId="33" xfId="0" applyFont="1" applyBorder="1" applyAlignment="1">
      <alignment vertical="center" wrapText="1"/>
    </xf>
    <xf numFmtId="38" fontId="1" fillId="4" borderId="33" xfId="1" applyFont="1" applyFill="1" applyBorder="1" applyAlignment="1">
      <alignment vertical="center"/>
    </xf>
    <xf numFmtId="0" fontId="7" fillId="0" borderId="0" xfId="0" applyFont="1" applyAlignment="1">
      <alignment vertical="center"/>
    </xf>
    <xf numFmtId="0" fontId="0" fillId="7" borderId="2" xfId="0" applyFill="1" applyBorder="1" applyAlignment="1">
      <alignment vertical="center" shrinkToFit="1"/>
    </xf>
    <xf numFmtId="0" fontId="6" fillId="0" borderId="8" xfId="0" applyFont="1" applyBorder="1" applyAlignment="1">
      <alignment vertical="center" wrapText="1"/>
    </xf>
    <xf numFmtId="0" fontId="6" fillId="0" borderId="12" xfId="0" applyFont="1" applyBorder="1" applyAlignment="1">
      <alignment vertical="center" wrapText="1"/>
    </xf>
    <xf numFmtId="0" fontId="6" fillId="0" borderId="15" xfId="0" applyFont="1" applyBorder="1" applyAlignment="1">
      <alignment vertical="center" wrapText="1"/>
    </xf>
    <xf numFmtId="0" fontId="7" fillId="0" borderId="8" xfId="0" applyFont="1" applyBorder="1" applyAlignment="1">
      <alignment vertical="center" wrapText="1" shrinkToFit="1"/>
    </xf>
    <xf numFmtId="0" fontId="7" fillId="0" borderId="12" xfId="0" applyFont="1" applyBorder="1" applyAlignment="1">
      <alignment vertical="center" wrapText="1" shrinkToFit="1"/>
    </xf>
    <xf numFmtId="0" fontId="7" fillId="0" borderId="15" xfId="0" applyFont="1" applyBorder="1" applyAlignment="1">
      <alignment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15" xfId="0" applyFont="1" applyBorder="1" applyAlignment="1">
      <alignment vertical="center"/>
    </xf>
    <xf numFmtId="0" fontId="0" fillId="8" borderId="18" xfId="0" applyFill="1" applyBorder="1" applyAlignment="1">
      <alignment vertical="center"/>
    </xf>
    <xf numFmtId="0" fontId="0" fillId="8" borderId="14" xfId="0" applyFill="1" applyBorder="1" applyAlignment="1">
      <alignment horizontal="center" vertical="center"/>
    </xf>
    <xf numFmtId="38" fontId="0" fillId="8" borderId="18" xfId="1" applyFont="1" applyFill="1" applyBorder="1" applyAlignment="1">
      <alignment vertical="center"/>
    </xf>
    <xf numFmtId="38" fontId="0" fillId="8" borderId="14" xfId="1" applyFont="1" applyFill="1" applyBorder="1" applyAlignment="1">
      <alignment vertical="center"/>
    </xf>
    <xf numFmtId="0" fontId="5" fillId="8" borderId="14" xfId="0" applyFont="1" applyFill="1" applyBorder="1" applyAlignment="1">
      <alignment vertical="center" wrapText="1"/>
    </xf>
    <xf numFmtId="0" fontId="0" fillId="0" borderId="34" xfId="0" applyBorder="1" applyAlignment="1">
      <alignment vertical="center"/>
    </xf>
    <xf numFmtId="0" fontId="0" fillId="8" borderId="0" xfId="0" applyFill="1" applyAlignment="1">
      <alignment vertical="center"/>
    </xf>
    <xf numFmtId="0" fontId="0" fillId="8" borderId="7" xfId="0" applyFill="1" applyBorder="1" applyAlignment="1">
      <alignment horizontal="center" vertical="center"/>
    </xf>
    <xf numFmtId="38" fontId="0" fillId="8" borderId="0" xfId="1" applyFont="1" applyFill="1" applyBorder="1" applyAlignment="1">
      <alignment vertical="center"/>
    </xf>
    <xf numFmtId="38" fontId="0" fillId="8" borderId="7" xfId="1" applyFont="1" applyFill="1" applyBorder="1" applyAlignment="1">
      <alignment vertical="center"/>
    </xf>
    <xf numFmtId="0" fontId="5" fillId="8" borderId="7" xfId="0" applyFont="1" applyFill="1" applyBorder="1" applyAlignment="1">
      <alignment vertical="center" wrapText="1"/>
    </xf>
    <xf numFmtId="0" fontId="0" fillId="8" borderId="35" xfId="0" applyFill="1" applyBorder="1" applyAlignment="1">
      <alignment vertical="center"/>
    </xf>
    <xf numFmtId="0" fontId="0" fillId="8" borderId="11" xfId="0" applyFill="1" applyBorder="1" applyAlignment="1">
      <alignment horizontal="center" vertical="center"/>
    </xf>
    <xf numFmtId="38" fontId="0" fillId="8" borderId="32" xfId="1" applyFont="1" applyFill="1" applyBorder="1" applyAlignment="1">
      <alignment vertical="center"/>
    </xf>
    <xf numFmtId="38" fontId="0" fillId="8" borderId="11" xfId="1" applyFont="1" applyFill="1" applyBorder="1" applyAlignment="1">
      <alignment vertical="center"/>
    </xf>
    <xf numFmtId="0" fontId="5" fillId="8" borderId="11" xfId="0" applyFont="1" applyFill="1" applyBorder="1" applyAlignment="1">
      <alignment vertical="center" wrapText="1"/>
    </xf>
    <xf numFmtId="38" fontId="0" fillId="8" borderId="22" xfId="1" applyFont="1" applyFill="1" applyBorder="1" applyAlignment="1">
      <alignment vertical="center"/>
    </xf>
    <xf numFmtId="0" fontId="0" fillId="7" borderId="3" xfId="0" applyFill="1" applyBorder="1" applyAlignment="1">
      <alignment horizontal="center" vertical="center" shrinkToFit="1"/>
    </xf>
    <xf numFmtId="0" fontId="0" fillId="7" borderId="2" xfId="0" applyFill="1" applyBorder="1" applyAlignment="1">
      <alignment horizontal="center" vertical="center" shrinkToFi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5" fillId="8" borderId="12" xfId="0" applyFont="1" applyFill="1" applyBorder="1" applyAlignment="1">
      <alignment horizontal="center" vertical="center" wrapText="1"/>
    </xf>
    <xf numFmtId="0" fontId="5" fillId="8" borderId="13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38" fontId="0" fillId="7" borderId="2" xfId="1" applyFont="1" applyFill="1" applyBorder="1" applyAlignment="1">
      <alignment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952499</xdr:colOff>
      <xdr:row>11</xdr:row>
      <xdr:rowOff>0</xdr:rowOff>
    </xdr:from>
    <xdr:to>
      <xdr:col>8</xdr:col>
      <xdr:colOff>168518</xdr:colOff>
      <xdr:row>16</xdr:row>
      <xdr:rowOff>278423</xdr:rowOff>
    </xdr:to>
    <xdr:sp macro="" textlink="">
      <xdr:nvSpPr>
        <xdr:cNvPr id="3" name="AutoShape 1">
          <a:extLst>
            <a:ext uri="{FF2B5EF4-FFF2-40B4-BE49-F238E27FC236}">
              <a16:creationId xmlns:a16="http://schemas.microsoft.com/office/drawing/2014/main" id="{AB714294-ECEF-44DC-B62C-435E14CF4D86}"/>
            </a:ext>
          </a:extLst>
        </xdr:cNvPr>
        <xdr:cNvSpPr>
          <a:spLocks/>
        </xdr:cNvSpPr>
      </xdr:nvSpPr>
      <xdr:spPr bwMode="auto">
        <a:xfrm>
          <a:off x="6229349" y="3429000"/>
          <a:ext cx="168519" cy="1754798"/>
        </a:xfrm>
        <a:prstGeom prst="rightBrace">
          <a:avLst>
            <a:gd name="adj1" fmla="val 1125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DB0429-AC08-4320-8831-3AEED0D985AC}">
  <sheetPr>
    <tabColor indexed="15"/>
    <pageSetUpPr fitToPage="1"/>
  </sheetPr>
  <dimension ref="B1:M42"/>
  <sheetViews>
    <sheetView tabSelected="1" view="pageBreakPreview" topLeftCell="A12" zoomScale="85" zoomScaleNormal="85" zoomScaleSheetLayoutView="85" workbookViewId="0">
      <selection activeCell="L25" sqref="L25"/>
    </sheetView>
  </sheetViews>
  <sheetFormatPr defaultRowHeight="23.25" customHeight="1"/>
  <cols>
    <col min="1" max="1" width="1.625" style="1" customWidth="1"/>
    <col min="2" max="2" width="3.25" style="1" customWidth="1"/>
    <col min="3" max="3" width="28.25" style="1" customWidth="1"/>
    <col min="4" max="4" width="13.875" style="1" customWidth="1"/>
    <col min="5" max="6" width="6.375" style="32" customWidth="1"/>
    <col min="7" max="7" width="9.5" style="86" customWidth="1"/>
    <col min="8" max="8" width="12.5" style="86" customWidth="1"/>
    <col min="9" max="9" width="25.5" style="1" customWidth="1"/>
    <col min="10" max="10" width="14.625" style="1" customWidth="1"/>
    <col min="11" max="16384" width="9" style="1"/>
  </cols>
  <sheetData>
    <row r="1" spans="2:10" ht="37.5" customHeight="1">
      <c r="B1" s="207" t="s">
        <v>0</v>
      </c>
      <c r="C1" s="208"/>
      <c r="D1" s="208"/>
      <c r="E1" s="208"/>
      <c r="F1" s="208"/>
      <c r="G1" s="208"/>
      <c r="H1" s="208"/>
      <c r="I1" s="208"/>
      <c r="J1" s="1" t="s">
        <v>1</v>
      </c>
    </row>
    <row r="2" spans="2:10" ht="23.25" customHeight="1">
      <c r="B2" s="209" t="s">
        <v>2</v>
      </c>
      <c r="C2" s="210"/>
      <c r="D2" s="3" t="s">
        <v>3</v>
      </c>
      <c r="E2" s="209" t="s">
        <v>4</v>
      </c>
      <c r="F2" s="211"/>
      <c r="G2" s="4" t="s">
        <v>5</v>
      </c>
      <c r="H2" s="5" t="s">
        <v>6</v>
      </c>
      <c r="I2" s="2" t="s">
        <v>7</v>
      </c>
    </row>
    <row r="3" spans="2:10" ht="23.25" customHeight="1">
      <c r="B3" s="6" t="s">
        <v>8</v>
      </c>
      <c r="C3" s="7" t="s">
        <v>9</v>
      </c>
      <c r="D3" s="3"/>
      <c r="E3" s="8"/>
      <c r="F3" s="8"/>
      <c r="G3" s="4"/>
      <c r="H3" s="9">
        <f>H4</f>
        <v>0</v>
      </c>
      <c r="I3" s="10" t="s">
        <v>10</v>
      </c>
    </row>
    <row r="4" spans="2:10" ht="23.25" customHeight="1">
      <c r="B4" s="11"/>
      <c r="C4" s="12" t="s">
        <v>11</v>
      </c>
      <c r="D4" s="13"/>
      <c r="E4" s="14"/>
      <c r="F4" s="14"/>
      <c r="G4" s="15"/>
      <c r="H4" s="16">
        <f>SUM(H5:H9)</f>
        <v>0</v>
      </c>
      <c r="I4" s="17"/>
    </row>
    <row r="5" spans="2:10" ht="23.25" customHeight="1">
      <c r="B5" s="18"/>
      <c r="C5" s="19"/>
      <c r="D5" s="20"/>
      <c r="E5" s="21"/>
      <c r="F5" s="22" t="s">
        <v>12</v>
      </c>
      <c r="G5" s="23"/>
      <c r="H5" s="24">
        <f>E5*G5</f>
        <v>0</v>
      </c>
      <c r="I5" s="22"/>
    </row>
    <row r="6" spans="2:10" ht="23.25" customHeight="1">
      <c r="B6" s="18"/>
      <c r="C6" s="25"/>
      <c r="D6" s="26"/>
      <c r="E6" s="27"/>
      <c r="F6" s="28" t="s">
        <v>12</v>
      </c>
      <c r="G6" s="29"/>
      <c r="H6" s="30">
        <f t="shared" ref="H6:H9" si="0">E6*G6</f>
        <v>0</v>
      </c>
      <c r="I6" s="28"/>
    </row>
    <row r="7" spans="2:10" ht="23.25" customHeight="1">
      <c r="B7" s="18"/>
      <c r="C7" s="31"/>
      <c r="D7" s="32"/>
      <c r="E7" s="33"/>
      <c r="F7" s="28" t="s">
        <v>12</v>
      </c>
      <c r="G7" s="34"/>
      <c r="H7" s="35">
        <f t="shared" si="0"/>
        <v>0</v>
      </c>
      <c r="I7" s="28"/>
    </row>
    <row r="8" spans="2:10" ht="23.25" customHeight="1">
      <c r="B8" s="18"/>
      <c r="C8" s="36"/>
      <c r="D8" s="26"/>
      <c r="E8" s="37"/>
      <c r="F8" s="28" t="s">
        <v>12</v>
      </c>
      <c r="G8" s="29"/>
      <c r="H8" s="38">
        <f t="shared" si="0"/>
        <v>0</v>
      </c>
      <c r="I8" s="26"/>
    </row>
    <row r="9" spans="2:10" ht="23.25" customHeight="1">
      <c r="B9" s="39"/>
      <c r="C9" s="40"/>
      <c r="D9" s="41"/>
      <c r="E9" s="42"/>
      <c r="F9" s="41" t="s">
        <v>12</v>
      </c>
      <c r="G9" s="43"/>
      <c r="H9" s="44">
        <f t="shared" si="0"/>
        <v>0</v>
      </c>
      <c r="I9" s="45"/>
    </row>
    <row r="10" spans="2:10" ht="23.25" customHeight="1">
      <c r="B10" s="46" t="s">
        <v>13</v>
      </c>
      <c r="C10" s="47" t="s">
        <v>14</v>
      </c>
      <c r="D10" s="48"/>
      <c r="E10" s="49"/>
      <c r="F10" s="49"/>
      <c r="G10" s="50"/>
      <c r="H10" s="51">
        <f>H11+H18+H23+H29+H33+H37</f>
        <v>567100</v>
      </c>
      <c r="I10" s="10" t="s">
        <v>15</v>
      </c>
    </row>
    <row r="11" spans="2:10" ht="23.25" customHeight="1">
      <c r="B11" s="52"/>
      <c r="C11" s="53" t="s">
        <v>16</v>
      </c>
      <c r="D11" s="54"/>
      <c r="E11" s="14"/>
      <c r="F11" s="14"/>
      <c r="G11" s="55"/>
      <c r="H11" s="56">
        <f>'R7内訳'!H4-'R7内訳'!I4</f>
        <v>0</v>
      </c>
      <c r="I11" s="57" t="s">
        <v>17</v>
      </c>
    </row>
    <row r="12" spans="2:10" ht="23.25" customHeight="1">
      <c r="B12" s="58"/>
      <c r="C12" s="193" t="s">
        <v>135</v>
      </c>
      <c r="D12" s="194"/>
      <c r="E12" s="195"/>
      <c r="F12" s="195"/>
      <c r="G12" s="196"/>
      <c r="H12" s="197"/>
      <c r="I12" s="198"/>
    </row>
    <row r="13" spans="2:10" ht="23.25" customHeight="1">
      <c r="B13" s="58"/>
      <c r="C13" s="71" t="s">
        <v>136</v>
      </c>
      <c r="D13" s="199"/>
      <c r="E13" s="200"/>
      <c r="F13" s="200"/>
      <c r="G13" s="201"/>
      <c r="H13" s="202"/>
      <c r="I13" s="203"/>
    </row>
    <row r="14" spans="2:10" ht="23.25" customHeight="1">
      <c r="B14" s="58"/>
      <c r="C14" s="71" t="s">
        <v>137</v>
      </c>
      <c r="D14" s="199"/>
      <c r="E14" s="200"/>
      <c r="F14" s="200"/>
      <c r="G14" s="201"/>
      <c r="H14" s="202"/>
      <c r="I14" s="212" t="s">
        <v>138</v>
      </c>
    </row>
    <row r="15" spans="2:10" ht="23.25" customHeight="1">
      <c r="B15" s="58"/>
      <c r="C15" s="71" t="s">
        <v>139</v>
      </c>
      <c r="D15" s="199"/>
      <c r="E15" s="200"/>
      <c r="F15" s="200"/>
      <c r="G15" s="201"/>
      <c r="H15" s="202"/>
      <c r="I15" s="213"/>
    </row>
    <row r="16" spans="2:10" ht="23.25" customHeight="1">
      <c r="B16" s="58"/>
      <c r="C16" s="71" t="s">
        <v>140</v>
      </c>
      <c r="D16" s="199"/>
      <c r="E16" s="200"/>
      <c r="F16" s="200"/>
      <c r="G16" s="201"/>
      <c r="H16" s="202"/>
      <c r="I16" s="203"/>
    </row>
    <row r="17" spans="2:13" ht="23.25" customHeight="1">
      <c r="B17" s="58"/>
      <c r="C17" s="58" t="s">
        <v>141</v>
      </c>
      <c r="D17" s="188"/>
      <c r="E17" s="189"/>
      <c r="F17" s="189"/>
      <c r="G17" s="190"/>
      <c r="H17" s="191"/>
      <c r="I17" s="192"/>
    </row>
    <row r="18" spans="2:13" ht="23.25" customHeight="1">
      <c r="B18" s="58"/>
      <c r="C18" s="53" t="s">
        <v>18</v>
      </c>
      <c r="D18" s="60"/>
      <c r="E18" s="61"/>
      <c r="F18" s="61"/>
      <c r="G18" s="62"/>
      <c r="H18" s="63">
        <f>SUM(H19:H22)</f>
        <v>255000</v>
      </c>
      <c r="I18" s="64"/>
    </row>
    <row r="19" spans="2:13" ht="23.25" customHeight="1">
      <c r="B19" s="65"/>
      <c r="C19" s="66" t="s">
        <v>19</v>
      </c>
      <c r="D19" s="52" t="s">
        <v>20</v>
      </c>
      <c r="E19" s="67">
        <v>1</v>
      </c>
      <c r="F19" s="67" t="s">
        <v>21</v>
      </c>
      <c r="G19" s="68">
        <v>100000</v>
      </c>
      <c r="H19" s="69">
        <f>E19*G19</f>
        <v>100000</v>
      </c>
      <c r="I19" s="70"/>
    </row>
    <row r="20" spans="2:13" ht="23.25" customHeight="1">
      <c r="B20" s="65"/>
      <c r="C20" s="58" t="s">
        <v>22</v>
      </c>
      <c r="D20" s="71" t="s">
        <v>20</v>
      </c>
      <c r="E20" s="26">
        <v>2</v>
      </c>
      <c r="F20" s="18" t="s">
        <v>21</v>
      </c>
      <c r="G20" s="72">
        <v>50000</v>
      </c>
      <c r="H20" s="73">
        <f>E20*G20</f>
        <v>100000</v>
      </c>
      <c r="I20" s="74"/>
    </row>
    <row r="21" spans="2:13" ht="23.25" customHeight="1">
      <c r="B21" s="65"/>
      <c r="C21" s="75" t="s">
        <v>23</v>
      </c>
      <c r="D21" s="71" t="s">
        <v>20</v>
      </c>
      <c r="E21" s="18">
        <v>3</v>
      </c>
      <c r="F21" s="26" t="s">
        <v>21</v>
      </c>
      <c r="G21" s="73">
        <v>10000</v>
      </c>
      <c r="H21" s="73">
        <f>E21*G21</f>
        <v>30000</v>
      </c>
      <c r="I21" s="76"/>
    </row>
    <row r="22" spans="2:13" ht="23.25" customHeight="1">
      <c r="B22" s="65"/>
      <c r="C22" s="77" t="s">
        <v>24</v>
      </c>
      <c r="D22" s="77" t="s">
        <v>25</v>
      </c>
      <c r="E22" s="41">
        <v>5</v>
      </c>
      <c r="F22" s="41" t="s">
        <v>21</v>
      </c>
      <c r="G22" s="78">
        <v>5000</v>
      </c>
      <c r="H22" s="78">
        <f>E22*G22</f>
        <v>25000</v>
      </c>
      <c r="I22" s="79"/>
    </row>
    <row r="23" spans="2:13" ht="23.25" customHeight="1">
      <c r="B23" s="58"/>
      <c r="C23" s="59" t="s">
        <v>26</v>
      </c>
      <c r="D23" s="60"/>
      <c r="E23" s="61"/>
      <c r="F23" s="61"/>
      <c r="G23" s="62"/>
      <c r="H23" s="63">
        <f>SUM(H24:H28)</f>
        <v>162100</v>
      </c>
      <c r="I23" s="64"/>
    </row>
    <row r="24" spans="2:13" ht="23.25" customHeight="1">
      <c r="B24" s="65"/>
      <c r="C24" s="66" t="s">
        <v>27</v>
      </c>
      <c r="D24" s="66" t="s">
        <v>28</v>
      </c>
      <c r="E24" s="22">
        <v>10</v>
      </c>
      <c r="F24" s="22" t="s">
        <v>21</v>
      </c>
      <c r="G24" s="69">
        <v>9300</v>
      </c>
      <c r="H24" s="69">
        <f>E24*G24</f>
        <v>93000</v>
      </c>
      <c r="I24" s="80"/>
    </row>
    <row r="25" spans="2:13" ht="23.25" customHeight="1">
      <c r="B25" s="65"/>
      <c r="C25" s="71" t="s">
        <v>29</v>
      </c>
      <c r="D25" s="58" t="s">
        <v>30</v>
      </c>
      <c r="E25" s="26">
        <v>1</v>
      </c>
      <c r="F25" s="28" t="s">
        <v>21</v>
      </c>
      <c r="G25" s="73">
        <v>5500</v>
      </c>
      <c r="H25" s="73">
        <f>E25*G25</f>
        <v>5500</v>
      </c>
      <c r="I25" s="81" t="s">
        <v>31</v>
      </c>
    </row>
    <row r="26" spans="2:13" ht="23.25" customHeight="1">
      <c r="B26" s="65"/>
      <c r="C26" s="58" t="s">
        <v>32</v>
      </c>
      <c r="D26" s="75" t="s">
        <v>33</v>
      </c>
      <c r="E26" s="26">
        <v>1</v>
      </c>
      <c r="F26" s="28" t="s">
        <v>34</v>
      </c>
      <c r="G26" s="73">
        <v>10000</v>
      </c>
      <c r="H26" s="73">
        <f>E26*G26</f>
        <v>10000</v>
      </c>
      <c r="I26" s="82"/>
    </row>
    <row r="27" spans="2:13" ht="23.25" customHeight="1">
      <c r="B27" s="58"/>
      <c r="C27" s="75" t="s">
        <v>35</v>
      </c>
      <c r="D27" s="75" t="s">
        <v>36</v>
      </c>
      <c r="E27" s="26">
        <v>38</v>
      </c>
      <c r="F27" s="26" t="s">
        <v>37</v>
      </c>
      <c r="G27" s="83">
        <v>1200</v>
      </c>
      <c r="H27" s="73">
        <f>E27*G27</f>
        <v>45600</v>
      </c>
      <c r="I27" s="84" t="s">
        <v>142</v>
      </c>
      <c r="J27" s="85"/>
      <c r="M27" s="86"/>
    </row>
    <row r="28" spans="2:13" ht="23.25" customHeight="1">
      <c r="B28" s="58"/>
      <c r="C28" s="77" t="s">
        <v>38</v>
      </c>
      <c r="D28" s="77"/>
      <c r="E28" s="39">
        <v>8</v>
      </c>
      <c r="F28" s="39" t="s">
        <v>12</v>
      </c>
      <c r="G28" s="87">
        <v>1000</v>
      </c>
      <c r="H28" s="78">
        <f>E28*G28</f>
        <v>8000</v>
      </c>
      <c r="I28" s="88" t="s">
        <v>39</v>
      </c>
      <c r="J28" s="85"/>
      <c r="M28" s="86"/>
    </row>
    <row r="29" spans="2:13" ht="23.25" customHeight="1">
      <c r="B29" s="58"/>
      <c r="C29" s="59" t="s">
        <v>40</v>
      </c>
      <c r="D29" s="60"/>
      <c r="E29" s="61"/>
      <c r="F29" s="61"/>
      <c r="G29" s="62"/>
      <c r="H29" s="63">
        <f>SUM(H30:H32)</f>
        <v>150000</v>
      </c>
      <c r="I29" s="64"/>
    </row>
    <row r="30" spans="2:13" ht="23.25" customHeight="1">
      <c r="B30" s="65"/>
      <c r="C30" s="89" t="s">
        <v>41</v>
      </c>
      <c r="D30" s="90"/>
      <c r="E30" s="26">
        <v>1</v>
      </c>
      <c r="F30" s="67" t="s">
        <v>34</v>
      </c>
      <c r="G30" s="204">
        <v>150000</v>
      </c>
      <c r="H30" s="91">
        <f>G30*E30</f>
        <v>150000</v>
      </c>
      <c r="I30" s="66" t="s">
        <v>42</v>
      </c>
    </row>
    <row r="31" spans="2:13" ht="23.25" customHeight="1">
      <c r="B31" s="65"/>
      <c r="C31" s="92" t="s">
        <v>43</v>
      </c>
      <c r="D31" s="92"/>
      <c r="E31" s="28">
        <v>1</v>
      </c>
      <c r="F31" s="28" t="s">
        <v>34</v>
      </c>
      <c r="G31" s="93"/>
      <c r="H31" s="91">
        <f>G31*E31</f>
        <v>0</v>
      </c>
      <c r="I31" s="71" t="s">
        <v>44</v>
      </c>
    </row>
    <row r="32" spans="2:13" ht="23.25" customHeight="1">
      <c r="B32" s="65"/>
      <c r="C32" s="94" t="s">
        <v>45</v>
      </c>
      <c r="D32" s="95"/>
      <c r="E32" s="41">
        <v>1</v>
      </c>
      <c r="F32" s="41" t="s">
        <v>34</v>
      </c>
      <c r="G32" s="96"/>
      <c r="H32" s="97">
        <f>G32*E32</f>
        <v>0</v>
      </c>
      <c r="I32" s="98" t="s">
        <v>46</v>
      </c>
    </row>
    <row r="33" spans="2:11" ht="23.25" customHeight="1">
      <c r="B33" s="58"/>
      <c r="C33" s="59" t="s">
        <v>47</v>
      </c>
      <c r="D33" s="60"/>
      <c r="E33" s="61"/>
      <c r="F33" s="61"/>
      <c r="G33" s="62"/>
      <c r="H33" s="99">
        <f>SUM(H34:H36)</f>
        <v>0</v>
      </c>
      <c r="I33" s="64"/>
    </row>
    <row r="34" spans="2:11" ht="23.25" customHeight="1">
      <c r="B34" s="65"/>
      <c r="C34" s="100" t="s">
        <v>48</v>
      </c>
      <c r="D34" s="101" t="s">
        <v>143</v>
      </c>
      <c r="E34" s="102">
        <v>1</v>
      </c>
      <c r="F34" s="102" t="s">
        <v>34</v>
      </c>
      <c r="G34" s="103"/>
      <c r="H34" s="91">
        <f>G34*E34</f>
        <v>0</v>
      </c>
      <c r="I34" s="104"/>
    </row>
    <row r="35" spans="2:11" ht="27.75" customHeight="1">
      <c r="B35" s="65"/>
      <c r="C35" s="71" t="s">
        <v>49</v>
      </c>
      <c r="D35" s="105"/>
      <c r="E35" s="28">
        <v>1</v>
      </c>
      <c r="F35" s="26" t="s">
        <v>34</v>
      </c>
      <c r="G35" s="106"/>
      <c r="H35" s="91">
        <f>G35*E35</f>
        <v>0</v>
      </c>
      <c r="I35" s="75"/>
    </row>
    <row r="36" spans="2:11" ht="27.75" customHeight="1">
      <c r="B36" s="65"/>
      <c r="C36" s="77" t="s">
        <v>50</v>
      </c>
      <c r="D36" s="107" t="s">
        <v>51</v>
      </c>
      <c r="E36" s="41">
        <v>350</v>
      </c>
      <c r="F36" s="39" t="s">
        <v>52</v>
      </c>
      <c r="G36" s="108"/>
      <c r="H36" s="97">
        <f>G36*E36</f>
        <v>0</v>
      </c>
      <c r="I36" s="77"/>
    </row>
    <row r="37" spans="2:11" ht="23.25" customHeight="1">
      <c r="B37" s="58"/>
      <c r="C37" s="59" t="s">
        <v>53</v>
      </c>
      <c r="D37" s="60"/>
      <c r="E37" s="61"/>
      <c r="F37" s="61"/>
      <c r="G37" s="62"/>
      <c r="H37" s="99">
        <f>'R7内訳'!I4</f>
        <v>0</v>
      </c>
      <c r="I37" s="64" t="s">
        <v>54</v>
      </c>
      <c r="J37" s="1" t="s">
        <v>132</v>
      </c>
    </row>
    <row r="38" spans="2:11" ht="23.25" customHeight="1">
      <c r="B38" s="109" t="s">
        <v>55</v>
      </c>
      <c r="C38" s="110" t="s">
        <v>56</v>
      </c>
      <c r="D38" s="111"/>
      <c r="E38" s="112"/>
      <c r="F38" s="112"/>
      <c r="G38" s="113"/>
      <c r="H38" s="114"/>
      <c r="I38" s="115" t="s">
        <v>57</v>
      </c>
      <c r="J38" s="116" t="s">
        <v>58</v>
      </c>
      <c r="K38" s="86">
        <f>((H3+H10)-H37)*0.1</f>
        <v>56710</v>
      </c>
    </row>
    <row r="39" spans="2:11" ht="23.25" customHeight="1">
      <c r="B39" s="205" t="s">
        <v>59</v>
      </c>
      <c r="C39" s="206"/>
      <c r="D39" s="179"/>
      <c r="E39" s="179" t="s">
        <v>20</v>
      </c>
      <c r="F39" s="179"/>
      <c r="G39" s="179" t="s">
        <v>20</v>
      </c>
      <c r="H39" s="215">
        <f>H3+H10+H38</f>
        <v>567100</v>
      </c>
      <c r="I39" s="179"/>
    </row>
    <row r="40" spans="2:11" ht="23.25" customHeight="1">
      <c r="B40" s="205" t="s">
        <v>60</v>
      </c>
      <c r="C40" s="206"/>
      <c r="D40" s="179"/>
      <c r="E40" s="179" t="s">
        <v>20</v>
      </c>
      <c r="F40" s="179"/>
      <c r="G40" s="179" t="s">
        <v>20</v>
      </c>
      <c r="H40" s="215">
        <f>H39*0.1</f>
        <v>56710</v>
      </c>
      <c r="I40" s="179"/>
    </row>
    <row r="41" spans="2:11" ht="23.25" customHeight="1">
      <c r="B41" s="205" t="s">
        <v>61</v>
      </c>
      <c r="C41" s="206"/>
      <c r="D41" s="179"/>
      <c r="E41" s="179" t="s">
        <v>20</v>
      </c>
      <c r="F41" s="179"/>
      <c r="G41" s="179" t="s">
        <v>20</v>
      </c>
      <c r="H41" s="215">
        <f>H39+H40</f>
        <v>623810</v>
      </c>
      <c r="I41" s="179"/>
    </row>
    <row r="42" spans="2:11" ht="23.25" customHeight="1">
      <c r="H42" s="117"/>
    </row>
  </sheetData>
  <mergeCells count="7">
    <mergeCell ref="B41:C41"/>
    <mergeCell ref="B1:I1"/>
    <mergeCell ref="B2:C2"/>
    <mergeCell ref="E2:F2"/>
    <mergeCell ref="B39:C39"/>
    <mergeCell ref="B40:C40"/>
    <mergeCell ref="I14:I15"/>
  </mergeCells>
  <phoneticPr fontId="3"/>
  <printOptions horizontalCentered="1" verticalCentered="1"/>
  <pageMargins left="0.82677165354330717" right="0.55118110236220474" top="0.39370078740157483" bottom="0.27559055118110237" header="0.27559055118110237" footer="0.19685039370078741"/>
  <pageSetup paperSize="9" scale="83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474E19-24C7-42DD-9224-E52F621F041B}">
  <sheetPr>
    <tabColor indexed="15"/>
    <pageSetUpPr fitToPage="1"/>
  </sheetPr>
  <dimension ref="B1:R53"/>
  <sheetViews>
    <sheetView view="pageBreakPreview" zoomScaleNormal="100" zoomScaleSheetLayoutView="100" workbookViewId="0">
      <pane ySplit="3" topLeftCell="A46" activePane="bottomLeft" state="frozen"/>
      <selection activeCell="N10" sqref="N10"/>
      <selection pane="bottomLeft" activeCell="D9" sqref="D9"/>
    </sheetView>
  </sheetViews>
  <sheetFormatPr defaultRowHeight="20.25" customHeight="1"/>
  <cols>
    <col min="1" max="1" width="1.625" style="1" customWidth="1"/>
    <col min="2" max="2" width="3.25" style="1" customWidth="1"/>
    <col min="3" max="3" width="34.625" style="1" customWidth="1"/>
    <col min="4" max="4" width="26.875" style="1" customWidth="1"/>
    <col min="5" max="5" width="7.25" style="1" customWidth="1"/>
    <col min="6" max="6" width="6" style="32" customWidth="1"/>
    <col min="7" max="7" width="8.75" style="86" customWidth="1"/>
    <col min="8" max="9" width="10" style="86" customWidth="1"/>
    <col min="10" max="10" width="16" style="1" customWidth="1"/>
    <col min="11" max="11" width="10.5" style="86" customWidth="1"/>
    <col min="12" max="13" width="9" style="1"/>
    <col min="14" max="14" width="0" style="1" hidden="1" customWidth="1"/>
    <col min="15" max="16384" width="9" style="1"/>
  </cols>
  <sheetData>
    <row r="1" spans="2:14" ht="21.95" customHeight="1">
      <c r="B1" s="214" t="s">
        <v>62</v>
      </c>
      <c r="C1" s="214"/>
      <c r="D1" s="214"/>
      <c r="E1" s="214"/>
      <c r="F1" s="214"/>
      <c r="G1" s="214"/>
      <c r="H1" s="214"/>
      <c r="I1" s="214"/>
      <c r="J1" s="214"/>
    </row>
    <row r="2" spans="2:14" ht="13.5" customHeight="1">
      <c r="B2" s="118"/>
      <c r="C2" s="118"/>
      <c r="D2" s="118"/>
      <c r="E2" s="118"/>
      <c r="F2" s="118"/>
      <c r="G2" s="118"/>
      <c r="H2" s="118"/>
      <c r="I2" s="118"/>
      <c r="J2" s="118"/>
    </row>
    <row r="3" spans="2:14" ht="24" customHeight="1">
      <c r="B3" s="209" t="s">
        <v>63</v>
      </c>
      <c r="C3" s="210"/>
      <c r="D3" s="3" t="s">
        <v>64</v>
      </c>
      <c r="E3" s="8" t="s">
        <v>4</v>
      </c>
      <c r="F3" s="8" t="s">
        <v>65</v>
      </c>
      <c r="G3" s="4" t="s">
        <v>5</v>
      </c>
      <c r="H3" s="5" t="s">
        <v>6</v>
      </c>
      <c r="I3" s="119" t="s">
        <v>66</v>
      </c>
      <c r="J3" s="2" t="s">
        <v>7</v>
      </c>
      <c r="N3" s="1" t="s">
        <v>67</v>
      </c>
    </row>
    <row r="4" spans="2:14" ht="24" customHeight="1">
      <c r="B4" s="109" t="s">
        <v>13</v>
      </c>
      <c r="C4" s="110" t="s">
        <v>14</v>
      </c>
      <c r="D4" s="120"/>
      <c r="E4" s="121"/>
      <c r="F4" s="122"/>
      <c r="G4" s="123"/>
      <c r="H4" s="124">
        <f>H6+H14+H19+H31+H36+H41</f>
        <v>0</v>
      </c>
      <c r="I4" s="125">
        <f>SUMIF(I6:I46,"〇",H6:H46)</f>
        <v>0</v>
      </c>
      <c r="J4" s="126"/>
    </row>
    <row r="5" spans="2:14" ht="24" customHeight="1">
      <c r="B5" s="127"/>
      <c r="C5" s="110" t="s">
        <v>68</v>
      </c>
      <c r="D5" s="120"/>
      <c r="E5" s="121"/>
      <c r="F5" s="122"/>
      <c r="G5" s="123"/>
      <c r="H5" s="124"/>
      <c r="I5" s="125"/>
      <c r="J5" s="126"/>
    </row>
    <row r="6" spans="2:14" ht="24" customHeight="1">
      <c r="B6" s="52"/>
      <c r="C6" s="128" t="s">
        <v>69</v>
      </c>
      <c r="D6" s="129"/>
      <c r="E6" s="128"/>
      <c r="F6" s="130"/>
      <c r="G6" s="131"/>
      <c r="H6" s="132">
        <f>SUM(H7:H13)</f>
        <v>0</v>
      </c>
      <c r="I6" s="133"/>
      <c r="J6" s="134" t="s">
        <v>70</v>
      </c>
    </row>
    <row r="7" spans="2:14" ht="26.25" customHeight="1">
      <c r="B7" s="135"/>
      <c r="C7" s="136" t="s">
        <v>71</v>
      </c>
      <c r="D7" s="137" t="s">
        <v>72</v>
      </c>
      <c r="E7" s="136">
        <v>12</v>
      </c>
      <c r="F7" s="45" t="s">
        <v>73</v>
      </c>
      <c r="G7" s="138"/>
      <c r="H7" s="139">
        <f>E7*G7</f>
        <v>0</v>
      </c>
      <c r="I7" s="140"/>
      <c r="J7" s="180"/>
    </row>
    <row r="8" spans="2:14" ht="26.25" customHeight="1">
      <c r="B8" s="135"/>
      <c r="C8" s="71" t="s">
        <v>74</v>
      </c>
      <c r="D8" s="141" t="s">
        <v>75</v>
      </c>
      <c r="E8" s="71">
        <v>30</v>
      </c>
      <c r="F8" s="26" t="s">
        <v>76</v>
      </c>
      <c r="G8" s="142"/>
      <c r="H8" s="73">
        <f t="shared" ref="H8:H13" si="0">E8*G8</f>
        <v>0</v>
      </c>
      <c r="I8" s="143"/>
      <c r="J8" s="82"/>
    </row>
    <row r="9" spans="2:14" ht="26.25" customHeight="1">
      <c r="B9" s="135"/>
      <c r="C9" s="71" t="s">
        <v>74</v>
      </c>
      <c r="D9" s="141" t="s">
        <v>77</v>
      </c>
      <c r="E9" s="71">
        <v>10</v>
      </c>
      <c r="F9" s="26" t="s">
        <v>76</v>
      </c>
      <c r="G9" s="142"/>
      <c r="H9" s="73">
        <f t="shared" si="0"/>
        <v>0</v>
      </c>
      <c r="I9" s="144"/>
      <c r="J9" s="181"/>
    </row>
    <row r="10" spans="2:14" ht="26.25" customHeight="1">
      <c r="B10" s="135"/>
      <c r="C10" s="71" t="s">
        <v>74</v>
      </c>
      <c r="D10" s="141" t="s">
        <v>78</v>
      </c>
      <c r="E10" s="71">
        <v>10</v>
      </c>
      <c r="F10" s="26" t="s">
        <v>76</v>
      </c>
      <c r="G10" s="142"/>
      <c r="H10" s="73">
        <f t="shared" si="0"/>
        <v>0</v>
      </c>
      <c r="I10" s="143"/>
      <c r="J10" s="181"/>
    </row>
    <row r="11" spans="2:14" ht="26.25" customHeight="1">
      <c r="B11" s="135"/>
      <c r="C11" s="71" t="s">
        <v>74</v>
      </c>
      <c r="D11" s="141" t="s">
        <v>79</v>
      </c>
      <c r="E11" s="71">
        <v>10</v>
      </c>
      <c r="F11" s="26" t="s">
        <v>76</v>
      </c>
      <c r="G11" s="142"/>
      <c r="H11" s="73">
        <f t="shared" si="0"/>
        <v>0</v>
      </c>
      <c r="I11" s="144"/>
      <c r="J11" s="181"/>
    </row>
    <row r="12" spans="2:14" ht="26.25" customHeight="1">
      <c r="B12" s="135"/>
      <c r="C12" s="71" t="s">
        <v>80</v>
      </c>
      <c r="D12" s="141" t="s">
        <v>81</v>
      </c>
      <c r="E12" s="71">
        <v>1</v>
      </c>
      <c r="F12" s="26" t="s">
        <v>34</v>
      </c>
      <c r="G12" s="142"/>
      <c r="H12" s="73">
        <f t="shared" si="0"/>
        <v>0</v>
      </c>
      <c r="I12" s="144"/>
      <c r="J12" s="81"/>
    </row>
    <row r="13" spans="2:14" ht="26.25" customHeight="1">
      <c r="B13" s="135"/>
      <c r="C13" s="77" t="s">
        <v>82</v>
      </c>
      <c r="D13" s="145"/>
      <c r="E13" s="77">
        <v>1</v>
      </c>
      <c r="F13" s="41" t="s">
        <v>34</v>
      </c>
      <c r="G13" s="146"/>
      <c r="H13" s="87">
        <f t="shared" si="0"/>
        <v>0</v>
      </c>
      <c r="I13" s="147"/>
      <c r="J13" s="148"/>
    </row>
    <row r="14" spans="2:14" ht="24" customHeight="1">
      <c r="B14" s="58"/>
      <c r="C14" s="128" t="s">
        <v>83</v>
      </c>
      <c r="D14" s="149"/>
      <c r="E14" s="128"/>
      <c r="F14" s="130"/>
      <c r="G14" s="131"/>
      <c r="H14" s="132">
        <f>SUM(H15:H18)</f>
        <v>0</v>
      </c>
      <c r="I14" s="133"/>
      <c r="J14" s="134" t="s">
        <v>70</v>
      </c>
      <c r="K14" s="150"/>
    </row>
    <row r="15" spans="2:14" ht="26.25" customHeight="1">
      <c r="B15" s="135"/>
      <c r="C15" s="151" t="s">
        <v>84</v>
      </c>
      <c r="D15" s="137"/>
      <c r="E15" s="136">
        <v>5</v>
      </c>
      <c r="F15" s="45" t="s">
        <v>85</v>
      </c>
      <c r="G15" s="138"/>
      <c r="H15" s="139">
        <f t="shared" ref="H15:H18" si="1">E15*G15</f>
        <v>0</v>
      </c>
      <c r="I15" s="140"/>
      <c r="J15" s="180"/>
      <c r="K15" s="150"/>
    </row>
    <row r="16" spans="2:14" ht="26.25" customHeight="1">
      <c r="B16" s="135"/>
      <c r="C16" s="152" t="s">
        <v>86</v>
      </c>
      <c r="D16" s="153"/>
      <c r="E16" s="71">
        <v>15</v>
      </c>
      <c r="F16" s="26" t="s">
        <v>85</v>
      </c>
      <c r="G16" s="142"/>
      <c r="H16" s="73">
        <f t="shared" si="1"/>
        <v>0</v>
      </c>
      <c r="I16" s="144"/>
      <c r="J16" s="82"/>
      <c r="K16" s="150"/>
    </row>
    <row r="17" spans="2:18" ht="26.25" customHeight="1">
      <c r="B17" s="135"/>
      <c r="C17" s="152" t="s">
        <v>87</v>
      </c>
      <c r="D17" s="141" t="s">
        <v>88</v>
      </c>
      <c r="E17" s="71">
        <v>5</v>
      </c>
      <c r="F17" s="26" t="s">
        <v>85</v>
      </c>
      <c r="G17" s="142"/>
      <c r="H17" s="73">
        <f t="shared" si="1"/>
        <v>0</v>
      </c>
      <c r="I17" s="143"/>
      <c r="J17" s="81"/>
      <c r="K17" s="150"/>
    </row>
    <row r="18" spans="2:18" ht="26.25" customHeight="1">
      <c r="B18" s="135"/>
      <c r="C18" s="154" t="s">
        <v>89</v>
      </c>
      <c r="D18" s="145"/>
      <c r="E18" s="77">
        <v>15</v>
      </c>
      <c r="F18" s="41" t="s">
        <v>90</v>
      </c>
      <c r="G18" s="146"/>
      <c r="H18" s="87">
        <f t="shared" si="1"/>
        <v>0</v>
      </c>
      <c r="I18" s="155"/>
      <c r="J18" s="148"/>
      <c r="K18" s="156"/>
      <c r="Q18" s="32"/>
      <c r="R18" s="157"/>
    </row>
    <row r="19" spans="2:18" ht="24" customHeight="1">
      <c r="B19" s="58"/>
      <c r="C19" s="128" t="s">
        <v>91</v>
      </c>
      <c r="D19" s="149"/>
      <c r="E19" s="128"/>
      <c r="F19" s="130"/>
      <c r="G19" s="131"/>
      <c r="H19" s="132">
        <f>SUM(H20:H30)</f>
        <v>0</v>
      </c>
      <c r="I19" s="133"/>
      <c r="J19" s="158"/>
      <c r="Q19" s="32"/>
      <c r="R19" s="157"/>
    </row>
    <row r="20" spans="2:18" ht="26.25" customHeight="1">
      <c r="B20" s="135"/>
      <c r="C20" s="136" t="s">
        <v>92</v>
      </c>
      <c r="D20" s="137" t="s">
        <v>93</v>
      </c>
      <c r="E20" s="136">
        <v>1</v>
      </c>
      <c r="F20" s="45" t="s">
        <v>34</v>
      </c>
      <c r="G20" s="138"/>
      <c r="H20" s="139">
        <f t="shared" ref="H20:H30" si="2">E20*G20</f>
        <v>0</v>
      </c>
      <c r="I20" s="143"/>
      <c r="J20" s="82"/>
      <c r="Q20" s="32"/>
      <c r="R20" s="157"/>
    </row>
    <row r="21" spans="2:18" ht="26.25" customHeight="1">
      <c r="B21" s="135"/>
      <c r="C21" s="71" t="s">
        <v>94</v>
      </c>
      <c r="D21" s="141" t="s">
        <v>93</v>
      </c>
      <c r="E21" s="71">
        <v>1</v>
      </c>
      <c r="F21" s="26" t="s">
        <v>34</v>
      </c>
      <c r="G21" s="142"/>
      <c r="H21" s="73">
        <f t="shared" si="2"/>
        <v>0</v>
      </c>
      <c r="I21" s="159"/>
      <c r="J21" s="81"/>
      <c r="Q21" s="32"/>
      <c r="R21" s="157"/>
    </row>
    <row r="22" spans="2:18" ht="26.25" customHeight="1">
      <c r="B22" s="135"/>
      <c r="C22" s="71" t="s">
        <v>95</v>
      </c>
      <c r="D22" s="141" t="s">
        <v>93</v>
      </c>
      <c r="E22" s="71">
        <v>1</v>
      </c>
      <c r="F22" s="26" t="s">
        <v>34</v>
      </c>
      <c r="G22" s="142"/>
      <c r="H22" s="73">
        <f t="shared" si="2"/>
        <v>0</v>
      </c>
      <c r="I22" s="144"/>
      <c r="J22" s="82"/>
      <c r="Q22" s="32"/>
      <c r="R22" s="157"/>
    </row>
    <row r="23" spans="2:18" ht="26.25" customHeight="1">
      <c r="B23" s="135"/>
      <c r="C23" s="71" t="s">
        <v>96</v>
      </c>
      <c r="D23" s="141" t="s">
        <v>97</v>
      </c>
      <c r="E23" s="71">
        <v>1</v>
      </c>
      <c r="F23" s="26" t="s">
        <v>34</v>
      </c>
      <c r="G23" s="142"/>
      <c r="H23" s="73">
        <f t="shared" si="2"/>
        <v>0</v>
      </c>
      <c r="I23" s="144"/>
      <c r="J23" s="81"/>
      <c r="Q23" s="32"/>
      <c r="R23" s="157"/>
    </row>
    <row r="24" spans="2:18" ht="26.25" customHeight="1">
      <c r="B24" s="135"/>
      <c r="C24" s="71" t="s">
        <v>98</v>
      </c>
      <c r="D24" s="141" t="s">
        <v>99</v>
      </c>
      <c r="E24" s="71">
        <v>1</v>
      </c>
      <c r="F24" s="26" t="s">
        <v>34</v>
      </c>
      <c r="G24" s="142"/>
      <c r="H24" s="73">
        <f t="shared" si="2"/>
        <v>0</v>
      </c>
      <c r="I24" s="144"/>
      <c r="J24" s="81"/>
    </row>
    <row r="25" spans="2:18" ht="26.25" customHeight="1">
      <c r="B25" s="135"/>
      <c r="C25" s="71" t="s">
        <v>100</v>
      </c>
      <c r="D25" s="141"/>
      <c r="E25" s="71">
        <v>1</v>
      </c>
      <c r="F25" s="26" t="s">
        <v>34</v>
      </c>
      <c r="G25" s="142"/>
      <c r="H25" s="73">
        <f t="shared" si="2"/>
        <v>0</v>
      </c>
      <c r="I25" s="144"/>
      <c r="J25" s="82"/>
    </row>
    <row r="26" spans="2:18" ht="26.25" customHeight="1">
      <c r="B26" s="135"/>
      <c r="C26" s="71" t="s">
        <v>101</v>
      </c>
      <c r="D26" s="141"/>
      <c r="E26" s="71">
        <v>1</v>
      </c>
      <c r="F26" s="26" t="s">
        <v>34</v>
      </c>
      <c r="G26" s="142"/>
      <c r="H26" s="73">
        <f t="shared" si="2"/>
        <v>0</v>
      </c>
      <c r="I26" s="143"/>
      <c r="J26" s="81"/>
    </row>
    <row r="27" spans="2:18" ht="26.25" customHeight="1">
      <c r="B27" s="135"/>
      <c r="C27" s="71" t="s">
        <v>133</v>
      </c>
      <c r="D27" s="141" t="s">
        <v>134</v>
      </c>
      <c r="E27" s="71">
        <v>1</v>
      </c>
      <c r="F27" s="26" t="s">
        <v>34</v>
      </c>
      <c r="G27" s="142"/>
      <c r="H27" s="73">
        <f t="shared" si="2"/>
        <v>0</v>
      </c>
      <c r="I27" s="143"/>
      <c r="J27" s="82"/>
    </row>
    <row r="28" spans="2:18" ht="26.25" customHeight="1">
      <c r="B28" s="135"/>
      <c r="C28" s="71" t="s">
        <v>102</v>
      </c>
      <c r="D28" s="141" t="s">
        <v>97</v>
      </c>
      <c r="E28" s="71">
        <v>1</v>
      </c>
      <c r="F28" s="26" t="s">
        <v>34</v>
      </c>
      <c r="G28" s="142"/>
      <c r="H28" s="73">
        <f t="shared" si="2"/>
        <v>0</v>
      </c>
      <c r="I28" s="144"/>
      <c r="J28" s="81"/>
    </row>
    <row r="29" spans="2:18" ht="26.25" customHeight="1">
      <c r="B29" s="135"/>
      <c r="C29" s="71" t="s">
        <v>103</v>
      </c>
      <c r="D29" s="141"/>
      <c r="E29" s="71">
        <v>1</v>
      </c>
      <c r="F29" s="26" t="s">
        <v>34</v>
      </c>
      <c r="G29" s="142"/>
      <c r="H29" s="73">
        <f t="shared" si="2"/>
        <v>0</v>
      </c>
      <c r="I29" s="143"/>
      <c r="J29" s="82"/>
    </row>
    <row r="30" spans="2:18" ht="26.25" customHeight="1">
      <c r="B30" s="135"/>
      <c r="C30" s="77" t="s">
        <v>104</v>
      </c>
      <c r="D30" s="145"/>
      <c r="E30" s="77">
        <v>2</v>
      </c>
      <c r="F30" s="41" t="s">
        <v>76</v>
      </c>
      <c r="G30" s="146"/>
      <c r="H30" s="87">
        <f t="shared" si="2"/>
        <v>0</v>
      </c>
      <c r="I30" s="155"/>
      <c r="J30" s="182"/>
    </row>
    <row r="31" spans="2:18" ht="24" customHeight="1">
      <c r="B31" s="58"/>
      <c r="C31" s="128" t="s">
        <v>105</v>
      </c>
      <c r="D31" s="149"/>
      <c r="E31" s="128"/>
      <c r="F31" s="130"/>
      <c r="G31" s="131"/>
      <c r="H31" s="132">
        <f>SUM(H32:H35)</f>
        <v>0</v>
      </c>
      <c r="I31" s="133"/>
      <c r="J31" s="134"/>
    </row>
    <row r="32" spans="2:18" ht="26.25" customHeight="1">
      <c r="B32" s="135"/>
      <c r="C32" s="136" t="s">
        <v>106</v>
      </c>
      <c r="D32" s="160" t="s">
        <v>107</v>
      </c>
      <c r="E32" s="136">
        <v>1</v>
      </c>
      <c r="F32" s="45" t="s">
        <v>34</v>
      </c>
      <c r="G32" s="161"/>
      <c r="H32" s="72">
        <f>E32*G32</f>
        <v>0</v>
      </c>
      <c r="I32" s="143"/>
      <c r="J32" s="183"/>
    </row>
    <row r="33" spans="2:18" ht="26.25" customHeight="1">
      <c r="B33" s="135"/>
      <c r="C33" s="136" t="s">
        <v>108</v>
      </c>
      <c r="D33" s="163" t="s">
        <v>109</v>
      </c>
      <c r="E33" s="136">
        <v>1</v>
      </c>
      <c r="F33" s="45" t="s">
        <v>34</v>
      </c>
      <c r="G33" s="138"/>
      <c r="H33" s="164">
        <f>E33*G33</f>
        <v>0</v>
      </c>
      <c r="I33" s="144"/>
      <c r="J33" s="162"/>
    </row>
    <row r="34" spans="2:18" ht="26.25" customHeight="1">
      <c r="B34" s="135"/>
      <c r="C34" s="71" t="s">
        <v>110</v>
      </c>
      <c r="D34" s="165" t="s">
        <v>109</v>
      </c>
      <c r="E34" s="71">
        <v>1</v>
      </c>
      <c r="F34" s="26" t="s">
        <v>34</v>
      </c>
      <c r="G34" s="142"/>
      <c r="H34" s="73">
        <f>E34*G34</f>
        <v>0</v>
      </c>
      <c r="I34" s="144"/>
      <c r="J34" s="184"/>
      <c r="K34" s="166"/>
    </row>
    <row r="35" spans="2:18" ht="26.25" customHeight="1">
      <c r="B35" s="135"/>
      <c r="C35" s="77" t="s">
        <v>111</v>
      </c>
      <c r="D35" s="167" t="s">
        <v>109</v>
      </c>
      <c r="E35" s="77">
        <v>1</v>
      </c>
      <c r="F35" s="41" t="s">
        <v>34</v>
      </c>
      <c r="G35" s="146"/>
      <c r="H35" s="87">
        <f>E35*G35</f>
        <v>0</v>
      </c>
      <c r="I35" s="147"/>
      <c r="J35" s="185"/>
      <c r="K35" s="166"/>
    </row>
    <row r="36" spans="2:18" ht="24" customHeight="1">
      <c r="B36" s="58"/>
      <c r="C36" s="128" t="s">
        <v>112</v>
      </c>
      <c r="D36" s="149"/>
      <c r="E36" s="128"/>
      <c r="F36" s="130"/>
      <c r="G36" s="131"/>
      <c r="H36" s="132">
        <f>SUM(H37:H40)</f>
        <v>0</v>
      </c>
      <c r="I36" s="133"/>
      <c r="J36" s="158"/>
    </row>
    <row r="37" spans="2:18" ht="26.25" customHeight="1">
      <c r="B37" s="135"/>
      <c r="C37" s="136" t="s">
        <v>113</v>
      </c>
      <c r="D37" s="137" t="s">
        <v>114</v>
      </c>
      <c r="E37" s="136">
        <v>350</v>
      </c>
      <c r="F37" s="45" t="s">
        <v>115</v>
      </c>
      <c r="G37" s="168"/>
      <c r="H37" s="68">
        <f>E37*G37</f>
        <v>0</v>
      </c>
      <c r="I37" s="140"/>
      <c r="J37" s="186"/>
    </row>
    <row r="38" spans="2:18" ht="26.25" customHeight="1">
      <c r="B38" s="135"/>
      <c r="C38" s="136" t="s">
        <v>116</v>
      </c>
      <c r="D38" s="137"/>
      <c r="E38" s="71">
        <v>350</v>
      </c>
      <c r="F38" s="26" t="s">
        <v>115</v>
      </c>
      <c r="G38" s="170"/>
      <c r="H38" s="139">
        <f>E38*G38</f>
        <v>0</v>
      </c>
      <c r="I38" s="143"/>
      <c r="J38" s="169"/>
    </row>
    <row r="39" spans="2:18" ht="26.25" customHeight="1">
      <c r="B39" s="135"/>
      <c r="C39" s="152" t="s">
        <v>117</v>
      </c>
      <c r="D39" s="141" t="s">
        <v>118</v>
      </c>
      <c r="E39" s="71">
        <v>1500</v>
      </c>
      <c r="F39" s="26" t="s">
        <v>115</v>
      </c>
      <c r="G39" s="171"/>
      <c r="H39" s="73">
        <f>E39*G39</f>
        <v>0</v>
      </c>
      <c r="I39" s="144"/>
      <c r="J39" s="84"/>
    </row>
    <row r="40" spans="2:18" ht="26.25" customHeight="1">
      <c r="B40" s="135"/>
      <c r="C40" s="154" t="s">
        <v>119</v>
      </c>
      <c r="D40" s="145" t="s">
        <v>120</v>
      </c>
      <c r="E40" s="77">
        <v>1500</v>
      </c>
      <c r="F40" s="41" t="s">
        <v>115</v>
      </c>
      <c r="G40" s="173"/>
      <c r="H40" s="87">
        <f>E40*G40</f>
        <v>0</v>
      </c>
      <c r="I40" s="147"/>
      <c r="J40" s="88"/>
    </row>
    <row r="41" spans="2:18" ht="24" customHeight="1">
      <c r="B41" s="58"/>
      <c r="C41" s="128" t="s">
        <v>121</v>
      </c>
      <c r="D41" s="149"/>
      <c r="E41" s="128"/>
      <c r="F41" s="130"/>
      <c r="G41" s="131"/>
      <c r="H41" s="132">
        <f>SUM(H42:H46)</f>
        <v>0</v>
      </c>
      <c r="I41" s="133"/>
      <c r="J41" s="158"/>
    </row>
    <row r="42" spans="2:18" ht="26.25" customHeight="1">
      <c r="B42" s="135"/>
      <c r="C42" s="136" t="s">
        <v>122</v>
      </c>
      <c r="D42" s="137"/>
      <c r="E42" s="136">
        <v>16</v>
      </c>
      <c r="F42" s="45" t="s">
        <v>85</v>
      </c>
      <c r="G42" s="170"/>
      <c r="H42" s="139">
        <f>E42*G42</f>
        <v>0</v>
      </c>
      <c r="I42" s="140"/>
      <c r="J42" s="172"/>
    </row>
    <row r="43" spans="2:18" ht="26.25" customHeight="1">
      <c r="B43" s="135"/>
      <c r="C43" s="71" t="s">
        <v>123</v>
      </c>
      <c r="D43" s="165" t="s">
        <v>124</v>
      </c>
      <c r="E43" s="71">
        <v>6</v>
      </c>
      <c r="F43" s="26" t="s">
        <v>125</v>
      </c>
      <c r="G43" s="171"/>
      <c r="H43" s="73">
        <f>E43*G43</f>
        <v>0</v>
      </c>
      <c r="I43" s="144"/>
      <c r="J43" s="75"/>
    </row>
    <row r="44" spans="2:18" ht="26.25" customHeight="1">
      <c r="B44" s="135"/>
      <c r="C44" s="71" t="s">
        <v>126</v>
      </c>
      <c r="D44" s="141" t="s">
        <v>127</v>
      </c>
      <c r="E44" s="71">
        <v>1</v>
      </c>
      <c r="F44" s="26" t="s">
        <v>34</v>
      </c>
      <c r="G44" s="171"/>
      <c r="H44" s="73">
        <f>E44*G44</f>
        <v>0</v>
      </c>
      <c r="I44" s="143"/>
      <c r="J44" s="26"/>
    </row>
    <row r="45" spans="2:18" ht="26.25" customHeight="1">
      <c r="B45" s="135"/>
      <c r="C45" s="71" t="s">
        <v>128</v>
      </c>
      <c r="D45" s="174" t="s">
        <v>129</v>
      </c>
      <c r="E45" s="71">
        <v>1</v>
      </c>
      <c r="F45" s="26" t="s">
        <v>34</v>
      </c>
      <c r="G45" s="171"/>
      <c r="H45" s="73">
        <f>E45*G45</f>
        <v>0</v>
      </c>
      <c r="I45" s="144"/>
      <c r="J45" s="18"/>
    </row>
    <row r="46" spans="2:18" ht="26.25" customHeight="1">
      <c r="B46" s="175"/>
      <c r="C46" s="77" t="s">
        <v>130</v>
      </c>
      <c r="D46" s="176" t="s">
        <v>131</v>
      </c>
      <c r="E46" s="77">
        <v>1</v>
      </c>
      <c r="F46" s="41" t="s">
        <v>34</v>
      </c>
      <c r="G46" s="177"/>
      <c r="H46" s="87">
        <f>E46*G46</f>
        <v>0</v>
      </c>
      <c r="I46" s="147"/>
      <c r="J46" s="187"/>
    </row>
    <row r="47" spans="2:18" s="86" customFormat="1" ht="20.25" customHeight="1">
      <c r="B47" s="1"/>
      <c r="C47" s="1"/>
      <c r="D47" s="1"/>
      <c r="E47" s="1"/>
      <c r="F47" s="32"/>
      <c r="J47" s="178"/>
      <c r="L47" s="1"/>
      <c r="M47" s="1"/>
      <c r="N47" s="1"/>
      <c r="O47" s="1"/>
      <c r="P47" s="1"/>
      <c r="Q47" s="1"/>
      <c r="R47" s="1"/>
    </row>
    <row r="48" spans="2:18" s="86" customFormat="1" ht="20.25" customHeight="1">
      <c r="B48" s="1"/>
      <c r="C48" s="1"/>
      <c r="D48" s="1"/>
      <c r="E48" s="1"/>
      <c r="F48" s="32"/>
      <c r="J48" s="178"/>
      <c r="L48" s="1"/>
      <c r="M48" s="1"/>
      <c r="N48" s="1"/>
      <c r="O48" s="1"/>
      <c r="P48" s="1"/>
      <c r="Q48" s="1"/>
      <c r="R48" s="1"/>
    </row>
    <row r="49" spans="2:18" s="86" customFormat="1" ht="20.25" customHeight="1">
      <c r="B49" s="1"/>
      <c r="C49" s="1"/>
      <c r="D49" s="1"/>
      <c r="E49" s="1"/>
      <c r="F49" s="32"/>
      <c r="J49" s="178"/>
      <c r="L49" s="1"/>
      <c r="M49" s="1"/>
      <c r="N49" s="1"/>
      <c r="O49" s="1"/>
      <c r="P49" s="1"/>
      <c r="Q49" s="1"/>
      <c r="R49" s="1"/>
    </row>
    <row r="50" spans="2:18" s="86" customFormat="1" ht="20.25" customHeight="1">
      <c r="B50" s="1"/>
      <c r="C50" s="1"/>
      <c r="D50" s="1"/>
      <c r="E50" s="1"/>
      <c r="F50" s="32"/>
      <c r="J50" s="178"/>
      <c r="L50" s="1"/>
      <c r="M50" s="1"/>
      <c r="N50" s="1"/>
      <c r="O50" s="1"/>
      <c r="P50" s="1"/>
      <c r="Q50" s="1"/>
      <c r="R50" s="1"/>
    </row>
    <row r="51" spans="2:18" s="86" customFormat="1" ht="20.25" customHeight="1">
      <c r="B51" s="1"/>
      <c r="C51" s="1"/>
      <c r="D51" s="1"/>
      <c r="E51" s="1"/>
      <c r="F51" s="32"/>
      <c r="J51" s="178"/>
      <c r="L51" s="1"/>
      <c r="M51" s="1"/>
      <c r="N51" s="1"/>
      <c r="O51" s="1"/>
      <c r="P51" s="1"/>
      <c r="Q51" s="1"/>
      <c r="R51" s="1"/>
    </row>
    <row r="52" spans="2:18" s="86" customFormat="1" ht="20.25" customHeight="1">
      <c r="B52" s="1"/>
      <c r="C52" s="1"/>
      <c r="D52" s="1"/>
      <c r="E52" s="1"/>
      <c r="F52" s="32"/>
      <c r="J52" s="178"/>
      <c r="L52" s="1"/>
      <c r="M52" s="1"/>
      <c r="N52" s="1"/>
      <c r="O52" s="1"/>
      <c r="P52" s="1"/>
      <c r="Q52" s="1"/>
      <c r="R52" s="1"/>
    </row>
    <row r="53" spans="2:18" s="86" customFormat="1" ht="20.25" customHeight="1">
      <c r="B53" s="1"/>
      <c r="C53" s="1"/>
      <c r="D53" s="1"/>
      <c r="E53" s="1"/>
      <c r="F53" s="32"/>
      <c r="J53" s="178"/>
      <c r="L53" s="1"/>
      <c r="M53" s="1"/>
      <c r="N53" s="1"/>
      <c r="O53" s="1"/>
      <c r="P53" s="1"/>
      <c r="Q53" s="1"/>
      <c r="R53" s="1"/>
    </row>
  </sheetData>
  <mergeCells count="2">
    <mergeCell ref="B1:J1"/>
    <mergeCell ref="B3:C3"/>
  </mergeCells>
  <phoneticPr fontId="3"/>
  <dataValidations count="1">
    <dataValidation type="list" allowBlank="1" showInputMessage="1" showErrorMessage="1" sqref="I7:I13 I15:I18 I42:I46 I32:I35 I37:I40 I20:I30" xr:uid="{5EAD1C3C-A2A7-4EC1-8926-AF0AB8876E87}">
      <formula1>$N$2:$N$3</formula1>
    </dataValidation>
  </dataValidations>
  <printOptions horizontalCentered="1"/>
  <pageMargins left="0.74803149606299213" right="0.62992125984251968" top="0.86614173228346458" bottom="0.35433070866141736" header="0.23622047244094491" footer="0.23622047244094491"/>
  <pageSetup paperSize="9" scale="67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R7経費積算 </vt:lpstr>
      <vt:lpstr>R7内訳</vt:lpstr>
      <vt:lpstr>'R7経費積算 '!Print_Area</vt:lpstr>
      <vt:lpstr>'R7内訳'!Print_Area</vt:lpstr>
      <vt:lpstr>'R7経費積算 '!Print_Titles</vt:lpstr>
      <vt:lpstr>'R7内訳'!Print_Titles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0006737</dc:creator>
  <cp:lastModifiedBy>0006751</cp:lastModifiedBy>
  <dcterms:created xsi:type="dcterms:W3CDTF">2025-03-14T01:30:43Z</dcterms:created>
  <dcterms:modified xsi:type="dcterms:W3CDTF">2025-06-17T09:44:47Z</dcterms:modified>
</cp:coreProperties>
</file>