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1CFB8A81-0BCB-4AEF-8C5D-8F67037B5E8A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●特別交付税◆P264" sheetId="80" r:id="rId1"/>
    <sheet name="●地方交付税対前年（普+特）◆P265" sheetId="8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80" l="1"/>
  <c r="G46" i="80" l="1"/>
  <c r="H46" i="80" s="1"/>
  <c r="G45" i="80"/>
  <c r="H45" i="80" s="1"/>
  <c r="G44" i="80"/>
  <c r="H44" i="80" s="1"/>
  <c r="G43" i="80"/>
  <c r="H43" i="80" s="1"/>
  <c r="G42" i="80"/>
  <c r="H42" i="80" s="1"/>
  <c r="G41" i="80"/>
  <c r="H41" i="80" s="1"/>
  <c r="G40" i="80"/>
  <c r="H40" i="80" s="1"/>
  <c r="G39" i="80"/>
  <c r="H39" i="80" s="1"/>
  <c r="G38" i="80"/>
  <c r="H38" i="80" s="1"/>
  <c r="G37" i="80"/>
  <c r="H37" i="80" s="1"/>
  <c r="G36" i="80"/>
  <c r="H36" i="80" s="1"/>
  <c r="G35" i="80"/>
  <c r="H35" i="80" s="1"/>
  <c r="G34" i="80"/>
  <c r="H34" i="80" s="1"/>
  <c r="G33" i="80"/>
  <c r="H33" i="80" s="1"/>
  <c r="G32" i="80"/>
  <c r="H32" i="80" s="1"/>
  <c r="G31" i="80"/>
  <c r="H31" i="80" s="1"/>
  <c r="G30" i="80"/>
  <c r="H30" i="80" s="1"/>
  <c r="G29" i="80"/>
  <c r="H29" i="80" s="1"/>
  <c r="G28" i="80"/>
  <c r="H28" i="80" s="1"/>
  <c r="G27" i="80"/>
  <c r="H27" i="80" s="1"/>
  <c r="G26" i="80"/>
  <c r="H26" i="80" s="1"/>
  <c r="G25" i="80"/>
  <c r="H25" i="80" s="1"/>
  <c r="G24" i="80"/>
  <c r="H24" i="80" s="1"/>
  <c r="G23" i="80"/>
  <c r="H23" i="80" s="1"/>
  <c r="G22" i="80"/>
  <c r="H22" i="80" s="1"/>
  <c r="G21" i="80"/>
  <c r="H21" i="80" s="1"/>
  <c r="G20" i="80"/>
  <c r="H20" i="80" s="1"/>
  <c r="G19" i="80"/>
  <c r="H19" i="80" s="1"/>
  <c r="G18" i="80"/>
  <c r="H18" i="80" s="1"/>
  <c r="G17" i="80"/>
  <c r="H17" i="80" s="1"/>
  <c r="G16" i="80"/>
  <c r="H16" i="80" s="1"/>
  <c r="G15" i="80"/>
  <c r="H15" i="80" s="1"/>
  <c r="G14" i="80"/>
  <c r="H14" i="80" s="1"/>
  <c r="G13" i="80"/>
  <c r="H13" i="80" s="1"/>
  <c r="G12" i="80"/>
  <c r="H12" i="80" s="1"/>
  <c r="G11" i="80"/>
  <c r="H11" i="80" s="1"/>
  <c r="G10" i="80"/>
  <c r="H10" i="80" s="1"/>
  <c r="G9" i="80"/>
  <c r="H9" i="80" s="1"/>
  <c r="G8" i="80"/>
  <c r="H8" i="80" s="1"/>
  <c r="G7" i="80"/>
  <c r="H7" i="80" s="1"/>
  <c r="M45" i="81" l="1"/>
  <c r="F6" i="81" l="1"/>
  <c r="F7" i="81"/>
  <c r="F8" i="81"/>
  <c r="F9" i="81"/>
  <c r="F10" i="81"/>
  <c r="F12" i="81"/>
  <c r="F13" i="81"/>
  <c r="F14" i="81"/>
  <c r="F16" i="81"/>
  <c r="F18" i="81"/>
  <c r="F20" i="81"/>
  <c r="F21" i="81"/>
  <c r="F24" i="81"/>
  <c r="F25" i="81"/>
  <c r="F28" i="81"/>
  <c r="F29" i="81"/>
  <c r="F30" i="81"/>
  <c r="F31" i="81"/>
  <c r="F32" i="81"/>
  <c r="F33" i="81"/>
  <c r="F34" i="81"/>
  <c r="F36" i="81"/>
  <c r="F38" i="81"/>
  <c r="F40" i="81"/>
  <c r="F42" i="81"/>
  <c r="F44" i="81"/>
  <c r="E48" i="80"/>
  <c r="F49" i="80"/>
  <c r="F48" i="80"/>
  <c r="E49" i="80"/>
  <c r="G6" i="80"/>
  <c r="H6" i="80" s="1"/>
  <c r="L48" i="81"/>
  <c r="K48" i="81"/>
  <c r="L47" i="81"/>
  <c r="K47" i="81"/>
  <c r="M44" i="81"/>
  <c r="M43" i="81"/>
  <c r="M42" i="81"/>
  <c r="M41" i="81"/>
  <c r="M40" i="81"/>
  <c r="M39" i="81"/>
  <c r="M38" i="81"/>
  <c r="M37" i="81"/>
  <c r="M36" i="81"/>
  <c r="M35" i="81"/>
  <c r="M34" i="81"/>
  <c r="M33" i="81"/>
  <c r="M32" i="81"/>
  <c r="M31" i="81"/>
  <c r="M30" i="81"/>
  <c r="M29" i="81"/>
  <c r="M28" i="81"/>
  <c r="M27" i="81"/>
  <c r="M26" i="81"/>
  <c r="M25" i="81"/>
  <c r="M24" i="81"/>
  <c r="M23" i="81"/>
  <c r="M22" i="81"/>
  <c r="M21" i="81"/>
  <c r="M20" i="81"/>
  <c r="M19" i="81"/>
  <c r="M18" i="81"/>
  <c r="M17" i="81"/>
  <c r="M16" i="81"/>
  <c r="M15" i="81"/>
  <c r="M14" i="81"/>
  <c r="M13" i="81"/>
  <c r="M12" i="81"/>
  <c r="M11" i="81"/>
  <c r="M10" i="81"/>
  <c r="M9" i="81"/>
  <c r="M8" i="81"/>
  <c r="M7" i="81"/>
  <c r="M6" i="81"/>
  <c r="M5" i="81"/>
  <c r="F5" i="81"/>
  <c r="L49" i="81" l="1"/>
  <c r="K49" i="81"/>
  <c r="G9" i="81"/>
  <c r="G10" i="81"/>
  <c r="G6" i="81"/>
  <c r="M48" i="81"/>
  <c r="G12" i="81"/>
  <c r="G13" i="81"/>
  <c r="E47" i="81"/>
  <c r="F50" i="80"/>
  <c r="G5" i="81"/>
  <c r="G8" i="81"/>
  <c r="F45" i="81"/>
  <c r="G45" i="81" s="1"/>
  <c r="F41" i="81"/>
  <c r="G41" i="81" s="1"/>
  <c r="F37" i="81"/>
  <c r="G37" i="81" s="1"/>
  <c r="F17" i="81"/>
  <c r="G17" i="81" s="1"/>
  <c r="F15" i="81"/>
  <c r="G15" i="81" s="1"/>
  <c r="E48" i="81"/>
  <c r="G48" i="80"/>
  <c r="H48" i="80" s="1"/>
  <c r="G30" i="81"/>
  <c r="G14" i="81"/>
  <c r="G33" i="81"/>
  <c r="G29" i="81"/>
  <c r="G25" i="81"/>
  <c r="G44" i="81"/>
  <c r="G40" i="81"/>
  <c r="G36" i="81"/>
  <c r="G20" i="81"/>
  <c r="G42" i="81"/>
  <c r="G38" i="81"/>
  <c r="G34" i="81"/>
  <c r="G31" i="81"/>
  <c r="G24" i="81"/>
  <c r="G21" i="81"/>
  <c r="G18" i="81"/>
  <c r="G32" i="81"/>
  <c r="G28" i="81"/>
  <c r="G16" i="81"/>
  <c r="G7" i="81"/>
  <c r="M47" i="81"/>
  <c r="F26" i="81"/>
  <c r="G26" i="81" s="1"/>
  <c r="F23" i="81"/>
  <c r="G23" i="81" s="1"/>
  <c r="F27" i="81"/>
  <c r="G27" i="81" s="1"/>
  <c r="E50" i="80"/>
  <c r="G49" i="80"/>
  <c r="H49" i="80" s="1"/>
  <c r="F43" i="81"/>
  <c r="G43" i="81" s="1"/>
  <c r="F39" i="81"/>
  <c r="G39" i="81" s="1"/>
  <c r="F35" i="81"/>
  <c r="G35" i="81" s="1"/>
  <c r="F22" i="81"/>
  <c r="G22" i="81" s="1"/>
  <c r="F19" i="81"/>
  <c r="G19" i="81" s="1"/>
  <c r="F11" i="81"/>
  <c r="G11" i="81" s="1"/>
  <c r="D47" i="81"/>
  <c r="D48" i="81"/>
  <c r="E49" i="81" l="1"/>
  <c r="D49" i="81"/>
  <c r="M49" i="81"/>
  <c r="K51" i="81" s="1"/>
  <c r="F47" i="81"/>
  <c r="G47" i="81" s="1"/>
  <c r="F48" i="81"/>
  <c r="G48" i="81" s="1"/>
  <c r="G50" i="80"/>
  <c r="H50" i="80" s="1"/>
  <c r="F49" i="81" l="1"/>
  <c r="G49" i="81" s="1"/>
  <c r="L51" i="81"/>
  <c r="M51" i="81" s="1"/>
  <c r="E51" i="81" l="1"/>
  <c r="D51" i="81"/>
  <c r="F51" i="81"/>
</calcChain>
</file>

<file path=xl/sharedStrings.xml><?xml version="1.0" encoding="utf-8"?>
<sst xmlns="http://schemas.openxmlformats.org/spreadsheetml/2006/main" count="162" uniqueCount="66">
  <si>
    <t>宜野湾市</t>
  </si>
  <si>
    <t>大宜味村</t>
  </si>
  <si>
    <t>今帰仁村</t>
  </si>
  <si>
    <t>宜野座村</t>
  </si>
  <si>
    <t>嘉手納町</t>
  </si>
  <si>
    <t>北中城村</t>
  </si>
  <si>
    <t>与那原町</t>
  </si>
  <si>
    <t>南風原町</t>
  </si>
  <si>
    <t>渡嘉敷村</t>
  </si>
  <si>
    <t>座間味村</t>
  </si>
  <si>
    <t>渡名喜村</t>
  </si>
  <si>
    <t>南大東村</t>
  </si>
  <si>
    <t>北大東村</t>
  </si>
  <si>
    <t>伊平屋村</t>
  </si>
  <si>
    <t>伊是名村</t>
  </si>
  <si>
    <t>多良間村</t>
  </si>
  <si>
    <t>与那国町</t>
  </si>
  <si>
    <t>市町村名</t>
  </si>
  <si>
    <t>Ｂ</t>
    <phoneticPr fontId="2"/>
  </si>
  <si>
    <t>計</t>
  </si>
  <si>
    <t>都市計</t>
  </si>
  <si>
    <t>町村計</t>
  </si>
  <si>
    <t>那覇市</t>
  </si>
  <si>
    <t>石垣市</t>
  </si>
  <si>
    <t>浦添市</t>
  </si>
  <si>
    <t>名護市</t>
  </si>
  <si>
    <t>糸満市</t>
  </si>
  <si>
    <t>沖縄市</t>
  </si>
  <si>
    <t>国頭村</t>
  </si>
  <si>
    <t>東村</t>
  </si>
  <si>
    <t>本部町</t>
  </si>
  <si>
    <t>恩納村</t>
  </si>
  <si>
    <t>金武町</t>
  </si>
  <si>
    <t>伊江村</t>
  </si>
  <si>
    <t>読谷村</t>
  </si>
  <si>
    <t>北谷町</t>
  </si>
  <si>
    <t>中城村</t>
  </si>
  <si>
    <t>西原町</t>
  </si>
  <si>
    <t>粟国村</t>
  </si>
  <si>
    <t>竹富町</t>
  </si>
  <si>
    <t>豊見城市</t>
  </si>
  <si>
    <t>うるま市</t>
  </si>
  <si>
    <t>宮古島市</t>
  </si>
  <si>
    <t>南城市</t>
  </si>
  <si>
    <t>久米島町</t>
  </si>
  <si>
    <t>八重瀬町</t>
  </si>
  <si>
    <t>市町村計</t>
  </si>
  <si>
    <t>伸率</t>
  </si>
  <si>
    <t>(単位：千円、％）</t>
  </si>
  <si>
    <t>※震災復興特別交付税を除く</t>
  </si>
  <si>
    <t>普通交付税</t>
  </si>
  <si>
    <t>特別交付税</t>
  </si>
  <si>
    <t>（参考）</t>
  </si>
  <si>
    <t>構成比</t>
  </si>
  <si>
    <t>市町村名</t>
    <rPh sb="0" eb="4">
      <t>シチョウソンメイ</t>
    </rPh>
    <phoneticPr fontId="2"/>
  </si>
  <si>
    <t>Ａ</t>
    <phoneticPr fontId="2"/>
  </si>
  <si>
    <t>Ａ－Ｂ</t>
    <phoneticPr fontId="2"/>
  </si>
  <si>
    <t>増減</t>
    <rPh sb="0" eb="2">
      <t>ゾウゲン</t>
    </rPh>
    <phoneticPr fontId="2"/>
  </si>
  <si>
    <t>増減率</t>
    <rPh sb="0" eb="3">
      <t>ゾウゲンリツ</t>
    </rPh>
    <phoneticPr fontId="2"/>
  </si>
  <si>
    <t>(Ａ－Ｂ)/Ｂ</t>
    <phoneticPr fontId="2"/>
  </si>
  <si>
    <t>地方交付税（市町村分）交付決定額</t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</si>
  <si>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</si>
  <si>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令　和　５　年　度</t>
    <rPh sb="0" eb="1">
      <t>レイ</t>
    </rPh>
    <rPh sb="2" eb="3">
      <t>ワ</t>
    </rPh>
    <rPh sb="6" eb="7">
      <t>トシ</t>
    </rPh>
    <phoneticPr fontId="2"/>
  </si>
  <si>
    <t>令　和　６　年　度</t>
    <rPh sb="0" eb="1">
      <t>レイ</t>
    </rPh>
    <rPh sb="2" eb="3">
      <t>ワ</t>
    </rPh>
    <rPh sb="6" eb="7">
      <t>トシ</t>
    </rPh>
    <phoneticPr fontId="2"/>
  </si>
  <si>
    <t>（４）令和６年度特別交付税（市町村分）交付決定額</t>
    <rPh sb="3" eb="5">
      <t>レイワ</t>
    </rPh>
    <rPh sb="6" eb="8">
      <t>ネンド</t>
    </rPh>
    <rPh sb="8" eb="10">
      <t>トクベツ</t>
    </rPh>
    <rPh sb="10" eb="13">
      <t>コウフゼイ</t>
    </rPh>
    <rPh sb="14" eb="17">
      <t>シチョウソン</t>
    </rPh>
    <rPh sb="17" eb="18">
      <t>ブン</t>
    </rPh>
    <rPh sb="19" eb="21">
      <t>コウフ</t>
    </rPh>
    <rPh sb="21" eb="24">
      <t>ケッテイガク</t>
    </rPh>
    <phoneticPr fontId="2"/>
  </si>
  <si>
    <t>令和６年度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</si>
</sst>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.0;&quot;△ &quot;#,##0.0"/>
    <numFmt numFmtId="179" formatCode="#,##0.00;[Red]&quot;△&quot;#,##0.00"/>
    <numFmt numFmtId="180" formatCode="#,##0;[Black]&quot;△&quot;#,##0"/>
    <numFmt numFmtId="181" formatCode="#,##0;[Red]&quot;△&quot;#,##0;&quot;&quot;"/>
    <numFmt numFmtId="182" formatCode="#,##0.0;[Black]&quot;△&quot;#,##0.0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25">
    <xf numFmtId="0" fontId="0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8" fillId="0" borderId="0" applyFill="0" applyBorder="0" applyAlignment="0"/>
    <xf numFmtId="0" fontId="17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>
      <alignment horizont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71" applyNumberFormat="0" applyAlignment="0" applyProtection="0">
      <alignment vertical="center"/>
    </xf>
    <xf numFmtId="0" fontId="28" fillId="26" borderId="71" applyNumberFormat="0" applyAlignment="0" applyProtection="0">
      <alignment vertical="center"/>
    </xf>
    <xf numFmtId="0" fontId="28" fillId="26" borderId="71" applyNumberFormat="0" applyAlignment="0" applyProtection="0">
      <alignment vertical="center"/>
    </xf>
    <xf numFmtId="0" fontId="28" fillId="26" borderId="7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28" borderId="72" applyNumberFormat="0" applyFont="0" applyAlignment="0" applyProtection="0">
      <alignment vertical="center"/>
    </xf>
    <xf numFmtId="0" fontId="16" fillId="28" borderId="72" applyNumberFormat="0" applyFont="0" applyAlignment="0" applyProtection="0">
      <alignment vertical="center"/>
    </xf>
    <xf numFmtId="0" fontId="16" fillId="28" borderId="72" applyNumberFormat="0" applyFont="0" applyAlignment="0" applyProtection="0">
      <alignment vertical="center"/>
    </xf>
    <xf numFmtId="0" fontId="16" fillId="28" borderId="72" applyNumberFormat="0" applyFont="0" applyAlignment="0" applyProtection="0">
      <alignment vertical="center"/>
    </xf>
    <xf numFmtId="0" fontId="16" fillId="28" borderId="72" applyNumberFormat="0" applyFont="0" applyAlignment="0" applyProtection="0">
      <alignment vertical="center"/>
    </xf>
    <xf numFmtId="0" fontId="16" fillId="28" borderId="72" applyNumberFormat="0" applyFont="0" applyAlignment="0" applyProtection="0">
      <alignment vertical="center"/>
    </xf>
    <xf numFmtId="0" fontId="16" fillId="28" borderId="72" applyNumberFormat="0" applyFont="0" applyAlignment="0" applyProtection="0">
      <alignment vertical="center"/>
    </xf>
    <xf numFmtId="0" fontId="16" fillId="28" borderId="72" applyNumberFormat="0" applyFont="0" applyAlignment="0" applyProtection="0">
      <alignment vertical="center"/>
    </xf>
    <xf numFmtId="0" fontId="16" fillId="28" borderId="72" applyNumberFormat="0" applyFont="0" applyAlignment="0" applyProtection="0">
      <alignment vertical="center"/>
    </xf>
    <xf numFmtId="0" fontId="24" fillId="28" borderId="72" applyNumberFormat="0" applyFont="0" applyAlignment="0" applyProtection="0">
      <alignment vertical="center"/>
    </xf>
    <xf numFmtId="0" fontId="24" fillId="28" borderId="72" applyNumberFormat="0" applyFont="0" applyAlignment="0" applyProtection="0">
      <alignment vertical="center"/>
    </xf>
    <xf numFmtId="0" fontId="30" fillId="0" borderId="73" applyNumberFormat="0" applyFill="0" applyAlignment="0" applyProtection="0">
      <alignment vertical="center"/>
    </xf>
    <xf numFmtId="0" fontId="30" fillId="0" borderId="73" applyNumberFormat="0" applyFill="0" applyAlignment="0" applyProtection="0">
      <alignment vertical="center"/>
    </xf>
    <xf numFmtId="0" fontId="30" fillId="0" borderId="73" applyNumberFormat="0" applyFill="0" applyAlignment="0" applyProtection="0">
      <alignment vertical="center"/>
    </xf>
    <xf numFmtId="0" fontId="30" fillId="0" borderId="73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74" applyNumberFormat="0" applyAlignment="0" applyProtection="0">
      <alignment vertical="center"/>
    </xf>
    <xf numFmtId="0" fontId="32" fillId="30" borderId="74" applyNumberFormat="0" applyAlignment="0" applyProtection="0">
      <alignment vertical="center"/>
    </xf>
    <xf numFmtId="0" fontId="32" fillId="30" borderId="74" applyNumberFormat="0" applyAlignment="0" applyProtection="0">
      <alignment vertical="center"/>
    </xf>
    <xf numFmtId="0" fontId="32" fillId="30" borderId="7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>
      <protection locked="0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3" fillId="0" borderId="0"/>
    <xf numFmtId="0" fontId="34" fillId="0" borderId="75" applyNumberFormat="0" applyFill="0" applyAlignment="0" applyProtection="0">
      <alignment vertical="center"/>
    </xf>
    <xf numFmtId="0" fontId="34" fillId="0" borderId="75" applyNumberFormat="0" applyFill="0" applyAlignment="0" applyProtection="0">
      <alignment vertical="center"/>
    </xf>
    <xf numFmtId="0" fontId="34" fillId="0" borderId="75" applyNumberFormat="0" applyFill="0" applyAlignment="0" applyProtection="0">
      <alignment vertical="center"/>
    </xf>
    <xf numFmtId="0" fontId="34" fillId="0" borderId="75" applyNumberFormat="0" applyFill="0" applyAlignment="0" applyProtection="0">
      <alignment vertical="center"/>
    </xf>
    <xf numFmtId="0" fontId="35" fillId="0" borderId="76" applyNumberFormat="0" applyFill="0" applyAlignment="0" applyProtection="0">
      <alignment vertical="center"/>
    </xf>
    <xf numFmtId="0" fontId="35" fillId="0" borderId="76" applyNumberFormat="0" applyFill="0" applyAlignment="0" applyProtection="0">
      <alignment vertical="center"/>
    </xf>
    <xf numFmtId="0" fontId="35" fillId="0" borderId="76" applyNumberFormat="0" applyFill="0" applyAlignment="0" applyProtection="0">
      <alignment vertical="center"/>
    </xf>
    <xf numFmtId="0" fontId="35" fillId="0" borderId="76" applyNumberFormat="0" applyFill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8" applyNumberFormat="0" applyFill="0" applyAlignment="0" applyProtection="0">
      <alignment vertical="center"/>
    </xf>
    <xf numFmtId="0" fontId="37" fillId="0" borderId="78" applyNumberFormat="0" applyFill="0" applyAlignment="0" applyProtection="0">
      <alignment vertical="center"/>
    </xf>
    <xf numFmtId="0" fontId="37" fillId="0" borderId="78" applyNumberFormat="0" applyFill="0" applyAlignment="0" applyProtection="0">
      <alignment vertical="center"/>
    </xf>
    <xf numFmtId="0" fontId="37" fillId="0" borderId="78" applyNumberFormat="0" applyFill="0" applyAlignment="0" applyProtection="0">
      <alignment vertical="center"/>
    </xf>
    <xf numFmtId="0" fontId="38" fillId="30" borderId="79" applyNumberFormat="0" applyAlignment="0" applyProtection="0">
      <alignment vertical="center"/>
    </xf>
    <xf numFmtId="0" fontId="38" fillId="30" borderId="79" applyNumberFormat="0" applyAlignment="0" applyProtection="0">
      <alignment vertical="center"/>
    </xf>
    <xf numFmtId="0" fontId="38" fillId="30" borderId="79" applyNumberFormat="0" applyAlignment="0" applyProtection="0">
      <alignment vertical="center"/>
    </xf>
    <xf numFmtId="0" fontId="38" fillId="30" borderId="7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1" borderId="74" applyNumberFormat="0" applyAlignment="0" applyProtection="0">
      <alignment vertical="center"/>
    </xf>
    <xf numFmtId="0" fontId="40" fillId="31" borderId="74" applyNumberFormat="0" applyAlignment="0" applyProtection="0">
      <alignment vertical="center"/>
    </xf>
    <xf numFmtId="0" fontId="40" fillId="31" borderId="74" applyNumberFormat="0" applyAlignment="0" applyProtection="0">
      <alignment vertical="center"/>
    </xf>
    <xf numFmtId="0" fontId="40" fillId="31" borderId="74" applyNumberFormat="0" applyAlignment="0" applyProtection="0">
      <alignment vertical="center"/>
    </xf>
    <xf numFmtId="0" fontId="41" fillId="0" borderId="0">
      <alignment vertical="center"/>
    </xf>
    <xf numFmtId="3" fontId="8" fillId="0" borderId="0"/>
    <xf numFmtId="3" fontId="8" fillId="0" borderId="0"/>
    <xf numFmtId="0" fontId="24" fillId="0" borderId="0">
      <alignment vertical="center"/>
    </xf>
    <xf numFmtId="0" fontId="7" fillId="0" borderId="0"/>
    <xf numFmtId="37" fontId="7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>
      <alignment vertical="center"/>
    </xf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7" fillId="0" borderId="0"/>
    <xf numFmtId="0" fontId="16" fillId="0" borderId="0">
      <alignment vertical="center"/>
    </xf>
    <xf numFmtId="0" fontId="24" fillId="0" borderId="0">
      <alignment vertical="center"/>
    </xf>
    <xf numFmtId="0" fontId="3" fillId="0" borderId="0"/>
    <xf numFmtId="0" fontId="9" fillId="0" borderId="0"/>
    <xf numFmtId="0" fontId="3" fillId="0" borderId="0"/>
    <xf numFmtId="0" fontId="3" fillId="0" borderId="0">
      <alignment vertical="center"/>
    </xf>
    <xf numFmtId="3" fontId="8" fillId="0" borderId="0"/>
    <xf numFmtId="0" fontId="9" fillId="0" borderId="0"/>
    <xf numFmtId="0" fontId="24" fillId="0" borderId="0">
      <alignment vertical="center"/>
    </xf>
    <xf numFmtId="0" fontId="3" fillId="0" borderId="0">
      <alignment vertical="center"/>
    </xf>
    <xf numFmtId="0" fontId="41" fillId="0" borderId="0">
      <alignment vertical="center"/>
    </xf>
    <xf numFmtId="0" fontId="24" fillId="0" borderId="0">
      <alignment vertical="center"/>
    </xf>
    <xf numFmtId="0" fontId="9" fillId="0" borderId="0"/>
    <xf numFmtId="0" fontId="3" fillId="0" borderId="0">
      <alignment vertical="center"/>
    </xf>
    <xf numFmtId="0" fontId="24" fillId="0" borderId="0">
      <alignment vertical="center"/>
    </xf>
    <xf numFmtId="3" fontId="8" fillId="0" borderId="0"/>
    <xf numFmtId="0" fontId="24" fillId="0" borderId="0">
      <alignment vertical="center"/>
    </xf>
    <xf numFmtId="0" fontId="3" fillId="0" borderId="0">
      <alignment vertical="center"/>
    </xf>
    <xf numFmtId="0" fontId="41" fillId="0" borderId="0">
      <alignment vertical="center"/>
    </xf>
    <xf numFmtId="3" fontId="8" fillId="0" borderId="0"/>
    <xf numFmtId="0" fontId="41" fillId="0" borderId="0">
      <alignment vertical="center"/>
    </xf>
    <xf numFmtId="3" fontId="8" fillId="0" borderId="0"/>
    <xf numFmtId="0" fontId="41" fillId="0" borderId="0">
      <alignment vertical="center"/>
    </xf>
    <xf numFmtId="0" fontId="3" fillId="0" borderId="0">
      <alignment vertical="center"/>
    </xf>
    <xf numFmtId="0" fontId="7" fillId="0" borderId="0"/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184">
    <xf numFmtId="0" fontId="0" fillId="0" borderId="0" xfId="0"/>
    <xf numFmtId="38" fontId="6" fillId="0" borderId="3" xfId="148" applyFont="1" applyBorder="1" applyAlignment="1">
      <alignment horizontal="distributed"/>
    </xf>
    <xf numFmtId="38" fontId="6" fillId="0" borderId="4" xfId="148" applyFont="1" applyBorder="1" applyAlignment="1">
      <alignment horizontal="distributed"/>
    </xf>
    <xf numFmtId="38" fontId="6" fillId="0" borderId="5" xfId="148" applyFont="1" applyBorder="1" applyAlignment="1">
      <alignment horizontal="distributed"/>
    </xf>
    <xf numFmtId="38" fontId="6" fillId="0" borderId="6" xfId="148" applyFont="1" applyBorder="1" applyAlignment="1">
      <alignment horizontal="distributed"/>
    </xf>
    <xf numFmtId="38" fontId="6" fillId="0" borderId="0" xfId="148" applyFont="1"/>
    <xf numFmtId="38" fontId="6" fillId="0" borderId="11" xfId="148" applyFont="1" applyBorder="1"/>
    <xf numFmtId="38" fontId="6" fillId="0" borderId="15" xfId="148" applyFont="1" applyBorder="1"/>
    <xf numFmtId="38" fontId="6" fillId="0" borderId="12" xfId="148" applyFont="1" applyBorder="1"/>
    <xf numFmtId="38" fontId="6" fillId="0" borderId="10" xfId="148" applyFont="1" applyBorder="1"/>
    <xf numFmtId="38" fontId="6" fillId="0" borderId="13" xfId="148" applyFont="1" applyBorder="1"/>
    <xf numFmtId="38" fontId="6" fillId="0" borderId="16" xfId="148" applyFont="1" applyBorder="1"/>
    <xf numFmtId="38" fontId="6" fillId="0" borderId="17" xfId="148" applyFont="1" applyBorder="1"/>
    <xf numFmtId="38" fontId="6" fillId="0" borderId="18" xfId="148" applyFont="1" applyBorder="1"/>
    <xf numFmtId="38" fontId="6" fillId="0" borderId="2" xfId="148" applyFont="1" applyBorder="1"/>
    <xf numFmtId="38" fontId="6" fillId="0" borderId="2" xfId="148" applyFont="1" applyBorder="1" applyAlignment="1">
      <alignment horizontal="distributed"/>
    </xf>
    <xf numFmtId="38" fontId="6" fillId="0" borderId="19" xfId="148" applyFont="1" applyBorder="1"/>
    <xf numFmtId="38" fontId="4" fillId="0" borderId="0" xfId="148" applyFont="1"/>
    <xf numFmtId="176" fontId="6" fillId="0" borderId="0" xfId="148" applyNumberFormat="1" applyFont="1"/>
    <xf numFmtId="38" fontId="6" fillId="0" borderId="18" xfId="148" applyFont="1" applyBorder="1" applyAlignment="1">
      <alignment horizontal="distributed" justifyLastLine="1"/>
    </xf>
    <xf numFmtId="38" fontId="6" fillId="0" borderId="20" xfId="148" applyFont="1" applyBorder="1" applyAlignment="1">
      <alignment horizontal="distributed" justifyLastLine="1"/>
    </xf>
    <xf numFmtId="38" fontId="6" fillId="0" borderId="21" xfId="148" applyFont="1" applyBorder="1"/>
    <xf numFmtId="38" fontId="6" fillId="0" borderId="22" xfId="148" applyFont="1" applyBorder="1"/>
    <xf numFmtId="38" fontId="6" fillId="0" borderId="23" xfId="148" applyFont="1" applyBorder="1"/>
    <xf numFmtId="38" fontId="6" fillId="0" borderId="24" xfId="148" applyFont="1" applyBorder="1"/>
    <xf numFmtId="179" fontId="6" fillId="0" borderId="2" xfId="148" applyNumberFormat="1" applyFont="1" applyBorder="1"/>
    <xf numFmtId="38" fontId="6" fillId="0" borderId="25" xfId="148" applyFont="1" applyBorder="1"/>
    <xf numFmtId="38" fontId="6" fillId="0" borderId="0" xfId="148" applyFont="1" applyBorder="1" applyAlignment="1"/>
    <xf numFmtId="38" fontId="6" fillId="0" borderId="0" xfId="148" applyFont="1" applyBorder="1"/>
    <xf numFmtId="176" fontId="6" fillId="0" borderId="0" xfId="148" applyNumberFormat="1" applyFont="1" applyBorder="1"/>
    <xf numFmtId="176" fontId="6" fillId="0" borderId="9" xfId="148" applyNumberFormat="1" applyFont="1" applyBorder="1"/>
    <xf numFmtId="38" fontId="6" fillId="0" borderId="15" xfId="148" applyFont="1" applyBorder="1" applyAlignment="1">
      <alignment shrinkToFit="1"/>
    </xf>
    <xf numFmtId="38" fontId="6" fillId="0" borderId="18" xfId="148" applyFont="1" applyBorder="1" applyAlignment="1">
      <alignment shrinkToFit="1"/>
    </xf>
    <xf numFmtId="38" fontId="6" fillId="0" borderId="26" xfId="148" applyFont="1" applyBorder="1" applyAlignment="1">
      <alignment shrinkToFit="1"/>
    </xf>
    <xf numFmtId="38" fontId="6" fillId="0" borderId="2" xfId="148" applyFont="1" applyBorder="1" applyAlignment="1">
      <alignment shrinkToFit="1"/>
    </xf>
    <xf numFmtId="38" fontId="6" fillId="0" borderId="2" xfId="148" applyFont="1" applyBorder="1" applyAlignment="1" applyProtection="1">
      <alignment shrinkToFit="1"/>
      <protection locked="0"/>
    </xf>
    <xf numFmtId="38" fontId="6" fillId="0" borderId="27" xfId="148" applyFont="1" applyBorder="1" applyAlignment="1">
      <alignment shrinkToFit="1"/>
    </xf>
    <xf numFmtId="38" fontId="6" fillId="0" borderId="26" xfId="148" applyFont="1" applyBorder="1"/>
    <xf numFmtId="38" fontId="6" fillId="0" borderId="17" xfId="148" applyFont="1" applyBorder="1" applyAlignment="1">
      <alignment shrinkToFit="1"/>
    </xf>
    <xf numFmtId="176" fontId="6" fillId="0" borderId="30" xfId="148" applyNumberFormat="1" applyFont="1" applyBorder="1"/>
    <xf numFmtId="176" fontId="6" fillId="0" borderId="25" xfId="148" applyNumberFormat="1" applyFont="1" applyBorder="1"/>
    <xf numFmtId="176" fontId="6" fillId="0" borderId="2" xfId="148" applyNumberFormat="1" applyFont="1" applyBorder="1"/>
    <xf numFmtId="38" fontId="6" fillId="0" borderId="31" xfId="148" applyFont="1" applyBorder="1"/>
    <xf numFmtId="38" fontId="6" fillId="0" borderId="9" xfId="148" applyFont="1" applyBorder="1"/>
    <xf numFmtId="38" fontId="6" fillId="0" borderId="0" xfId="148" applyFont="1" applyBorder="1" applyAlignment="1">
      <alignment horizontal="distributed"/>
    </xf>
    <xf numFmtId="38" fontId="6" fillId="0" borderId="32" xfId="148" applyFont="1" applyBorder="1"/>
    <xf numFmtId="38" fontId="6" fillId="0" borderId="33" xfId="148" applyFont="1" applyFill="1" applyBorder="1" applyAlignment="1">
      <alignment horizontal="distributed" justifyLastLine="1"/>
    </xf>
    <xf numFmtId="38" fontId="6" fillId="0" borderId="18" xfId="148" applyFont="1" applyFill="1" applyBorder="1" applyAlignment="1">
      <alignment horizontal="distributed" justifyLastLine="1"/>
    </xf>
    <xf numFmtId="177" fontId="6" fillId="0" borderId="34" xfId="148" applyNumberFormat="1" applyFont="1" applyBorder="1"/>
    <xf numFmtId="177" fontId="6" fillId="0" borderId="35" xfId="148" applyNumberFormat="1" applyFont="1" applyBorder="1"/>
    <xf numFmtId="177" fontId="6" fillId="0" borderId="36" xfId="148" applyNumberFormat="1" applyFont="1" applyBorder="1"/>
    <xf numFmtId="177" fontId="6" fillId="0" borderId="20" xfId="148" applyNumberFormat="1" applyFont="1" applyBorder="1"/>
    <xf numFmtId="38" fontId="6" fillId="0" borderId="31" xfId="148" applyFont="1" applyBorder="1" applyAlignment="1">
      <alignment shrinkToFit="1"/>
    </xf>
    <xf numFmtId="38" fontId="6" fillId="0" borderId="0" xfId="148" applyFont="1" applyBorder="1" applyAlignment="1">
      <alignment shrinkToFit="1"/>
    </xf>
    <xf numFmtId="38" fontId="6" fillId="0" borderId="0" xfId="148" applyFont="1" applyFill="1"/>
    <xf numFmtId="38" fontId="6" fillId="0" borderId="0" xfId="148" applyFont="1" applyBorder="1" applyAlignment="1">
      <alignment horizontal="distributed" justifyLastLine="1"/>
    </xf>
    <xf numFmtId="177" fontId="6" fillId="0" borderId="45" xfId="148" applyNumberFormat="1" applyFont="1" applyBorder="1"/>
    <xf numFmtId="38" fontId="6" fillId="0" borderId="0" xfId="148" applyFont="1" applyBorder="1" applyAlignment="1">
      <alignment horizontal="right" shrinkToFit="1"/>
    </xf>
    <xf numFmtId="37" fontId="6" fillId="0" borderId="14" xfId="319" applyNumberFormat="1" applyFont="1" applyBorder="1" applyAlignment="1"/>
    <xf numFmtId="38" fontId="6" fillId="0" borderId="43" xfId="148" applyFont="1" applyBorder="1" applyAlignment="1">
      <alignment shrinkToFit="1"/>
    </xf>
    <xf numFmtId="38" fontId="6" fillId="0" borderId="44" xfId="148" applyFont="1" applyBorder="1" applyAlignment="1">
      <alignment shrinkToFit="1"/>
    </xf>
    <xf numFmtId="38" fontId="6" fillId="0" borderId="53" xfId="148" applyFont="1" applyBorder="1" applyAlignment="1">
      <alignment shrinkToFit="1"/>
    </xf>
    <xf numFmtId="38" fontId="6" fillId="0" borderId="43" xfId="148" applyFont="1" applyFill="1" applyBorder="1" applyAlignment="1">
      <alignment shrinkToFit="1"/>
    </xf>
    <xf numFmtId="38" fontId="6" fillId="0" borderId="44" xfId="148" applyFont="1" applyFill="1" applyBorder="1" applyAlignment="1">
      <alignment shrinkToFit="1"/>
    </xf>
    <xf numFmtId="38" fontId="6" fillId="0" borderId="53" xfId="148" applyFont="1" applyFill="1" applyBorder="1" applyAlignment="1">
      <alignment shrinkToFit="1"/>
    </xf>
    <xf numFmtId="38" fontId="6" fillId="0" borderId="46" xfId="148" applyFont="1" applyBorder="1" applyAlignment="1">
      <alignment shrinkToFit="1"/>
    </xf>
    <xf numFmtId="38" fontId="6" fillId="0" borderId="54" xfId="148" applyFont="1" applyBorder="1" applyAlignment="1">
      <alignment shrinkToFit="1"/>
    </xf>
    <xf numFmtId="38" fontId="10" fillId="0" borderId="0" xfId="148" applyFont="1" applyFill="1"/>
    <xf numFmtId="0" fontId="11" fillId="0" borderId="0" xfId="0" applyFont="1"/>
    <xf numFmtId="38" fontId="12" fillId="0" borderId="0" xfId="148" applyFont="1" applyFill="1"/>
    <xf numFmtId="38" fontId="13" fillId="0" borderId="0" xfId="148" applyFont="1" applyFill="1"/>
    <xf numFmtId="38" fontId="14" fillId="0" borderId="0" xfId="148" applyFont="1" applyFill="1"/>
    <xf numFmtId="38" fontId="14" fillId="0" borderId="0" xfId="148" applyFont="1" applyFill="1" applyAlignment="1">
      <alignment horizontal="right"/>
    </xf>
    <xf numFmtId="38" fontId="14" fillId="0" borderId="7" xfId="148" applyFont="1" applyFill="1" applyBorder="1" applyAlignment="1">
      <alignment vertical="center" justifyLastLine="1"/>
    </xf>
    <xf numFmtId="38" fontId="14" fillId="0" borderId="48" xfId="148" applyFont="1" applyFill="1" applyBorder="1" applyAlignment="1">
      <alignment vertical="center" justifyLastLine="1"/>
    </xf>
    <xf numFmtId="38" fontId="14" fillId="0" borderId="50" xfId="148" applyFont="1" applyFill="1" applyBorder="1" applyAlignment="1">
      <alignment vertical="center" justifyLastLine="1"/>
    </xf>
    <xf numFmtId="38" fontId="14" fillId="0" borderId="37" xfId="148" applyFont="1" applyFill="1" applyBorder="1" applyAlignment="1">
      <alignment vertical="center" justifyLastLine="1"/>
    </xf>
    <xf numFmtId="38" fontId="14" fillId="0" borderId="13" xfId="148" applyFont="1" applyFill="1" applyBorder="1"/>
    <xf numFmtId="38" fontId="14" fillId="0" borderId="3" xfId="148" applyFont="1" applyFill="1" applyBorder="1" applyAlignment="1">
      <alignment horizontal="distributed"/>
    </xf>
    <xf numFmtId="38" fontId="14" fillId="0" borderId="24" xfId="148" applyFont="1" applyFill="1" applyBorder="1"/>
    <xf numFmtId="38" fontId="14" fillId="0" borderId="11" xfId="148" applyFont="1" applyFill="1" applyBorder="1"/>
    <xf numFmtId="38" fontId="14" fillId="0" borderId="4" xfId="148" applyFont="1" applyFill="1" applyBorder="1" applyAlignment="1">
      <alignment horizontal="distributed"/>
    </xf>
    <xf numFmtId="38" fontId="14" fillId="0" borderId="22" xfId="148" applyFont="1" applyFill="1" applyBorder="1"/>
    <xf numFmtId="38" fontId="14" fillId="0" borderId="55" xfId="148" applyFont="1" applyFill="1" applyBorder="1"/>
    <xf numFmtId="38" fontId="14" fillId="0" borderId="56" xfId="148" applyFont="1" applyFill="1" applyBorder="1" applyAlignment="1">
      <alignment horizontal="distributed"/>
    </xf>
    <xf numFmtId="38" fontId="14" fillId="0" borderId="57" xfId="148" applyFont="1" applyFill="1" applyBorder="1"/>
    <xf numFmtId="38" fontId="14" fillId="0" borderId="12" xfId="148" applyFont="1" applyFill="1" applyBorder="1"/>
    <xf numFmtId="38" fontId="14" fillId="0" borderId="5" xfId="148" applyFont="1" applyFill="1" applyBorder="1" applyAlignment="1">
      <alignment horizontal="distributed"/>
    </xf>
    <xf numFmtId="38" fontId="14" fillId="0" borderId="23" xfId="148" applyFont="1" applyFill="1" applyBorder="1"/>
    <xf numFmtId="38" fontId="14" fillId="0" borderId="9" xfId="148" applyFont="1" applyFill="1" applyBorder="1"/>
    <xf numFmtId="38" fontId="14" fillId="0" borderId="0" xfId="148" applyFont="1" applyFill="1" applyBorder="1" applyAlignment="1">
      <alignment horizontal="distributed"/>
    </xf>
    <xf numFmtId="38" fontId="14" fillId="0" borderId="32" xfId="148" applyFont="1" applyFill="1" applyBorder="1"/>
    <xf numFmtId="38" fontId="14" fillId="0" borderId="50" xfId="148" applyFont="1" applyFill="1" applyBorder="1"/>
    <xf numFmtId="38" fontId="14" fillId="0" borderId="51" xfId="148" applyFont="1" applyFill="1" applyBorder="1" applyAlignment="1">
      <alignment horizontal="distributed"/>
    </xf>
    <xf numFmtId="38" fontId="14" fillId="0" borderId="37" xfId="148" applyFont="1" applyFill="1" applyBorder="1"/>
    <xf numFmtId="38" fontId="14" fillId="0" borderId="8" xfId="148" applyFont="1" applyFill="1" applyBorder="1"/>
    <xf numFmtId="38" fontId="14" fillId="0" borderId="8" xfId="148" applyFont="1" applyFill="1" applyBorder="1" applyAlignment="1">
      <alignment horizontal="distributed"/>
    </xf>
    <xf numFmtId="38" fontId="14" fillId="0" borderId="7" xfId="148" applyFont="1" applyFill="1" applyBorder="1"/>
    <xf numFmtId="38" fontId="14" fillId="0" borderId="19" xfId="148" applyFont="1" applyFill="1" applyBorder="1"/>
    <xf numFmtId="38" fontId="14" fillId="0" borderId="2" xfId="148" applyFont="1" applyFill="1" applyBorder="1" applyAlignment="1">
      <alignment horizontal="distributed"/>
    </xf>
    <xf numFmtId="38" fontId="14" fillId="0" borderId="2" xfId="148" applyFont="1" applyFill="1" applyBorder="1"/>
    <xf numFmtId="38" fontId="14" fillId="0" borderId="51" xfId="148" applyFont="1" applyFill="1" applyBorder="1"/>
    <xf numFmtId="38" fontId="14" fillId="0" borderId="0" xfId="148" applyFont="1" applyFill="1" applyBorder="1"/>
    <xf numFmtId="38" fontId="14" fillId="0" borderId="0" xfId="148" applyFont="1" applyFill="1" applyBorder="1" applyAlignment="1">
      <alignment vertical="center"/>
    </xf>
    <xf numFmtId="180" fontId="14" fillId="0" borderId="0" xfId="148" applyNumberFormat="1" applyFont="1" applyFill="1" applyBorder="1"/>
    <xf numFmtId="38" fontId="14" fillId="0" borderId="0" xfId="148" applyFont="1" applyFill="1" applyAlignment="1">
      <alignment vertical="top"/>
    </xf>
    <xf numFmtId="38" fontId="15" fillId="0" borderId="8" xfId="148" applyFont="1" applyFill="1" applyBorder="1" applyProtection="1">
      <protection locked="0"/>
    </xf>
    <xf numFmtId="38" fontId="15" fillId="0" borderId="8" xfId="148" applyFont="1" applyFill="1" applyBorder="1"/>
    <xf numFmtId="180" fontId="15" fillId="0" borderId="8" xfId="148" applyNumberFormat="1" applyFont="1" applyFill="1" applyBorder="1"/>
    <xf numFmtId="38" fontId="14" fillId="0" borderId="49" xfId="148" applyFont="1" applyFill="1" applyBorder="1" applyAlignment="1">
      <alignment horizontal="center" vertical="center" justifyLastLine="1"/>
    </xf>
    <xf numFmtId="38" fontId="14" fillId="0" borderId="47" xfId="148" applyFont="1" applyFill="1" applyBorder="1" applyAlignment="1">
      <alignment horizontal="center" vertical="center" justifyLastLine="1"/>
    </xf>
    <xf numFmtId="38" fontId="14" fillId="0" borderId="52" xfId="148" applyFont="1" applyFill="1" applyBorder="1" applyAlignment="1">
      <alignment horizontal="center"/>
    </xf>
    <xf numFmtId="38" fontId="14" fillId="0" borderId="31" xfId="148" applyFont="1" applyFill="1" applyBorder="1" applyAlignment="1">
      <alignment horizontal="center"/>
    </xf>
    <xf numFmtId="38" fontId="14" fillId="0" borderId="62" xfId="148" applyFont="1" applyFill="1" applyBorder="1" applyAlignment="1">
      <alignment horizontal="center"/>
    </xf>
    <xf numFmtId="181" fontId="15" fillId="0" borderId="28" xfId="295" applyNumberFormat="1" applyFont="1" applyBorder="1" applyAlignment="1">
      <alignment vertical="center" shrinkToFit="1"/>
    </xf>
    <xf numFmtId="181" fontId="15" fillId="0" borderId="29" xfId="295" applyNumberFormat="1" applyFont="1" applyBorder="1" applyAlignment="1">
      <alignment vertical="center" shrinkToFit="1"/>
    </xf>
    <xf numFmtId="181" fontId="15" fillId="0" borderId="63" xfId="295" applyNumberFormat="1" applyFont="1" applyBorder="1" applyAlignment="1">
      <alignment vertical="center" shrinkToFit="1"/>
    </xf>
    <xf numFmtId="181" fontId="15" fillId="0" borderId="51" xfId="295" applyNumberFormat="1" applyFont="1" applyBorder="1" applyAlignment="1">
      <alignment vertical="center" shrinkToFit="1"/>
    </xf>
    <xf numFmtId="181" fontId="15" fillId="0" borderId="64" xfId="295" applyNumberFormat="1" applyFont="1" applyBorder="1" applyAlignment="1">
      <alignment vertical="center" shrinkToFit="1"/>
    </xf>
    <xf numFmtId="181" fontId="15" fillId="0" borderId="65" xfId="295" applyNumberFormat="1" applyFont="1" applyBorder="1" applyAlignment="1">
      <alignment vertical="center" shrinkToFit="1"/>
    </xf>
    <xf numFmtId="181" fontId="15" fillId="0" borderId="66" xfId="295" applyNumberFormat="1" applyFont="1" applyBorder="1" applyAlignment="1">
      <alignment vertical="center" shrinkToFit="1"/>
    </xf>
    <xf numFmtId="181" fontId="15" fillId="0" borderId="67" xfId="295" applyNumberFormat="1" applyFont="1" applyBorder="1" applyAlignment="1">
      <alignment vertical="center" shrinkToFit="1"/>
    </xf>
    <xf numFmtId="181" fontId="15" fillId="0" borderId="52" xfId="295" applyNumberFormat="1" applyFont="1" applyBorder="1" applyAlignment="1">
      <alignment vertical="center" shrinkToFit="1"/>
    </xf>
    <xf numFmtId="176" fontId="6" fillId="0" borderId="0" xfId="148" applyNumberFormat="1" applyFont="1" applyFill="1"/>
    <xf numFmtId="176" fontId="6" fillId="0" borderId="20" xfId="148" applyNumberFormat="1" applyFont="1" applyFill="1" applyBorder="1" applyAlignment="1">
      <alignment horizontal="distributed" justifyLastLine="1"/>
    </xf>
    <xf numFmtId="38" fontId="6" fillId="0" borderId="26" xfId="148" applyFont="1" applyFill="1" applyBorder="1"/>
    <xf numFmtId="38" fontId="6" fillId="0" borderId="17" xfId="148" applyFont="1" applyFill="1" applyBorder="1" applyAlignment="1">
      <alignment shrinkToFit="1"/>
    </xf>
    <xf numFmtId="177" fontId="6" fillId="0" borderId="41" xfId="148" applyNumberFormat="1" applyFont="1" applyFill="1" applyBorder="1"/>
    <xf numFmtId="38" fontId="6" fillId="0" borderId="15" xfId="148" applyFont="1" applyFill="1" applyBorder="1"/>
    <xf numFmtId="38" fontId="6" fillId="0" borderId="15" xfId="148" applyFont="1" applyFill="1" applyBorder="1" applyAlignment="1">
      <alignment shrinkToFit="1"/>
    </xf>
    <xf numFmtId="177" fontId="6" fillId="0" borderId="38" xfId="148" applyNumberFormat="1" applyFont="1" applyFill="1" applyBorder="1"/>
    <xf numFmtId="38" fontId="6" fillId="0" borderId="16" xfId="148" applyFont="1" applyFill="1" applyBorder="1"/>
    <xf numFmtId="38" fontId="6" fillId="0" borderId="18" xfId="148" applyFont="1" applyFill="1" applyBorder="1"/>
    <xf numFmtId="38" fontId="6" fillId="0" borderId="18" xfId="148" applyFont="1" applyFill="1" applyBorder="1" applyAlignment="1">
      <alignment shrinkToFit="1"/>
    </xf>
    <xf numFmtId="177" fontId="6" fillId="0" borderId="39" xfId="148" applyNumberFormat="1" applyFont="1" applyFill="1" applyBorder="1"/>
    <xf numFmtId="38" fontId="6" fillId="0" borderId="46" xfId="148" applyFont="1" applyFill="1" applyBorder="1" applyAlignment="1">
      <alignment shrinkToFit="1"/>
    </xf>
    <xf numFmtId="38" fontId="6" fillId="0" borderId="26" xfId="148" applyFont="1" applyFill="1" applyBorder="1" applyAlignment="1">
      <alignment shrinkToFit="1"/>
    </xf>
    <xf numFmtId="177" fontId="6" fillId="0" borderId="40" xfId="148" applyNumberFormat="1" applyFont="1" applyFill="1" applyBorder="1"/>
    <xf numFmtId="38" fontId="6" fillId="0" borderId="17" xfId="148" applyFont="1" applyFill="1" applyBorder="1"/>
    <xf numFmtId="38" fontId="6" fillId="0" borderId="54" xfId="148" applyFont="1" applyFill="1" applyBorder="1" applyAlignment="1">
      <alignment shrinkToFit="1"/>
    </xf>
    <xf numFmtId="38" fontId="6" fillId="0" borderId="31" xfId="148" applyFont="1" applyFill="1" applyBorder="1"/>
    <xf numFmtId="38" fontId="6" fillId="0" borderId="68" xfId="148" applyFont="1" applyFill="1" applyBorder="1" applyAlignment="1">
      <alignment shrinkToFit="1"/>
    </xf>
    <xf numFmtId="177" fontId="6" fillId="0" borderId="69" xfId="148" applyNumberFormat="1" applyFont="1" applyFill="1" applyBorder="1"/>
    <xf numFmtId="38" fontId="6" fillId="0" borderId="2" xfId="148" applyFont="1" applyFill="1" applyBorder="1" applyAlignment="1">
      <alignment shrinkToFit="1"/>
    </xf>
    <xf numFmtId="177" fontId="6" fillId="0" borderId="2" xfId="148" applyNumberFormat="1" applyFont="1" applyFill="1" applyBorder="1"/>
    <xf numFmtId="38" fontId="6" fillId="0" borderId="27" xfId="148" applyFont="1" applyFill="1" applyBorder="1" applyAlignment="1">
      <alignment shrinkToFit="1"/>
    </xf>
    <xf numFmtId="177" fontId="6" fillId="0" borderId="42" xfId="148" applyNumberFormat="1" applyFont="1" applyFill="1" applyBorder="1"/>
    <xf numFmtId="38" fontId="6" fillId="0" borderId="30" xfId="148" applyFont="1" applyFill="1" applyBorder="1" applyAlignment="1">
      <alignment shrinkToFit="1"/>
    </xf>
    <xf numFmtId="38" fontId="6" fillId="0" borderId="0" xfId="148" applyFont="1" applyFill="1" applyBorder="1"/>
    <xf numFmtId="176" fontId="6" fillId="0" borderId="0" xfId="148" applyNumberFormat="1" applyFont="1" applyFill="1" applyBorder="1"/>
    <xf numFmtId="176" fontId="6" fillId="0" borderId="27" xfId="148" applyNumberFormat="1" applyFont="1" applyFill="1" applyBorder="1"/>
    <xf numFmtId="176" fontId="6" fillId="0" borderId="30" xfId="148" applyNumberFormat="1" applyFont="1" applyFill="1" applyBorder="1"/>
    <xf numFmtId="176" fontId="6" fillId="0" borderId="25" xfId="148" applyNumberFormat="1" applyFont="1" applyFill="1" applyBorder="1"/>
    <xf numFmtId="180" fontId="15" fillId="0" borderId="58" xfId="295" applyNumberFormat="1" applyFont="1" applyBorder="1" applyAlignment="1">
      <alignment vertical="center" shrinkToFit="1"/>
    </xf>
    <xf numFmtId="182" fontId="15" fillId="0" borderId="59" xfId="295" applyNumberFormat="1" applyFont="1" applyBorder="1" applyAlignment="1">
      <alignment vertical="center" shrinkToFit="1"/>
    </xf>
    <xf numFmtId="182" fontId="15" fillId="0" borderId="37" xfId="295" applyNumberFormat="1" applyFont="1" applyBorder="1" applyAlignment="1">
      <alignment vertical="center" shrinkToFit="1"/>
    </xf>
    <xf numFmtId="182" fontId="15" fillId="0" borderId="48" xfId="295" applyNumberFormat="1" applyFont="1" applyBorder="1" applyAlignment="1">
      <alignment vertical="center" shrinkToFit="1"/>
    </xf>
    <xf numFmtId="182" fontId="15" fillId="0" borderId="25" xfId="295" applyNumberFormat="1" applyFont="1" applyBorder="1" applyAlignment="1">
      <alignment vertical="center" shrinkToFit="1"/>
    </xf>
    <xf numFmtId="180" fontId="15" fillId="0" borderId="61" xfId="295" applyNumberFormat="1" applyFont="1" applyBorder="1" applyAlignment="1">
      <alignment vertical="center" shrinkToFit="1"/>
    </xf>
    <xf numFmtId="180" fontId="15" fillId="0" borderId="30" xfId="295" applyNumberFormat="1" applyFont="1" applyBorder="1" applyAlignment="1">
      <alignment vertical="center" shrinkToFit="1"/>
    </xf>
    <xf numFmtId="180" fontId="15" fillId="0" borderId="31" xfId="295" applyNumberFormat="1" applyFont="1" applyBorder="1" applyAlignment="1">
      <alignment vertical="center" shrinkToFit="1"/>
    </xf>
    <xf numFmtId="180" fontId="15" fillId="0" borderId="60" xfId="295" applyNumberFormat="1" applyFont="1" applyBorder="1" applyAlignment="1">
      <alignment vertical="center" shrinkToFit="1"/>
    </xf>
    <xf numFmtId="182" fontId="15" fillId="0" borderId="80" xfId="295" applyNumberFormat="1" applyFont="1" applyBorder="1" applyAlignment="1">
      <alignment vertical="center" shrinkToFit="1"/>
    </xf>
    <xf numFmtId="181" fontId="15" fillId="0" borderId="8" xfId="295" applyNumberFormat="1" applyFont="1" applyBorder="1" applyAlignment="1">
      <alignment vertical="center" shrinkToFit="1"/>
    </xf>
    <xf numFmtId="181" fontId="15" fillId="0" borderId="2" xfId="295" applyNumberFormat="1" applyFont="1" applyBorder="1" applyAlignment="1">
      <alignment vertical="center" shrinkToFit="1"/>
    </xf>
    <xf numFmtId="181" fontId="15" fillId="0" borderId="82" xfId="295" applyNumberFormat="1" applyFont="1" applyBorder="1" applyAlignment="1">
      <alignment vertical="center" shrinkToFit="1"/>
    </xf>
    <xf numFmtId="181" fontId="15" fillId="0" borderId="81" xfId="295" applyNumberFormat="1" applyFont="1" applyBorder="1" applyAlignment="1">
      <alignment vertical="center" shrinkToFit="1"/>
    </xf>
    <xf numFmtId="181" fontId="15" fillId="0" borderId="83" xfId="295" applyNumberFormat="1" applyFont="1" applyBorder="1" applyAlignment="1">
      <alignment vertical="center" shrinkToFit="1"/>
    </xf>
    <xf numFmtId="38" fontId="14" fillId="0" borderId="84" xfId="148" applyFont="1" applyFill="1" applyBorder="1" applyAlignment="1">
      <alignment horizontal="center" vertical="center" justifyLastLine="1"/>
    </xf>
    <xf numFmtId="38" fontId="14" fillId="0" borderId="61" xfId="148" applyFont="1" applyFill="1" applyBorder="1" applyAlignment="1">
      <alignment horizontal="center" vertical="center" justifyLastLine="1"/>
    </xf>
    <xf numFmtId="38" fontId="14" fillId="0" borderId="8" xfId="148" applyFont="1" applyFill="1" applyBorder="1" applyAlignment="1">
      <alignment horizontal="center" vertical="center" justifyLastLine="1"/>
    </xf>
    <xf numFmtId="38" fontId="14" fillId="0" borderId="51" xfId="148" applyFont="1" applyFill="1" applyBorder="1" applyAlignment="1">
      <alignment horizontal="center" vertical="center" justifyLastLine="1"/>
    </xf>
    <xf numFmtId="0" fontId="14" fillId="0" borderId="0" xfId="0" applyFont="1" applyAlignment="1" applyProtection="1">
      <alignment horizontal="left" wrapText="1"/>
      <protection locked="0"/>
    </xf>
    <xf numFmtId="38" fontId="6" fillId="0" borderId="8" xfId="148" applyFont="1" applyFill="1" applyBorder="1" applyAlignment="1">
      <alignment horizontal="center"/>
    </xf>
    <xf numFmtId="38" fontId="6" fillId="0" borderId="70" xfId="148" applyFont="1" applyBorder="1" applyAlignment="1">
      <alignment horizontal="center"/>
    </xf>
    <xf numFmtId="38" fontId="6" fillId="0" borderId="17" xfId="148" applyFont="1" applyBorder="1" applyAlignment="1">
      <alignment horizontal="center"/>
    </xf>
    <xf numFmtId="38" fontId="6" fillId="0" borderId="34" xfId="148" applyFont="1" applyBorder="1" applyAlignment="1">
      <alignment horizontal="center"/>
    </xf>
    <xf numFmtId="38" fontId="6" fillId="0" borderId="51" xfId="148" applyFont="1" applyBorder="1" applyAlignment="1">
      <alignment horizontal="right"/>
    </xf>
    <xf numFmtId="38" fontId="6" fillId="0" borderId="7" xfId="148" applyFont="1" applyBorder="1" applyAlignment="1">
      <alignment horizontal="distributed" vertical="center" justifyLastLine="1"/>
    </xf>
    <xf numFmtId="38" fontId="6" fillId="0" borderId="8" xfId="148" applyFont="1" applyBorder="1" applyAlignment="1">
      <alignment horizontal="distributed" vertical="center" justifyLastLine="1"/>
    </xf>
    <xf numFmtId="38" fontId="6" fillId="0" borderId="48" xfId="148" applyFont="1" applyBorder="1" applyAlignment="1">
      <alignment horizontal="distributed" vertical="center" justifyLastLine="1"/>
    </xf>
    <xf numFmtId="38" fontId="6" fillId="0" borderId="9" xfId="148" applyFont="1" applyBorder="1" applyAlignment="1">
      <alignment horizontal="distributed" vertical="center" justifyLastLine="1"/>
    </xf>
    <xf numFmtId="38" fontId="6" fillId="0" borderId="0" xfId="148" applyFont="1" applyBorder="1" applyAlignment="1">
      <alignment horizontal="distributed" vertical="center" justifyLastLine="1"/>
    </xf>
    <xf numFmtId="38" fontId="6" fillId="0" borderId="32" xfId="148" applyFont="1" applyBorder="1" applyAlignment="1">
      <alignment horizontal="distributed" vertical="center" justifyLastLine="1"/>
    </xf>
  </cellXfs>
  <cellStyles count="325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Calc Currency (0)" xfId="73" xr:uid="{00000000-0005-0000-0000-000048000000}"/>
    <cellStyle name="entry" xfId="74" xr:uid="{00000000-0005-0000-0000-000049000000}"/>
    <cellStyle name="Header1" xfId="75" xr:uid="{00000000-0005-0000-0000-00004A000000}"/>
    <cellStyle name="Header2" xfId="76" xr:uid="{00000000-0005-0000-0000-00004B000000}"/>
    <cellStyle name="Normal_#18-Internet" xfId="77" xr:uid="{00000000-0005-0000-0000-00004C000000}"/>
    <cellStyle name="price" xfId="78" xr:uid="{00000000-0005-0000-0000-00004D000000}"/>
    <cellStyle name="revised" xfId="79" xr:uid="{00000000-0005-0000-0000-00004E000000}"/>
    <cellStyle name="section" xfId="80" xr:uid="{00000000-0005-0000-0000-00004F000000}"/>
    <cellStyle name="title" xfId="81" xr:uid="{00000000-0005-0000-0000-000050000000}"/>
    <cellStyle name="アクセント 1 2" xfId="82" xr:uid="{00000000-0005-0000-0000-000051000000}"/>
    <cellStyle name="アクセント 1 3" xfId="83" xr:uid="{00000000-0005-0000-0000-000052000000}"/>
    <cellStyle name="アクセント 1 4" xfId="84" xr:uid="{00000000-0005-0000-0000-000053000000}"/>
    <cellStyle name="アクセント 1 5" xfId="85" xr:uid="{00000000-0005-0000-0000-000054000000}"/>
    <cellStyle name="アクセント 2 2" xfId="86" xr:uid="{00000000-0005-0000-0000-000055000000}"/>
    <cellStyle name="アクセント 2 3" xfId="87" xr:uid="{00000000-0005-0000-0000-000056000000}"/>
    <cellStyle name="アクセント 2 4" xfId="88" xr:uid="{00000000-0005-0000-0000-000057000000}"/>
    <cellStyle name="アクセント 2 5" xfId="89" xr:uid="{00000000-0005-0000-0000-000058000000}"/>
    <cellStyle name="アクセント 3 2" xfId="90" xr:uid="{00000000-0005-0000-0000-000059000000}"/>
    <cellStyle name="アクセント 3 3" xfId="91" xr:uid="{00000000-0005-0000-0000-00005A000000}"/>
    <cellStyle name="アクセント 3 4" xfId="92" xr:uid="{00000000-0005-0000-0000-00005B000000}"/>
    <cellStyle name="アクセント 3 5" xfId="93" xr:uid="{00000000-0005-0000-0000-00005C000000}"/>
    <cellStyle name="アクセント 4 2" xfId="94" xr:uid="{00000000-0005-0000-0000-00005D000000}"/>
    <cellStyle name="アクセント 4 3" xfId="95" xr:uid="{00000000-0005-0000-0000-00005E000000}"/>
    <cellStyle name="アクセント 4 4" xfId="96" xr:uid="{00000000-0005-0000-0000-00005F000000}"/>
    <cellStyle name="アクセント 4 5" xfId="97" xr:uid="{00000000-0005-0000-0000-000060000000}"/>
    <cellStyle name="アクセント 5 2" xfId="98" xr:uid="{00000000-0005-0000-0000-000061000000}"/>
    <cellStyle name="アクセント 5 3" xfId="99" xr:uid="{00000000-0005-0000-0000-000062000000}"/>
    <cellStyle name="アクセント 5 4" xfId="100" xr:uid="{00000000-0005-0000-0000-000063000000}"/>
    <cellStyle name="アクセント 5 5" xfId="101" xr:uid="{00000000-0005-0000-0000-000064000000}"/>
    <cellStyle name="アクセント 6 2" xfId="102" xr:uid="{00000000-0005-0000-0000-000065000000}"/>
    <cellStyle name="アクセント 6 3" xfId="103" xr:uid="{00000000-0005-0000-0000-000066000000}"/>
    <cellStyle name="アクセント 6 4" xfId="104" xr:uid="{00000000-0005-0000-0000-000067000000}"/>
    <cellStyle name="アクセント 6 5" xfId="105" xr:uid="{00000000-0005-0000-0000-000068000000}"/>
    <cellStyle name="タイトル 2" xfId="106" xr:uid="{00000000-0005-0000-0000-000069000000}"/>
    <cellStyle name="タイトル 3" xfId="107" xr:uid="{00000000-0005-0000-0000-00006A000000}"/>
    <cellStyle name="タイトル 4" xfId="108" xr:uid="{00000000-0005-0000-0000-00006B000000}"/>
    <cellStyle name="タイトル 5" xfId="109" xr:uid="{00000000-0005-0000-0000-00006C000000}"/>
    <cellStyle name="チェック セル 2" xfId="110" xr:uid="{00000000-0005-0000-0000-00006D000000}"/>
    <cellStyle name="チェック セル 3" xfId="111" xr:uid="{00000000-0005-0000-0000-00006E000000}"/>
    <cellStyle name="チェック セル 4" xfId="112" xr:uid="{00000000-0005-0000-0000-00006F000000}"/>
    <cellStyle name="チェック セル 5" xfId="113" xr:uid="{00000000-0005-0000-0000-000070000000}"/>
    <cellStyle name="どちらでもない 2" xfId="114" xr:uid="{00000000-0005-0000-0000-000071000000}"/>
    <cellStyle name="どちらでもない 3" xfId="115" xr:uid="{00000000-0005-0000-0000-000072000000}"/>
    <cellStyle name="どちらでもない 4" xfId="116" xr:uid="{00000000-0005-0000-0000-000073000000}"/>
    <cellStyle name="どちらでもない 5" xfId="117" xr:uid="{00000000-0005-0000-0000-000074000000}"/>
    <cellStyle name="パーセント 2" xfId="118" xr:uid="{00000000-0005-0000-0000-000075000000}"/>
    <cellStyle name="パーセント 2 2" xfId="119" xr:uid="{00000000-0005-0000-0000-000076000000}"/>
    <cellStyle name="パーセント 3" xfId="120" xr:uid="{00000000-0005-0000-0000-000077000000}"/>
    <cellStyle name="メモ 2" xfId="121" xr:uid="{00000000-0005-0000-0000-000078000000}"/>
    <cellStyle name="メモ 2 2" xfId="122" xr:uid="{00000000-0005-0000-0000-000079000000}"/>
    <cellStyle name="メモ 2 3" xfId="123" xr:uid="{00000000-0005-0000-0000-00007A000000}"/>
    <cellStyle name="メモ 2 4" xfId="124" xr:uid="{00000000-0005-0000-0000-00007B000000}"/>
    <cellStyle name="メモ 3" xfId="125" xr:uid="{00000000-0005-0000-0000-00007C000000}"/>
    <cellStyle name="メモ 3 2" xfId="126" xr:uid="{00000000-0005-0000-0000-00007D000000}"/>
    <cellStyle name="メモ 3 3" xfId="127" xr:uid="{00000000-0005-0000-0000-00007E000000}"/>
    <cellStyle name="メモ 3 4" xfId="128" xr:uid="{00000000-0005-0000-0000-00007F000000}"/>
    <cellStyle name="メモ 4" xfId="129" xr:uid="{00000000-0005-0000-0000-000080000000}"/>
    <cellStyle name="メモ 4 2" xfId="130" xr:uid="{00000000-0005-0000-0000-000081000000}"/>
    <cellStyle name="メモ 5" xfId="131" xr:uid="{00000000-0005-0000-0000-000082000000}"/>
    <cellStyle name="リンク セル 2" xfId="132" xr:uid="{00000000-0005-0000-0000-000083000000}"/>
    <cellStyle name="リンク セル 3" xfId="133" xr:uid="{00000000-0005-0000-0000-000084000000}"/>
    <cellStyle name="リンク セル 4" xfId="134" xr:uid="{00000000-0005-0000-0000-000085000000}"/>
    <cellStyle name="リンク セル 5" xfId="135" xr:uid="{00000000-0005-0000-0000-000086000000}"/>
    <cellStyle name="悪い 2" xfId="136" xr:uid="{00000000-0005-0000-0000-000087000000}"/>
    <cellStyle name="悪い 3" xfId="137" xr:uid="{00000000-0005-0000-0000-000088000000}"/>
    <cellStyle name="悪い 4" xfId="138" xr:uid="{00000000-0005-0000-0000-000089000000}"/>
    <cellStyle name="悪い 5" xfId="139" xr:uid="{00000000-0005-0000-0000-00008A000000}"/>
    <cellStyle name="計算 2" xfId="140" xr:uid="{00000000-0005-0000-0000-00008B000000}"/>
    <cellStyle name="計算 3" xfId="141" xr:uid="{00000000-0005-0000-0000-00008C000000}"/>
    <cellStyle name="計算 4" xfId="142" xr:uid="{00000000-0005-0000-0000-00008D000000}"/>
    <cellStyle name="計算 5" xfId="143" xr:uid="{00000000-0005-0000-0000-00008E000000}"/>
    <cellStyle name="警告文 2" xfId="144" xr:uid="{00000000-0005-0000-0000-00008F000000}"/>
    <cellStyle name="警告文 3" xfId="145" xr:uid="{00000000-0005-0000-0000-000090000000}"/>
    <cellStyle name="警告文 4" xfId="146" xr:uid="{00000000-0005-0000-0000-000091000000}"/>
    <cellStyle name="警告文 5" xfId="147" xr:uid="{00000000-0005-0000-0000-000092000000}"/>
    <cellStyle name="桁区切り" xfId="148" builtinId="6"/>
    <cellStyle name="桁区切り [0.00" xfId="149" xr:uid="{00000000-0005-0000-0000-000094000000}"/>
    <cellStyle name="桁区切り 10" xfId="150" xr:uid="{00000000-0005-0000-0000-000095000000}"/>
    <cellStyle name="桁区切り 11" xfId="151" xr:uid="{00000000-0005-0000-0000-000096000000}"/>
    <cellStyle name="桁区切り 12" xfId="152" xr:uid="{00000000-0005-0000-0000-000097000000}"/>
    <cellStyle name="桁区切り 13" xfId="153" xr:uid="{00000000-0005-0000-0000-000098000000}"/>
    <cellStyle name="桁区切り 14" xfId="154" xr:uid="{00000000-0005-0000-0000-000099000000}"/>
    <cellStyle name="桁区切り 15" xfId="155" xr:uid="{00000000-0005-0000-0000-00009A000000}"/>
    <cellStyle name="桁区切り 16" xfId="156" xr:uid="{00000000-0005-0000-0000-00009B000000}"/>
    <cellStyle name="桁区切り 17" xfId="157" xr:uid="{00000000-0005-0000-0000-00009C000000}"/>
    <cellStyle name="桁区切り 18" xfId="158" xr:uid="{00000000-0005-0000-0000-00009D000000}"/>
    <cellStyle name="桁区切り 19" xfId="159" xr:uid="{00000000-0005-0000-0000-00009E000000}"/>
    <cellStyle name="桁区切り 2" xfId="160" xr:uid="{00000000-0005-0000-0000-00009F000000}"/>
    <cellStyle name="桁区切り 2 10" xfId="161" xr:uid="{00000000-0005-0000-0000-0000A0000000}"/>
    <cellStyle name="桁区切り 2 11" xfId="162" xr:uid="{00000000-0005-0000-0000-0000A1000000}"/>
    <cellStyle name="桁区切り 2 12" xfId="163" xr:uid="{00000000-0005-0000-0000-0000A2000000}"/>
    <cellStyle name="桁区切り 2 13" xfId="164" xr:uid="{00000000-0005-0000-0000-0000A3000000}"/>
    <cellStyle name="桁区切り 2 14" xfId="165" xr:uid="{00000000-0005-0000-0000-0000A4000000}"/>
    <cellStyle name="桁区切り 2 15" xfId="166" xr:uid="{00000000-0005-0000-0000-0000A5000000}"/>
    <cellStyle name="桁区切り 2 16" xfId="167" xr:uid="{00000000-0005-0000-0000-0000A6000000}"/>
    <cellStyle name="桁区切り 2 17" xfId="168" xr:uid="{00000000-0005-0000-0000-0000A7000000}"/>
    <cellStyle name="桁区切り 2 18" xfId="169" xr:uid="{00000000-0005-0000-0000-0000A8000000}"/>
    <cellStyle name="桁区切り 2 19" xfId="170" xr:uid="{00000000-0005-0000-0000-0000A9000000}"/>
    <cellStyle name="桁区切り 2 2" xfId="171" xr:uid="{00000000-0005-0000-0000-0000AA000000}"/>
    <cellStyle name="桁区切り 2 20" xfId="172" xr:uid="{00000000-0005-0000-0000-0000AB000000}"/>
    <cellStyle name="桁区切り 2 21" xfId="173" xr:uid="{00000000-0005-0000-0000-0000AC000000}"/>
    <cellStyle name="桁区切り 2 22" xfId="174" xr:uid="{00000000-0005-0000-0000-0000AD000000}"/>
    <cellStyle name="桁区切り 2 23" xfId="175" xr:uid="{00000000-0005-0000-0000-0000AE000000}"/>
    <cellStyle name="桁区切り 2 24" xfId="176" xr:uid="{00000000-0005-0000-0000-0000AF000000}"/>
    <cellStyle name="桁区切り 2 25" xfId="177" xr:uid="{00000000-0005-0000-0000-0000B0000000}"/>
    <cellStyle name="桁区切り 2 26" xfId="178" xr:uid="{00000000-0005-0000-0000-0000B1000000}"/>
    <cellStyle name="桁区切り 2 27" xfId="179" xr:uid="{00000000-0005-0000-0000-0000B2000000}"/>
    <cellStyle name="桁区切り 2 28" xfId="180" xr:uid="{00000000-0005-0000-0000-0000B3000000}"/>
    <cellStyle name="桁区切り 2 3" xfId="181" xr:uid="{00000000-0005-0000-0000-0000B4000000}"/>
    <cellStyle name="桁区切り 2 4" xfId="182" xr:uid="{00000000-0005-0000-0000-0000B5000000}"/>
    <cellStyle name="桁区切り 2 5" xfId="183" xr:uid="{00000000-0005-0000-0000-0000B6000000}"/>
    <cellStyle name="桁区切り 2 6" xfId="184" xr:uid="{00000000-0005-0000-0000-0000B7000000}"/>
    <cellStyle name="桁区切り 2 7" xfId="185" xr:uid="{00000000-0005-0000-0000-0000B8000000}"/>
    <cellStyle name="桁区切り 2 8" xfId="186" xr:uid="{00000000-0005-0000-0000-0000B9000000}"/>
    <cellStyle name="桁区切り 2 9" xfId="187" xr:uid="{00000000-0005-0000-0000-0000BA000000}"/>
    <cellStyle name="桁区切り 20" xfId="188" xr:uid="{00000000-0005-0000-0000-0000BB000000}"/>
    <cellStyle name="桁区切り 21" xfId="189" xr:uid="{00000000-0005-0000-0000-0000BC000000}"/>
    <cellStyle name="桁区切り 22" xfId="190" xr:uid="{00000000-0005-0000-0000-0000BD000000}"/>
    <cellStyle name="桁区切り 23" xfId="191" xr:uid="{00000000-0005-0000-0000-0000BE000000}"/>
    <cellStyle name="桁区切り 24" xfId="192" xr:uid="{00000000-0005-0000-0000-0000BF000000}"/>
    <cellStyle name="桁区切り 25" xfId="193" xr:uid="{00000000-0005-0000-0000-0000C0000000}"/>
    <cellStyle name="桁区切り 26" xfId="194" xr:uid="{00000000-0005-0000-0000-0000C1000000}"/>
    <cellStyle name="桁区切り 27" xfId="195" xr:uid="{00000000-0005-0000-0000-0000C2000000}"/>
    <cellStyle name="桁区切り 28" xfId="196" xr:uid="{00000000-0005-0000-0000-0000C3000000}"/>
    <cellStyle name="桁区切り 29" xfId="197" xr:uid="{00000000-0005-0000-0000-0000C4000000}"/>
    <cellStyle name="桁区切り 3" xfId="198" xr:uid="{00000000-0005-0000-0000-0000C5000000}"/>
    <cellStyle name="桁区切り 3 10" xfId="199" xr:uid="{00000000-0005-0000-0000-0000C6000000}"/>
    <cellStyle name="桁区切り 3 11" xfId="200" xr:uid="{00000000-0005-0000-0000-0000C7000000}"/>
    <cellStyle name="桁区切り 3 12" xfId="201" xr:uid="{00000000-0005-0000-0000-0000C8000000}"/>
    <cellStyle name="桁区切り 3 13" xfId="202" xr:uid="{00000000-0005-0000-0000-0000C9000000}"/>
    <cellStyle name="桁区切り 3 14" xfId="203" xr:uid="{00000000-0005-0000-0000-0000CA000000}"/>
    <cellStyle name="桁区切り 3 15" xfId="204" xr:uid="{00000000-0005-0000-0000-0000CB000000}"/>
    <cellStyle name="桁区切り 3 2" xfId="205" xr:uid="{00000000-0005-0000-0000-0000CC000000}"/>
    <cellStyle name="桁区切り 3 3" xfId="206" xr:uid="{00000000-0005-0000-0000-0000CD000000}"/>
    <cellStyle name="桁区切り 3 4" xfId="207" xr:uid="{00000000-0005-0000-0000-0000CE000000}"/>
    <cellStyle name="桁区切り 3 5" xfId="208" xr:uid="{00000000-0005-0000-0000-0000CF000000}"/>
    <cellStyle name="桁区切り 3 6" xfId="209" xr:uid="{00000000-0005-0000-0000-0000D0000000}"/>
    <cellStyle name="桁区切り 3 7" xfId="210" xr:uid="{00000000-0005-0000-0000-0000D1000000}"/>
    <cellStyle name="桁区切り 3 8" xfId="211" xr:uid="{00000000-0005-0000-0000-0000D2000000}"/>
    <cellStyle name="桁区切り 3 9" xfId="212" xr:uid="{00000000-0005-0000-0000-0000D3000000}"/>
    <cellStyle name="桁区切り 30" xfId="213" xr:uid="{00000000-0005-0000-0000-0000D4000000}"/>
    <cellStyle name="桁区切り 31" xfId="214" xr:uid="{00000000-0005-0000-0000-0000D5000000}"/>
    <cellStyle name="桁区切り 32" xfId="215" xr:uid="{00000000-0005-0000-0000-0000D6000000}"/>
    <cellStyle name="桁区切り 33" xfId="216" xr:uid="{00000000-0005-0000-0000-0000D7000000}"/>
    <cellStyle name="桁区切り 34" xfId="217" xr:uid="{00000000-0005-0000-0000-0000D8000000}"/>
    <cellStyle name="桁区切り 35" xfId="218" xr:uid="{00000000-0005-0000-0000-0000D9000000}"/>
    <cellStyle name="桁区切り 36" xfId="219" xr:uid="{00000000-0005-0000-0000-0000DA000000}"/>
    <cellStyle name="桁区切り 4" xfId="220" xr:uid="{00000000-0005-0000-0000-0000DB000000}"/>
    <cellStyle name="桁区切り 4 2" xfId="221" xr:uid="{00000000-0005-0000-0000-0000DC000000}"/>
    <cellStyle name="桁区切り 5" xfId="222" xr:uid="{00000000-0005-0000-0000-0000DD000000}"/>
    <cellStyle name="桁区切り 6" xfId="223" xr:uid="{00000000-0005-0000-0000-0000DE000000}"/>
    <cellStyle name="桁区切り 7" xfId="224" xr:uid="{00000000-0005-0000-0000-0000DF000000}"/>
    <cellStyle name="桁区切り 8" xfId="225" xr:uid="{00000000-0005-0000-0000-0000E0000000}"/>
    <cellStyle name="桁区切り 9" xfId="226" xr:uid="{00000000-0005-0000-0000-0000E1000000}"/>
    <cellStyle name="桁区切り[0]_１３．補助費別紙" xfId="227" xr:uid="{00000000-0005-0000-0000-0000E2000000}"/>
    <cellStyle name="見出し" xfId="228" xr:uid="{00000000-0005-0000-0000-0000E3000000}"/>
    <cellStyle name="見出し 1 2" xfId="229" xr:uid="{00000000-0005-0000-0000-0000E4000000}"/>
    <cellStyle name="見出し 1 3" xfId="230" xr:uid="{00000000-0005-0000-0000-0000E5000000}"/>
    <cellStyle name="見出し 1 4" xfId="231" xr:uid="{00000000-0005-0000-0000-0000E6000000}"/>
    <cellStyle name="見出し 1 5" xfId="232" xr:uid="{00000000-0005-0000-0000-0000E7000000}"/>
    <cellStyle name="見出し 2 2" xfId="233" xr:uid="{00000000-0005-0000-0000-0000E8000000}"/>
    <cellStyle name="見出し 2 3" xfId="234" xr:uid="{00000000-0005-0000-0000-0000E9000000}"/>
    <cellStyle name="見出し 2 4" xfId="235" xr:uid="{00000000-0005-0000-0000-0000EA000000}"/>
    <cellStyle name="見出し 2 5" xfId="236" xr:uid="{00000000-0005-0000-0000-0000EB000000}"/>
    <cellStyle name="見出し 3 2" xfId="237" xr:uid="{00000000-0005-0000-0000-0000EC000000}"/>
    <cellStyle name="見出し 3 3" xfId="238" xr:uid="{00000000-0005-0000-0000-0000ED000000}"/>
    <cellStyle name="見出し 3 4" xfId="239" xr:uid="{00000000-0005-0000-0000-0000EE000000}"/>
    <cellStyle name="見出し 3 5" xfId="240" xr:uid="{00000000-0005-0000-0000-0000EF000000}"/>
    <cellStyle name="見出し 4 2" xfId="241" xr:uid="{00000000-0005-0000-0000-0000F0000000}"/>
    <cellStyle name="見出し 4 3" xfId="242" xr:uid="{00000000-0005-0000-0000-0000F1000000}"/>
    <cellStyle name="見出し 4 4" xfId="243" xr:uid="{00000000-0005-0000-0000-0000F2000000}"/>
    <cellStyle name="見出し 4 5" xfId="244" xr:uid="{00000000-0005-0000-0000-0000F3000000}"/>
    <cellStyle name="集計 2" xfId="245" xr:uid="{00000000-0005-0000-0000-0000F4000000}"/>
    <cellStyle name="集計 3" xfId="246" xr:uid="{00000000-0005-0000-0000-0000F5000000}"/>
    <cellStyle name="集計 4" xfId="247" xr:uid="{00000000-0005-0000-0000-0000F6000000}"/>
    <cellStyle name="集計 5" xfId="248" xr:uid="{00000000-0005-0000-0000-0000F7000000}"/>
    <cellStyle name="出力 2" xfId="249" xr:uid="{00000000-0005-0000-0000-0000F8000000}"/>
    <cellStyle name="出力 3" xfId="250" xr:uid="{00000000-0005-0000-0000-0000F9000000}"/>
    <cellStyle name="出力 4" xfId="251" xr:uid="{00000000-0005-0000-0000-0000FA000000}"/>
    <cellStyle name="出力 5" xfId="252" xr:uid="{00000000-0005-0000-0000-0000FB000000}"/>
    <cellStyle name="説明文 2" xfId="253" xr:uid="{00000000-0005-0000-0000-0000FC000000}"/>
    <cellStyle name="説明文 3" xfId="254" xr:uid="{00000000-0005-0000-0000-0000FD000000}"/>
    <cellStyle name="説明文 4" xfId="255" xr:uid="{00000000-0005-0000-0000-0000FE000000}"/>
    <cellStyle name="説明文 5" xfId="256" xr:uid="{00000000-0005-0000-0000-0000FF000000}"/>
    <cellStyle name="入力 2" xfId="257" xr:uid="{00000000-0005-0000-0000-000000010000}"/>
    <cellStyle name="入力 3" xfId="258" xr:uid="{00000000-0005-0000-0000-000001010000}"/>
    <cellStyle name="入力 4" xfId="259" xr:uid="{00000000-0005-0000-0000-000002010000}"/>
    <cellStyle name="入力 5" xfId="260" xr:uid="{00000000-0005-0000-0000-000003010000}"/>
    <cellStyle name="標準" xfId="0" builtinId="0"/>
    <cellStyle name="標準 10" xfId="261" xr:uid="{00000000-0005-0000-0000-000005010000}"/>
    <cellStyle name="標準 11" xfId="262" xr:uid="{00000000-0005-0000-0000-000006010000}"/>
    <cellStyle name="標準 12" xfId="263" xr:uid="{00000000-0005-0000-0000-000007010000}"/>
    <cellStyle name="標準 13" xfId="264" xr:uid="{00000000-0005-0000-0000-000008010000}"/>
    <cellStyle name="標準 14" xfId="265" xr:uid="{00000000-0005-0000-0000-000009010000}"/>
    <cellStyle name="標準 2" xfId="266" xr:uid="{00000000-0005-0000-0000-00000A010000}"/>
    <cellStyle name="標準 2 10" xfId="267" xr:uid="{00000000-0005-0000-0000-00000B010000}"/>
    <cellStyle name="標準 2 11" xfId="268" xr:uid="{00000000-0005-0000-0000-00000C010000}"/>
    <cellStyle name="標準 2 12" xfId="269" xr:uid="{00000000-0005-0000-0000-00000D010000}"/>
    <cellStyle name="標準 2 13" xfId="270" xr:uid="{00000000-0005-0000-0000-00000E010000}"/>
    <cellStyle name="標準 2 14" xfId="271" xr:uid="{00000000-0005-0000-0000-00000F010000}"/>
    <cellStyle name="標準 2 15" xfId="272" xr:uid="{00000000-0005-0000-0000-000010010000}"/>
    <cellStyle name="標準 2 16" xfId="273" xr:uid="{00000000-0005-0000-0000-000011010000}"/>
    <cellStyle name="標準 2 17" xfId="274" xr:uid="{00000000-0005-0000-0000-000012010000}"/>
    <cellStyle name="標準 2 18" xfId="275" xr:uid="{00000000-0005-0000-0000-000013010000}"/>
    <cellStyle name="標準 2 19" xfId="276" xr:uid="{00000000-0005-0000-0000-000014010000}"/>
    <cellStyle name="標準 2 2" xfId="277" xr:uid="{00000000-0005-0000-0000-000015010000}"/>
    <cellStyle name="標準 2 20" xfId="278" xr:uid="{00000000-0005-0000-0000-000016010000}"/>
    <cellStyle name="標準 2 21" xfId="279" xr:uid="{00000000-0005-0000-0000-000017010000}"/>
    <cellStyle name="標準 2 22" xfId="280" xr:uid="{00000000-0005-0000-0000-000018010000}"/>
    <cellStyle name="標準 2 23" xfId="281" xr:uid="{00000000-0005-0000-0000-000019010000}"/>
    <cellStyle name="標準 2 24" xfId="282" xr:uid="{00000000-0005-0000-0000-00001A010000}"/>
    <cellStyle name="標準 2 25" xfId="283" xr:uid="{00000000-0005-0000-0000-00001B010000}"/>
    <cellStyle name="標準 2 26" xfId="284" xr:uid="{00000000-0005-0000-0000-00001C010000}"/>
    <cellStyle name="標準 2 27" xfId="285" xr:uid="{00000000-0005-0000-0000-00001D010000}"/>
    <cellStyle name="標準 2 27 2" xfId="286" xr:uid="{00000000-0005-0000-0000-00001E010000}"/>
    <cellStyle name="標準 2 3" xfId="287" xr:uid="{00000000-0005-0000-0000-00001F010000}"/>
    <cellStyle name="標準 2 4" xfId="288" xr:uid="{00000000-0005-0000-0000-000020010000}"/>
    <cellStyle name="標準 2 5" xfId="289" xr:uid="{00000000-0005-0000-0000-000021010000}"/>
    <cellStyle name="標準 2 6" xfId="290" xr:uid="{00000000-0005-0000-0000-000022010000}"/>
    <cellStyle name="標準 2 7" xfId="291" xr:uid="{00000000-0005-0000-0000-000023010000}"/>
    <cellStyle name="標準 2 8" xfId="292" xr:uid="{00000000-0005-0000-0000-000024010000}"/>
    <cellStyle name="標準 2 9" xfId="293" xr:uid="{00000000-0005-0000-0000-000025010000}"/>
    <cellStyle name="標準 2_北谷町検収調書0707" xfId="294" xr:uid="{00000000-0005-0000-0000-000026010000}"/>
    <cellStyle name="標準 3" xfId="295" xr:uid="{00000000-0005-0000-0000-000027010000}"/>
    <cellStyle name="標準 3 2" xfId="296" xr:uid="{00000000-0005-0000-0000-000028010000}"/>
    <cellStyle name="標準 3 3" xfId="297" xr:uid="{00000000-0005-0000-0000-000029010000}"/>
    <cellStyle name="標準 3 3 2" xfId="298" xr:uid="{00000000-0005-0000-0000-00002A010000}"/>
    <cellStyle name="標準 3 4" xfId="299" xr:uid="{00000000-0005-0000-0000-00002B010000}"/>
    <cellStyle name="標準 3_読谷村検収調書0722" xfId="300" xr:uid="{00000000-0005-0000-0000-00002C010000}"/>
    <cellStyle name="標準 4" xfId="301" xr:uid="{00000000-0005-0000-0000-00002D010000}"/>
    <cellStyle name="標準 4 2" xfId="302" xr:uid="{00000000-0005-0000-0000-00002E010000}"/>
    <cellStyle name="標準 4 2 2" xfId="303" xr:uid="{00000000-0005-0000-0000-00002F010000}"/>
    <cellStyle name="標準 4 3" xfId="304" xr:uid="{00000000-0005-0000-0000-000030010000}"/>
    <cellStyle name="標準 5" xfId="305" xr:uid="{00000000-0005-0000-0000-000031010000}"/>
    <cellStyle name="標準 5 2" xfId="306" xr:uid="{00000000-0005-0000-0000-000032010000}"/>
    <cellStyle name="標準 5 2 2" xfId="307" xr:uid="{00000000-0005-0000-0000-000033010000}"/>
    <cellStyle name="標準 5 3" xfId="308" xr:uid="{00000000-0005-0000-0000-000034010000}"/>
    <cellStyle name="標準 6" xfId="309" xr:uid="{00000000-0005-0000-0000-000035010000}"/>
    <cellStyle name="標準 6 2" xfId="310" xr:uid="{00000000-0005-0000-0000-000036010000}"/>
    <cellStyle name="標準 6 2 2" xfId="311" xr:uid="{00000000-0005-0000-0000-000037010000}"/>
    <cellStyle name="標準 6 3" xfId="312" xr:uid="{00000000-0005-0000-0000-000038010000}"/>
    <cellStyle name="標準 7" xfId="313" xr:uid="{00000000-0005-0000-0000-000039010000}"/>
    <cellStyle name="標準 7 2" xfId="314" xr:uid="{00000000-0005-0000-0000-00003A010000}"/>
    <cellStyle name="標準 8" xfId="315" xr:uid="{00000000-0005-0000-0000-00003B010000}"/>
    <cellStyle name="標準 8 2" xfId="316" xr:uid="{00000000-0005-0000-0000-00003C010000}"/>
    <cellStyle name="標準 9" xfId="317" xr:uid="{00000000-0005-0000-0000-00003D010000}"/>
    <cellStyle name="標準 9 2" xfId="318" xr:uid="{00000000-0005-0000-0000-00003E010000}"/>
    <cellStyle name="標準_Ｈ15度決定額" xfId="319" xr:uid="{00000000-0005-0000-0000-00003F010000}"/>
    <cellStyle name="未定義" xfId="320" xr:uid="{00000000-0005-0000-0000-000040010000}"/>
    <cellStyle name="良い 2" xfId="321" xr:uid="{00000000-0005-0000-0000-000041010000}"/>
    <cellStyle name="良い 3" xfId="322" xr:uid="{00000000-0005-0000-0000-000042010000}"/>
    <cellStyle name="良い 4" xfId="323" xr:uid="{00000000-0005-0000-0000-000043010000}"/>
    <cellStyle name="良い 5" xfId="324" xr:uid="{00000000-0005-0000-0000-00004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53"/>
  <sheetViews>
    <sheetView tabSelected="1" view="pageBreakPreview" zoomScale="85" zoomScaleNormal="100" zoomScaleSheetLayoutView="85" workbookViewId="0">
      <pane ySplit="5" topLeftCell="A6" activePane="bottomLeft" state="frozen"/>
      <selection activeCell="L10" sqref="L10"/>
      <selection pane="bottomLeft"/>
    </sheetView>
  </sheetViews>
  <sheetFormatPr defaultColWidth="9" defaultRowHeight="12.95" customHeight="1"/>
  <cols>
    <col min="1" max="1" width="3.125" style="67" customWidth="1"/>
    <col min="2" max="2" width="1.625" style="67" customWidth="1"/>
    <col min="3" max="3" width="8.75" style="67" customWidth="1"/>
    <col min="4" max="4" width="1.625" style="67" customWidth="1"/>
    <col min="5" max="8" width="17.5" style="67" customWidth="1"/>
    <col min="9" max="16384" width="9" style="67"/>
  </cols>
  <sheetData>
    <row r="1" spans="2:8" ht="19.5" customHeight="1">
      <c r="B1" s="68" t="s">
        <v>64</v>
      </c>
      <c r="H1" s="69"/>
    </row>
    <row r="2" spans="2:8" ht="15" customHeight="1">
      <c r="B2" s="70"/>
      <c r="C2" s="71"/>
      <c r="D2" s="71"/>
      <c r="E2" s="71"/>
      <c r="F2" s="71"/>
      <c r="G2" s="71"/>
      <c r="H2" s="71"/>
    </row>
    <row r="3" spans="2:8" ht="14.25" customHeight="1">
      <c r="B3" s="70"/>
      <c r="C3" s="71"/>
      <c r="D3" s="71"/>
      <c r="E3" s="71"/>
      <c r="F3" s="71"/>
      <c r="G3" s="71"/>
      <c r="H3" s="72" t="s">
        <v>48</v>
      </c>
    </row>
    <row r="4" spans="2:8" ht="14.25" customHeight="1">
      <c r="B4" s="73"/>
      <c r="C4" s="170" t="s">
        <v>54</v>
      </c>
      <c r="D4" s="74"/>
      <c r="E4" s="168" t="s">
        <v>65</v>
      </c>
      <c r="F4" s="169" t="s">
        <v>61</v>
      </c>
      <c r="G4" s="109" t="s">
        <v>57</v>
      </c>
      <c r="H4" s="110" t="s">
        <v>58</v>
      </c>
    </row>
    <row r="5" spans="2:8" ht="14.25" customHeight="1">
      <c r="B5" s="75"/>
      <c r="C5" s="171"/>
      <c r="D5" s="76"/>
      <c r="E5" s="111" t="s">
        <v>55</v>
      </c>
      <c r="F5" s="112" t="s">
        <v>18</v>
      </c>
      <c r="G5" s="112" t="s">
        <v>56</v>
      </c>
      <c r="H5" s="113" t="s">
        <v>59</v>
      </c>
    </row>
    <row r="6" spans="2:8" ht="14.25" customHeight="1">
      <c r="B6" s="77"/>
      <c r="C6" s="78" t="s">
        <v>22</v>
      </c>
      <c r="D6" s="79"/>
      <c r="E6" s="118">
        <v>856143</v>
      </c>
      <c r="F6" s="114">
        <v>822696</v>
      </c>
      <c r="G6" s="153">
        <f t="shared" ref="G6:G46" si="0">E6-F6</f>
        <v>33447</v>
      </c>
      <c r="H6" s="154">
        <f t="shared" ref="H6:H46" si="1">ROUND(G6/F6*100,1)</f>
        <v>4.0999999999999996</v>
      </c>
    </row>
    <row r="7" spans="2:8" ht="14.25" customHeight="1">
      <c r="B7" s="80"/>
      <c r="C7" s="81" t="s">
        <v>0</v>
      </c>
      <c r="D7" s="82"/>
      <c r="E7" s="119">
        <v>861702</v>
      </c>
      <c r="F7" s="115">
        <v>818586</v>
      </c>
      <c r="G7" s="153">
        <f t="shared" si="0"/>
        <v>43116</v>
      </c>
      <c r="H7" s="154">
        <f t="shared" si="1"/>
        <v>5.3</v>
      </c>
    </row>
    <row r="8" spans="2:8" ht="14.25" customHeight="1">
      <c r="B8" s="80"/>
      <c r="C8" s="81" t="s">
        <v>23</v>
      </c>
      <c r="D8" s="82"/>
      <c r="E8" s="119">
        <v>592791</v>
      </c>
      <c r="F8" s="115">
        <v>560989</v>
      </c>
      <c r="G8" s="153">
        <f t="shared" si="0"/>
        <v>31802</v>
      </c>
      <c r="H8" s="154">
        <f t="shared" si="1"/>
        <v>5.7</v>
      </c>
    </row>
    <row r="9" spans="2:8" ht="14.25" customHeight="1">
      <c r="B9" s="83"/>
      <c r="C9" s="84" t="s">
        <v>24</v>
      </c>
      <c r="D9" s="85"/>
      <c r="E9" s="119">
        <v>641259</v>
      </c>
      <c r="F9" s="115">
        <v>606659</v>
      </c>
      <c r="G9" s="153">
        <f t="shared" si="0"/>
        <v>34600</v>
      </c>
      <c r="H9" s="154">
        <f t="shared" si="1"/>
        <v>5.7</v>
      </c>
    </row>
    <row r="10" spans="2:8" ht="14.25" customHeight="1">
      <c r="B10" s="86"/>
      <c r="C10" s="87" t="s">
        <v>25</v>
      </c>
      <c r="D10" s="88"/>
      <c r="E10" s="120">
        <v>1123668</v>
      </c>
      <c r="F10" s="116">
        <v>1064956</v>
      </c>
      <c r="G10" s="161">
        <f t="shared" si="0"/>
        <v>58712</v>
      </c>
      <c r="H10" s="162">
        <f t="shared" si="1"/>
        <v>5.5</v>
      </c>
    </row>
    <row r="11" spans="2:8" ht="14.25" customHeight="1">
      <c r="B11" s="77"/>
      <c r="C11" s="78" t="s">
        <v>26</v>
      </c>
      <c r="D11" s="79"/>
      <c r="E11" s="121">
        <v>529712</v>
      </c>
      <c r="F11" s="114">
        <v>524665</v>
      </c>
      <c r="G11" s="153">
        <f t="shared" si="0"/>
        <v>5047</v>
      </c>
      <c r="H11" s="154">
        <f t="shared" si="1"/>
        <v>1</v>
      </c>
    </row>
    <row r="12" spans="2:8" ht="14.25" customHeight="1">
      <c r="B12" s="83"/>
      <c r="C12" s="84" t="s">
        <v>27</v>
      </c>
      <c r="D12" s="85"/>
      <c r="E12" s="119">
        <v>1005499</v>
      </c>
      <c r="F12" s="115">
        <v>962358</v>
      </c>
      <c r="G12" s="153">
        <f t="shared" si="0"/>
        <v>43141</v>
      </c>
      <c r="H12" s="154">
        <f t="shared" si="1"/>
        <v>4.5</v>
      </c>
    </row>
    <row r="13" spans="2:8" ht="14.25" customHeight="1">
      <c r="B13" s="80"/>
      <c r="C13" s="81" t="s">
        <v>40</v>
      </c>
      <c r="D13" s="82"/>
      <c r="E13" s="119">
        <v>309243</v>
      </c>
      <c r="F13" s="115">
        <v>303096</v>
      </c>
      <c r="G13" s="153">
        <f t="shared" si="0"/>
        <v>6147</v>
      </c>
      <c r="H13" s="154">
        <f t="shared" si="1"/>
        <v>2</v>
      </c>
    </row>
    <row r="14" spans="2:8" ht="14.25" customHeight="1">
      <c r="B14" s="89"/>
      <c r="C14" s="90" t="s">
        <v>41</v>
      </c>
      <c r="D14" s="91"/>
      <c r="E14" s="119">
        <v>1263604</v>
      </c>
      <c r="F14" s="115">
        <v>1249112</v>
      </c>
      <c r="G14" s="153">
        <f t="shared" si="0"/>
        <v>14492</v>
      </c>
      <c r="H14" s="154">
        <f t="shared" si="1"/>
        <v>1.2</v>
      </c>
    </row>
    <row r="15" spans="2:8" ht="14.25" customHeight="1">
      <c r="B15" s="86"/>
      <c r="C15" s="87" t="s">
        <v>42</v>
      </c>
      <c r="D15" s="88"/>
      <c r="E15" s="120">
        <v>1398657</v>
      </c>
      <c r="F15" s="116">
        <v>1397404</v>
      </c>
      <c r="G15" s="161">
        <f t="shared" si="0"/>
        <v>1253</v>
      </c>
      <c r="H15" s="162">
        <f t="shared" si="1"/>
        <v>0.1</v>
      </c>
    </row>
    <row r="16" spans="2:8" ht="14.25" customHeight="1">
      <c r="B16" s="77"/>
      <c r="C16" s="78" t="s">
        <v>43</v>
      </c>
      <c r="D16" s="79"/>
      <c r="E16" s="121">
        <v>839589</v>
      </c>
      <c r="F16" s="114">
        <v>819251</v>
      </c>
      <c r="G16" s="153">
        <f t="shared" si="0"/>
        <v>20338</v>
      </c>
      <c r="H16" s="154">
        <f t="shared" si="1"/>
        <v>2.5</v>
      </c>
    </row>
    <row r="17" spans="2:8" ht="14.25" customHeight="1">
      <c r="B17" s="80"/>
      <c r="C17" s="81" t="s">
        <v>28</v>
      </c>
      <c r="D17" s="82"/>
      <c r="E17" s="119">
        <v>331358</v>
      </c>
      <c r="F17" s="115">
        <v>213214</v>
      </c>
      <c r="G17" s="153">
        <f t="shared" si="0"/>
        <v>118144</v>
      </c>
      <c r="H17" s="154">
        <f t="shared" si="1"/>
        <v>55.4</v>
      </c>
    </row>
    <row r="18" spans="2:8" ht="14.25" customHeight="1">
      <c r="B18" s="80"/>
      <c r="C18" s="81" t="s">
        <v>1</v>
      </c>
      <c r="D18" s="82"/>
      <c r="E18" s="119">
        <v>230918</v>
      </c>
      <c r="F18" s="115">
        <v>136462</v>
      </c>
      <c r="G18" s="153">
        <f t="shared" si="0"/>
        <v>94456</v>
      </c>
      <c r="H18" s="154">
        <f t="shared" si="1"/>
        <v>69.2</v>
      </c>
    </row>
    <row r="19" spans="2:8" ht="14.25" customHeight="1">
      <c r="B19" s="83"/>
      <c r="C19" s="84" t="s">
        <v>29</v>
      </c>
      <c r="D19" s="85"/>
      <c r="E19" s="119">
        <v>154893</v>
      </c>
      <c r="F19" s="115">
        <v>139982</v>
      </c>
      <c r="G19" s="153">
        <f t="shared" si="0"/>
        <v>14911</v>
      </c>
      <c r="H19" s="154">
        <f t="shared" si="1"/>
        <v>10.7</v>
      </c>
    </row>
    <row r="20" spans="2:8" ht="14.25" customHeight="1">
      <c r="B20" s="86"/>
      <c r="C20" s="87" t="s">
        <v>2</v>
      </c>
      <c r="D20" s="88"/>
      <c r="E20" s="120">
        <v>239725</v>
      </c>
      <c r="F20" s="116">
        <v>220062</v>
      </c>
      <c r="G20" s="161">
        <f t="shared" si="0"/>
        <v>19663</v>
      </c>
      <c r="H20" s="162">
        <f t="shared" si="1"/>
        <v>8.9</v>
      </c>
    </row>
    <row r="21" spans="2:8" ht="14.25" customHeight="1">
      <c r="B21" s="77"/>
      <c r="C21" s="78" t="s">
        <v>30</v>
      </c>
      <c r="D21" s="79"/>
      <c r="E21" s="121">
        <v>279914</v>
      </c>
      <c r="F21" s="114">
        <v>287158</v>
      </c>
      <c r="G21" s="153">
        <f t="shared" si="0"/>
        <v>-7244</v>
      </c>
      <c r="H21" s="154">
        <f t="shared" si="1"/>
        <v>-2.5</v>
      </c>
    </row>
    <row r="22" spans="2:8" ht="14.25" customHeight="1">
      <c r="B22" s="80"/>
      <c r="C22" s="81" t="s">
        <v>31</v>
      </c>
      <c r="D22" s="82"/>
      <c r="E22" s="119">
        <v>191302</v>
      </c>
      <c r="F22" s="115">
        <v>214452</v>
      </c>
      <c r="G22" s="153">
        <f t="shared" si="0"/>
        <v>-23150</v>
      </c>
      <c r="H22" s="154">
        <f t="shared" si="1"/>
        <v>-10.8</v>
      </c>
    </row>
    <row r="23" spans="2:8" ht="14.25" customHeight="1">
      <c r="B23" s="80"/>
      <c r="C23" s="81" t="s">
        <v>3</v>
      </c>
      <c r="D23" s="82"/>
      <c r="E23" s="119">
        <v>114010</v>
      </c>
      <c r="F23" s="115">
        <v>120149</v>
      </c>
      <c r="G23" s="153">
        <f t="shared" si="0"/>
        <v>-6139</v>
      </c>
      <c r="H23" s="154">
        <f t="shared" si="1"/>
        <v>-5.0999999999999996</v>
      </c>
    </row>
    <row r="24" spans="2:8" ht="14.25" customHeight="1">
      <c r="B24" s="83"/>
      <c r="C24" s="84" t="s">
        <v>32</v>
      </c>
      <c r="D24" s="85"/>
      <c r="E24" s="119">
        <v>141771</v>
      </c>
      <c r="F24" s="115">
        <v>153569</v>
      </c>
      <c r="G24" s="153">
        <f t="shared" si="0"/>
        <v>-11798</v>
      </c>
      <c r="H24" s="154">
        <f t="shared" si="1"/>
        <v>-7.7</v>
      </c>
    </row>
    <row r="25" spans="2:8" ht="14.25" customHeight="1">
      <c r="B25" s="86"/>
      <c r="C25" s="87" t="s">
        <v>33</v>
      </c>
      <c r="D25" s="88"/>
      <c r="E25" s="120">
        <v>247043</v>
      </c>
      <c r="F25" s="116">
        <v>272199</v>
      </c>
      <c r="G25" s="161">
        <f t="shared" si="0"/>
        <v>-25156</v>
      </c>
      <c r="H25" s="162">
        <f t="shared" si="1"/>
        <v>-9.1999999999999993</v>
      </c>
    </row>
    <row r="26" spans="2:8" ht="14.25" customHeight="1">
      <c r="B26" s="77"/>
      <c r="C26" s="78" t="s">
        <v>34</v>
      </c>
      <c r="D26" s="79"/>
      <c r="E26" s="121">
        <v>124512</v>
      </c>
      <c r="F26" s="114">
        <v>121355</v>
      </c>
      <c r="G26" s="153">
        <f t="shared" si="0"/>
        <v>3157</v>
      </c>
      <c r="H26" s="154">
        <f t="shared" si="1"/>
        <v>2.6</v>
      </c>
    </row>
    <row r="27" spans="2:8" ht="14.25" customHeight="1">
      <c r="B27" s="80"/>
      <c r="C27" s="81" t="s">
        <v>4</v>
      </c>
      <c r="D27" s="82"/>
      <c r="E27" s="119">
        <v>254360</v>
      </c>
      <c r="F27" s="115">
        <v>288211</v>
      </c>
      <c r="G27" s="153">
        <f t="shared" si="0"/>
        <v>-33851</v>
      </c>
      <c r="H27" s="154">
        <f t="shared" si="1"/>
        <v>-11.7</v>
      </c>
    </row>
    <row r="28" spans="2:8" ht="14.25" customHeight="1">
      <c r="B28" s="83"/>
      <c r="C28" s="84" t="s">
        <v>35</v>
      </c>
      <c r="D28" s="85"/>
      <c r="E28" s="119">
        <v>94209</v>
      </c>
      <c r="F28" s="115">
        <v>94703</v>
      </c>
      <c r="G28" s="153">
        <f t="shared" si="0"/>
        <v>-494</v>
      </c>
      <c r="H28" s="154">
        <f t="shared" si="1"/>
        <v>-0.5</v>
      </c>
    </row>
    <row r="29" spans="2:8" ht="14.25" customHeight="1">
      <c r="B29" s="83"/>
      <c r="C29" s="84" t="s">
        <v>5</v>
      </c>
      <c r="D29" s="85"/>
      <c r="E29" s="119">
        <v>86861</v>
      </c>
      <c r="F29" s="115">
        <v>96772</v>
      </c>
      <c r="G29" s="153">
        <f t="shared" si="0"/>
        <v>-9911</v>
      </c>
      <c r="H29" s="154">
        <f t="shared" si="1"/>
        <v>-10.199999999999999</v>
      </c>
    </row>
    <row r="30" spans="2:8" ht="14.25" customHeight="1">
      <c r="B30" s="86"/>
      <c r="C30" s="87" t="s">
        <v>36</v>
      </c>
      <c r="D30" s="88"/>
      <c r="E30" s="120">
        <v>100503</v>
      </c>
      <c r="F30" s="116">
        <v>103876</v>
      </c>
      <c r="G30" s="161">
        <f t="shared" si="0"/>
        <v>-3373</v>
      </c>
      <c r="H30" s="162">
        <f t="shared" si="1"/>
        <v>-3.2</v>
      </c>
    </row>
    <row r="31" spans="2:8" ht="14.25" customHeight="1">
      <c r="B31" s="77"/>
      <c r="C31" s="78" t="s">
        <v>37</v>
      </c>
      <c r="D31" s="79"/>
      <c r="E31" s="121">
        <v>109309</v>
      </c>
      <c r="F31" s="114">
        <v>125669</v>
      </c>
      <c r="G31" s="153">
        <f t="shared" si="0"/>
        <v>-16360</v>
      </c>
      <c r="H31" s="154">
        <f t="shared" si="1"/>
        <v>-13</v>
      </c>
    </row>
    <row r="32" spans="2:8" ht="14.25" customHeight="1">
      <c r="B32" s="80"/>
      <c r="C32" s="81" t="s">
        <v>6</v>
      </c>
      <c r="D32" s="82"/>
      <c r="E32" s="119">
        <v>130719</v>
      </c>
      <c r="F32" s="115">
        <v>129745</v>
      </c>
      <c r="G32" s="153">
        <f t="shared" si="0"/>
        <v>974</v>
      </c>
      <c r="H32" s="154">
        <f t="shared" si="1"/>
        <v>0.8</v>
      </c>
    </row>
    <row r="33" spans="2:8" ht="14.25" customHeight="1">
      <c r="B33" s="77"/>
      <c r="C33" s="78" t="s">
        <v>7</v>
      </c>
      <c r="D33" s="79"/>
      <c r="E33" s="119">
        <v>117798</v>
      </c>
      <c r="F33" s="115">
        <v>124626</v>
      </c>
      <c r="G33" s="153">
        <f t="shared" si="0"/>
        <v>-6828</v>
      </c>
      <c r="H33" s="154">
        <f t="shared" si="1"/>
        <v>-5.5</v>
      </c>
    </row>
    <row r="34" spans="2:8" ht="14.25" customHeight="1">
      <c r="B34" s="83"/>
      <c r="C34" s="84" t="s">
        <v>8</v>
      </c>
      <c r="D34" s="85"/>
      <c r="E34" s="119">
        <v>210812</v>
      </c>
      <c r="F34" s="115">
        <v>218775</v>
      </c>
      <c r="G34" s="153">
        <f t="shared" si="0"/>
        <v>-7963</v>
      </c>
      <c r="H34" s="154">
        <f t="shared" si="1"/>
        <v>-3.6</v>
      </c>
    </row>
    <row r="35" spans="2:8" ht="14.25" customHeight="1">
      <c r="B35" s="86"/>
      <c r="C35" s="87" t="s">
        <v>9</v>
      </c>
      <c r="D35" s="88"/>
      <c r="E35" s="120">
        <v>233832</v>
      </c>
      <c r="F35" s="116">
        <v>260500</v>
      </c>
      <c r="G35" s="161">
        <f t="shared" si="0"/>
        <v>-26668</v>
      </c>
      <c r="H35" s="162">
        <f t="shared" si="1"/>
        <v>-10.199999999999999</v>
      </c>
    </row>
    <row r="36" spans="2:8" ht="14.25" customHeight="1">
      <c r="B36" s="77"/>
      <c r="C36" s="78" t="s">
        <v>38</v>
      </c>
      <c r="D36" s="79"/>
      <c r="E36" s="121">
        <v>261621</v>
      </c>
      <c r="F36" s="114">
        <v>255221</v>
      </c>
      <c r="G36" s="153">
        <f t="shared" si="0"/>
        <v>6400</v>
      </c>
      <c r="H36" s="154">
        <f t="shared" si="1"/>
        <v>2.5</v>
      </c>
    </row>
    <row r="37" spans="2:8" ht="14.25" customHeight="1">
      <c r="B37" s="83"/>
      <c r="C37" s="84" t="s">
        <v>10</v>
      </c>
      <c r="D37" s="85"/>
      <c r="E37" s="119">
        <v>194276</v>
      </c>
      <c r="F37" s="115">
        <v>177316</v>
      </c>
      <c r="G37" s="153">
        <f t="shared" si="0"/>
        <v>16960</v>
      </c>
      <c r="H37" s="154">
        <f t="shared" si="1"/>
        <v>9.6</v>
      </c>
    </row>
    <row r="38" spans="2:8" ht="14.25" customHeight="1">
      <c r="B38" s="80"/>
      <c r="C38" s="81" t="s">
        <v>11</v>
      </c>
      <c r="D38" s="82"/>
      <c r="E38" s="119">
        <v>232386</v>
      </c>
      <c r="F38" s="115">
        <v>241006</v>
      </c>
      <c r="G38" s="153">
        <f t="shared" si="0"/>
        <v>-8620</v>
      </c>
      <c r="H38" s="154">
        <f t="shared" si="1"/>
        <v>-3.6</v>
      </c>
    </row>
    <row r="39" spans="2:8" ht="14.25" customHeight="1">
      <c r="B39" s="83"/>
      <c r="C39" s="84" t="s">
        <v>12</v>
      </c>
      <c r="D39" s="85"/>
      <c r="E39" s="119">
        <v>256722</v>
      </c>
      <c r="F39" s="115">
        <v>270225</v>
      </c>
      <c r="G39" s="153">
        <f t="shared" si="0"/>
        <v>-13503</v>
      </c>
      <c r="H39" s="154">
        <f t="shared" si="1"/>
        <v>-5</v>
      </c>
    </row>
    <row r="40" spans="2:8" ht="14.25" customHeight="1">
      <c r="B40" s="86"/>
      <c r="C40" s="87" t="s">
        <v>13</v>
      </c>
      <c r="D40" s="88"/>
      <c r="E40" s="120">
        <v>294159</v>
      </c>
      <c r="F40" s="116">
        <v>269901</v>
      </c>
      <c r="G40" s="161">
        <f t="shared" si="0"/>
        <v>24258</v>
      </c>
      <c r="H40" s="162">
        <f t="shared" si="1"/>
        <v>9</v>
      </c>
    </row>
    <row r="41" spans="2:8" ht="14.25" customHeight="1">
      <c r="B41" s="77"/>
      <c r="C41" s="78" t="s">
        <v>14</v>
      </c>
      <c r="D41" s="79"/>
      <c r="E41" s="121">
        <v>254573</v>
      </c>
      <c r="F41" s="114">
        <v>261763</v>
      </c>
      <c r="G41" s="153">
        <f t="shared" si="0"/>
        <v>-7190</v>
      </c>
      <c r="H41" s="154">
        <f t="shared" si="1"/>
        <v>-2.7</v>
      </c>
    </row>
    <row r="42" spans="2:8" ht="14.25" customHeight="1">
      <c r="B42" s="83"/>
      <c r="C42" s="84" t="s">
        <v>44</v>
      </c>
      <c r="D42" s="85"/>
      <c r="E42" s="119">
        <v>438580</v>
      </c>
      <c r="F42" s="115">
        <v>450537</v>
      </c>
      <c r="G42" s="153">
        <f t="shared" si="0"/>
        <v>-11957</v>
      </c>
      <c r="H42" s="154">
        <f t="shared" si="1"/>
        <v>-2.7</v>
      </c>
    </row>
    <row r="43" spans="2:8" ht="14.25" customHeight="1">
      <c r="B43" s="83"/>
      <c r="C43" s="84" t="s">
        <v>45</v>
      </c>
      <c r="D43" s="85"/>
      <c r="E43" s="119">
        <v>183308</v>
      </c>
      <c r="F43" s="115">
        <v>193516</v>
      </c>
      <c r="G43" s="153">
        <f t="shared" si="0"/>
        <v>-10208</v>
      </c>
      <c r="H43" s="154">
        <f t="shared" si="1"/>
        <v>-5.3</v>
      </c>
    </row>
    <row r="44" spans="2:8" ht="14.25" customHeight="1">
      <c r="B44" s="80"/>
      <c r="C44" s="81" t="s">
        <v>15</v>
      </c>
      <c r="D44" s="82"/>
      <c r="E44" s="119">
        <v>225279</v>
      </c>
      <c r="F44" s="115">
        <v>221249</v>
      </c>
      <c r="G44" s="153">
        <f t="shared" si="0"/>
        <v>4030</v>
      </c>
      <c r="H44" s="154">
        <f t="shared" si="1"/>
        <v>1.8</v>
      </c>
    </row>
    <row r="45" spans="2:8" ht="14.25" customHeight="1">
      <c r="B45" s="86"/>
      <c r="C45" s="87" t="s">
        <v>39</v>
      </c>
      <c r="D45" s="88"/>
      <c r="E45" s="120">
        <v>463376</v>
      </c>
      <c r="F45" s="116">
        <v>409815</v>
      </c>
      <c r="G45" s="161">
        <f t="shared" si="0"/>
        <v>53561</v>
      </c>
      <c r="H45" s="162">
        <f t="shared" si="1"/>
        <v>13.1</v>
      </c>
    </row>
    <row r="46" spans="2:8" ht="14.25" customHeight="1">
      <c r="B46" s="92"/>
      <c r="C46" s="93" t="s">
        <v>16</v>
      </c>
      <c r="D46" s="94"/>
      <c r="E46" s="122">
        <v>255945</v>
      </c>
      <c r="F46" s="117">
        <v>255230</v>
      </c>
      <c r="G46" s="153">
        <f t="shared" si="0"/>
        <v>715</v>
      </c>
      <c r="H46" s="154">
        <f t="shared" si="1"/>
        <v>0.3</v>
      </c>
    </row>
    <row r="47" spans="2:8" ht="14.25" customHeight="1">
      <c r="B47" s="95"/>
      <c r="C47" s="96"/>
      <c r="D47" s="95"/>
      <c r="E47" s="106"/>
      <c r="F47" s="106"/>
      <c r="G47" s="107" t="e">
        <f>(F47-#REF!)/#REF!*100</f>
        <v>#REF!</v>
      </c>
      <c r="H47" s="108"/>
    </row>
    <row r="48" spans="2:8" ht="14.25" customHeight="1">
      <c r="B48" s="97"/>
      <c r="C48" s="96" t="s">
        <v>20</v>
      </c>
      <c r="D48" s="95"/>
      <c r="E48" s="165">
        <f>SUM(E6:E16)</f>
        <v>9421867</v>
      </c>
      <c r="F48" s="163">
        <f>SUM(F6:F16)</f>
        <v>9129772</v>
      </c>
      <c r="G48" s="158">
        <f>SUM(G6:G16)</f>
        <v>292095</v>
      </c>
      <c r="H48" s="156">
        <f>ROUND(G48/F48*100,1)</f>
        <v>3.2</v>
      </c>
    </row>
    <row r="49" spans="2:8" ht="14.25" customHeight="1">
      <c r="B49" s="98"/>
      <c r="C49" s="99" t="s">
        <v>21</v>
      </c>
      <c r="D49" s="100"/>
      <c r="E49" s="166">
        <f>SUM(E17:E46)</f>
        <v>6454074</v>
      </c>
      <c r="F49" s="164">
        <f>SUM(F17:F46)</f>
        <v>6327258</v>
      </c>
      <c r="G49" s="159">
        <f>SUM(G17:G46)</f>
        <v>126816</v>
      </c>
      <c r="H49" s="157">
        <f>ROUND(G49/F49*100,1)</f>
        <v>2</v>
      </c>
    </row>
    <row r="50" spans="2:8" ht="14.25" customHeight="1">
      <c r="B50" s="92"/>
      <c r="C50" s="93" t="s">
        <v>46</v>
      </c>
      <c r="D50" s="101"/>
      <c r="E50" s="167">
        <f>E49+E48</f>
        <v>15875941</v>
      </c>
      <c r="F50" s="117">
        <f>F49+F48</f>
        <v>15457030</v>
      </c>
      <c r="G50" s="160">
        <f>G49+G48</f>
        <v>418911</v>
      </c>
      <c r="H50" s="155">
        <f>ROUND(G50/F50*100,1)</f>
        <v>2.7</v>
      </c>
    </row>
    <row r="51" spans="2:8" ht="14.25" customHeight="1">
      <c r="B51" s="102"/>
      <c r="C51" s="103"/>
      <c r="D51" s="102"/>
      <c r="E51" s="102"/>
      <c r="F51" s="102"/>
      <c r="G51" s="102"/>
      <c r="H51" s="104"/>
    </row>
    <row r="52" spans="2:8" ht="14.25" customHeight="1">
      <c r="B52" s="71"/>
      <c r="C52" s="105" t="s">
        <v>49</v>
      </c>
    </row>
    <row r="53" spans="2:8" ht="14.25" customHeight="1">
      <c r="C53" s="172"/>
      <c r="D53" s="172"/>
      <c r="E53" s="172"/>
      <c r="F53" s="172"/>
      <c r="G53" s="172"/>
      <c r="H53" s="172"/>
    </row>
  </sheetData>
  <mergeCells count="2">
    <mergeCell ref="C4:C5"/>
    <mergeCell ref="C53:H53"/>
  </mergeCells>
  <phoneticPr fontId="2"/>
  <pageMargins left="0.39370078740157483" right="0.39370078740157483" top="0.39370078740157483" bottom="0.39370078740157483" header="0.19685039370078741" footer="0.19685039370078741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54"/>
  <sheetViews>
    <sheetView view="pageBreakPreview" zoomScale="85" zoomScaleNormal="100" zoomScaleSheetLayoutView="85" workbookViewId="0">
      <pane ySplit="4" topLeftCell="A5" activePane="bottomLeft" state="frozen"/>
      <selection activeCell="L10" sqref="L10"/>
      <selection pane="bottomLeft"/>
    </sheetView>
  </sheetViews>
  <sheetFormatPr defaultColWidth="9" defaultRowHeight="13.5" customHeight="1"/>
  <cols>
    <col min="1" max="1" width="1" style="5" customWidth="1"/>
    <col min="2" max="2" width="7.875" style="5" customWidth="1"/>
    <col min="3" max="3" width="1" style="5" customWidth="1"/>
    <col min="4" max="4" width="9.875" style="5" customWidth="1"/>
    <col min="5" max="5" width="9.125" style="5" customWidth="1"/>
    <col min="6" max="6" width="9.625" style="5" customWidth="1"/>
    <col min="7" max="7" width="7.125" style="18" customWidth="1"/>
    <col min="8" max="8" width="1.125" style="18" customWidth="1"/>
    <col min="9" max="9" width="7.5" style="18" customWidth="1"/>
    <col min="10" max="10" width="1" style="18" customWidth="1"/>
    <col min="11" max="11" width="9.625" style="5" customWidth="1"/>
    <col min="12" max="12" width="9.125" style="5" customWidth="1"/>
    <col min="13" max="13" width="9.625" style="5" customWidth="1"/>
    <col min="14" max="14" width="7.125" style="5" customWidth="1"/>
    <col min="15" max="15" width="9" style="5"/>
    <col min="16" max="16" width="12.25" style="5" bestFit="1" customWidth="1"/>
    <col min="17" max="17" width="9" style="5"/>
    <col min="18" max="18" width="10.625" style="5" customWidth="1"/>
    <col min="19" max="20" width="9" style="5"/>
    <col min="21" max="21" width="11.25" style="5" customWidth="1"/>
    <col min="22" max="16384" width="9" style="5"/>
  </cols>
  <sheetData>
    <row r="1" spans="1:16" ht="21" customHeight="1">
      <c r="A1" s="17" t="s">
        <v>60</v>
      </c>
      <c r="D1" s="54"/>
      <c r="E1" s="54"/>
      <c r="F1" s="54"/>
      <c r="G1" s="123"/>
      <c r="N1" s="54"/>
    </row>
    <row r="2" spans="1:16" ht="13.5" customHeight="1">
      <c r="D2" s="54"/>
      <c r="E2" s="54"/>
      <c r="F2" s="54"/>
      <c r="G2" s="123"/>
      <c r="M2" s="177" t="s">
        <v>48</v>
      </c>
      <c r="N2" s="177"/>
    </row>
    <row r="3" spans="1:16" ht="15" customHeight="1">
      <c r="A3" s="178" t="s">
        <v>17</v>
      </c>
      <c r="B3" s="179"/>
      <c r="C3" s="180"/>
      <c r="D3" s="173" t="s">
        <v>63</v>
      </c>
      <c r="E3" s="173"/>
      <c r="F3" s="173"/>
      <c r="G3" s="173"/>
      <c r="H3" s="178" t="s">
        <v>17</v>
      </c>
      <c r="I3" s="179"/>
      <c r="J3" s="180"/>
      <c r="K3" s="174" t="s">
        <v>62</v>
      </c>
      <c r="L3" s="175"/>
      <c r="M3" s="175"/>
      <c r="N3" s="176"/>
    </row>
    <row r="4" spans="1:16" ht="15" customHeight="1">
      <c r="A4" s="181"/>
      <c r="B4" s="182"/>
      <c r="C4" s="183"/>
      <c r="D4" s="46" t="s">
        <v>50</v>
      </c>
      <c r="E4" s="47" t="s">
        <v>51</v>
      </c>
      <c r="F4" s="47" t="s">
        <v>19</v>
      </c>
      <c r="G4" s="124" t="s">
        <v>47</v>
      </c>
      <c r="H4" s="181"/>
      <c r="I4" s="182"/>
      <c r="J4" s="183"/>
      <c r="K4" s="46" t="s">
        <v>50</v>
      </c>
      <c r="L4" s="47" t="s">
        <v>51</v>
      </c>
      <c r="M4" s="19" t="s">
        <v>19</v>
      </c>
      <c r="N4" s="20" t="s">
        <v>47</v>
      </c>
      <c r="P4" s="55"/>
    </row>
    <row r="5" spans="1:16" ht="15" customHeight="1">
      <c r="A5" s="9"/>
      <c r="B5" s="4" t="s">
        <v>22</v>
      </c>
      <c r="C5" s="21"/>
      <c r="D5" s="58">
        <v>10486276</v>
      </c>
      <c r="E5" s="125">
        <v>856143</v>
      </c>
      <c r="F5" s="126">
        <f t="shared" ref="F5:F45" si="0">D5+E5</f>
        <v>11342419</v>
      </c>
      <c r="G5" s="127">
        <f>(F5-M5)/M5*100</f>
        <v>12.932155890002846</v>
      </c>
      <c r="H5" s="9"/>
      <c r="I5" s="4" t="s">
        <v>22</v>
      </c>
      <c r="J5" s="21"/>
      <c r="K5" s="58">
        <v>9220873</v>
      </c>
      <c r="L5" s="37">
        <v>822696</v>
      </c>
      <c r="M5" s="38">
        <f t="shared" ref="M5:M44" si="1">K5+L5</f>
        <v>10043569</v>
      </c>
      <c r="N5" s="48">
        <v>-8.2891328870908634</v>
      </c>
      <c r="P5" s="57"/>
    </row>
    <row r="6" spans="1:16" ht="15" customHeight="1">
      <c r="A6" s="6"/>
      <c r="B6" s="2" t="s">
        <v>0</v>
      </c>
      <c r="C6" s="22"/>
      <c r="D6" s="62">
        <v>5512224</v>
      </c>
      <c r="E6" s="128">
        <v>861702</v>
      </c>
      <c r="F6" s="129">
        <f>D6+E6</f>
        <v>6373926</v>
      </c>
      <c r="G6" s="130">
        <f t="shared" ref="G6:G45" si="2">(F6-M6)/M6*100</f>
        <v>-11.793622912114623</v>
      </c>
      <c r="H6" s="6"/>
      <c r="I6" s="2" t="s">
        <v>0</v>
      </c>
      <c r="J6" s="22"/>
      <c r="K6" s="59">
        <v>6407565</v>
      </c>
      <c r="L6" s="7">
        <v>818586</v>
      </c>
      <c r="M6" s="31">
        <f t="shared" si="1"/>
        <v>7226151</v>
      </c>
      <c r="N6" s="50">
        <v>1.4469671970194971</v>
      </c>
      <c r="P6" s="57"/>
    </row>
    <row r="7" spans="1:16" ht="15" customHeight="1">
      <c r="A7" s="6"/>
      <c r="B7" s="2" t="s">
        <v>23</v>
      </c>
      <c r="C7" s="22"/>
      <c r="D7" s="62">
        <v>7458891</v>
      </c>
      <c r="E7" s="128">
        <v>592791</v>
      </c>
      <c r="F7" s="129">
        <f t="shared" si="0"/>
        <v>8051682</v>
      </c>
      <c r="G7" s="130">
        <f t="shared" si="2"/>
        <v>0.55478410277474477</v>
      </c>
      <c r="H7" s="6"/>
      <c r="I7" s="2" t="s">
        <v>23</v>
      </c>
      <c r="J7" s="22"/>
      <c r="K7" s="59">
        <v>7446270</v>
      </c>
      <c r="L7" s="7">
        <v>560989</v>
      </c>
      <c r="M7" s="31">
        <f t="shared" si="1"/>
        <v>8007259</v>
      </c>
      <c r="N7" s="50">
        <v>2.7560623559222357</v>
      </c>
      <c r="P7" s="57"/>
    </row>
    <row r="8" spans="1:16" ht="15" customHeight="1">
      <c r="A8" s="6"/>
      <c r="B8" s="2" t="s">
        <v>24</v>
      </c>
      <c r="C8" s="22"/>
      <c r="D8" s="62">
        <v>5977010</v>
      </c>
      <c r="E8" s="131">
        <v>641259</v>
      </c>
      <c r="F8" s="129">
        <f t="shared" si="0"/>
        <v>6618269</v>
      </c>
      <c r="G8" s="130">
        <f t="shared" si="2"/>
        <v>19.203930940177838</v>
      </c>
      <c r="H8" s="6"/>
      <c r="I8" s="2" t="s">
        <v>24</v>
      </c>
      <c r="J8" s="22"/>
      <c r="K8" s="59">
        <v>4945397</v>
      </c>
      <c r="L8" s="11">
        <v>606659</v>
      </c>
      <c r="M8" s="31">
        <f t="shared" si="1"/>
        <v>5552056</v>
      </c>
      <c r="N8" s="50">
        <v>4.9802172701982217</v>
      </c>
      <c r="P8" s="57"/>
    </row>
    <row r="9" spans="1:16" ht="15" customHeight="1">
      <c r="A9" s="8"/>
      <c r="B9" s="3" t="s">
        <v>25</v>
      </c>
      <c r="C9" s="23"/>
      <c r="D9" s="63">
        <v>9567298</v>
      </c>
      <c r="E9" s="132">
        <v>1123668</v>
      </c>
      <c r="F9" s="133">
        <f t="shared" si="0"/>
        <v>10690966</v>
      </c>
      <c r="G9" s="134">
        <f t="shared" si="2"/>
        <v>13.764929898829656</v>
      </c>
      <c r="H9" s="8"/>
      <c r="I9" s="3" t="s">
        <v>25</v>
      </c>
      <c r="J9" s="23"/>
      <c r="K9" s="60">
        <v>8332462</v>
      </c>
      <c r="L9" s="13">
        <v>1064956</v>
      </c>
      <c r="M9" s="32">
        <f t="shared" si="1"/>
        <v>9397418</v>
      </c>
      <c r="N9" s="51">
        <v>-1.2634823554519665</v>
      </c>
      <c r="P9" s="57"/>
    </row>
    <row r="10" spans="1:16" ht="15" customHeight="1">
      <c r="A10" s="9"/>
      <c r="B10" s="4" t="s">
        <v>26</v>
      </c>
      <c r="C10" s="21"/>
      <c r="D10" s="64">
        <v>5537902</v>
      </c>
      <c r="E10" s="125">
        <v>529712</v>
      </c>
      <c r="F10" s="126">
        <f t="shared" si="0"/>
        <v>6067614</v>
      </c>
      <c r="G10" s="127">
        <f t="shared" si="2"/>
        <v>3.5627829574790382</v>
      </c>
      <c r="H10" s="9"/>
      <c r="I10" s="4" t="s">
        <v>26</v>
      </c>
      <c r="J10" s="21"/>
      <c r="K10" s="61">
        <v>5334210</v>
      </c>
      <c r="L10" s="37">
        <v>524665</v>
      </c>
      <c r="M10" s="38">
        <f t="shared" si="1"/>
        <v>5858875</v>
      </c>
      <c r="N10" s="48">
        <v>-3.6991701463857551</v>
      </c>
      <c r="P10" s="57"/>
    </row>
    <row r="11" spans="1:16" ht="15" customHeight="1">
      <c r="A11" s="6"/>
      <c r="B11" s="2" t="s">
        <v>27</v>
      </c>
      <c r="C11" s="22"/>
      <c r="D11" s="62">
        <v>12229047</v>
      </c>
      <c r="E11" s="131">
        <v>1005499</v>
      </c>
      <c r="F11" s="129">
        <f t="shared" si="0"/>
        <v>13234546</v>
      </c>
      <c r="G11" s="130">
        <f t="shared" si="2"/>
        <v>3.9693129564819887</v>
      </c>
      <c r="H11" s="6"/>
      <c r="I11" s="2" t="s">
        <v>27</v>
      </c>
      <c r="J11" s="22"/>
      <c r="K11" s="59">
        <v>11766923</v>
      </c>
      <c r="L11" s="11">
        <v>962358</v>
      </c>
      <c r="M11" s="31">
        <f t="shared" si="1"/>
        <v>12729281</v>
      </c>
      <c r="N11" s="50">
        <v>0.74417548948490297</v>
      </c>
      <c r="P11" s="57"/>
    </row>
    <row r="12" spans="1:16" ht="15" customHeight="1">
      <c r="A12" s="6"/>
      <c r="B12" s="2" t="s">
        <v>40</v>
      </c>
      <c r="C12" s="22"/>
      <c r="D12" s="62">
        <v>4337574</v>
      </c>
      <c r="E12" s="128">
        <v>309243</v>
      </c>
      <c r="F12" s="129">
        <f t="shared" si="0"/>
        <v>4646817</v>
      </c>
      <c r="G12" s="130">
        <f t="shared" si="2"/>
        <v>2.6248889401260569</v>
      </c>
      <c r="H12" s="6"/>
      <c r="I12" s="2" t="s">
        <v>40</v>
      </c>
      <c r="J12" s="22"/>
      <c r="K12" s="62">
        <v>4224867</v>
      </c>
      <c r="L12" s="7">
        <v>303096</v>
      </c>
      <c r="M12" s="31">
        <f t="shared" si="1"/>
        <v>4527963</v>
      </c>
      <c r="N12" s="50">
        <v>3.0940921135543462</v>
      </c>
      <c r="P12" s="57"/>
    </row>
    <row r="13" spans="1:16" ht="15" customHeight="1">
      <c r="A13" s="6"/>
      <c r="B13" s="2" t="s">
        <v>41</v>
      </c>
      <c r="C13" s="22"/>
      <c r="D13" s="62">
        <v>14351488</v>
      </c>
      <c r="E13" s="128">
        <v>1263604</v>
      </c>
      <c r="F13" s="129">
        <f t="shared" si="0"/>
        <v>15615092</v>
      </c>
      <c r="G13" s="130">
        <f t="shared" si="2"/>
        <v>3.7721606087186577</v>
      </c>
      <c r="H13" s="6"/>
      <c r="I13" s="2" t="s">
        <v>41</v>
      </c>
      <c r="J13" s="22"/>
      <c r="K13" s="62">
        <v>13798365</v>
      </c>
      <c r="L13" s="7">
        <v>1249112</v>
      </c>
      <c r="M13" s="31">
        <f t="shared" si="1"/>
        <v>15047477</v>
      </c>
      <c r="N13" s="50">
        <v>-1.9275896922697229</v>
      </c>
      <c r="P13" s="57"/>
    </row>
    <row r="14" spans="1:16" ht="15" customHeight="1">
      <c r="A14" s="8"/>
      <c r="B14" s="3" t="s">
        <v>42</v>
      </c>
      <c r="C14" s="23"/>
      <c r="D14" s="63">
        <v>10530317</v>
      </c>
      <c r="E14" s="132">
        <v>1398657</v>
      </c>
      <c r="F14" s="133">
        <f t="shared" si="0"/>
        <v>11928974</v>
      </c>
      <c r="G14" s="134">
        <f t="shared" si="2"/>
        <v>-1.4819935218632985</v>
      </c>
      <c r="H14" s="8"/>
      <c r="I14" s="3" t="s">
        <v>42</v>
      </c>
      <c r="J14" s="23"/>
      <c r="K14" s="63">
        <v>10711016</v>
      </c>
      <c r="L14" s="13">
        <v>1397404</v>
      </c>
      <c r="M14" s="32">
        <f t="shared" si="1"/>
        <v>12108420</v>
      </c>
      <c r="N14" s="51">
        <v>-1.2346625076229123</v>
      </c>
      <c r="P14" s="57"/>
    </row>
    <row r="15" spans="1:16" ht="15" customHeight="1">
      <c r="A15" s="9"/>
      <c r="B15" s="4" t="s">
        <v>43</v>
      </c>
      <c r="C15" s="21"/>
      <c r="D15" s="64">
        <v>7316344</v>
      </c>
      <c r="E15" s="125">
        <v>839589</v>
      </c>
      <c r="F15" s="126">
        <f>D15+E15</f>
        <v>8155933</v>
      </c>
      <c r="G15" s="127">
        <f t="shared" si="2"/>
        <v>2.9906945198423509</v>
      </c>
      <c r="H15" s="9"/>
      <c r="I15" s="4" t="s">
        <v>43</v>
      </c>
      <c r="J15" s="21"/>
      <c r="K15" s="64">
        <v>7099846</v>
      </c>
      <c r="L15" s="37">
        <v>819251</v>
      </c>
      <c r="M15" s="38">
        <f t="shared" si="1"/>
        <v>7919097</v>
      </c>
      <c r="N15" s="56">
        <v>-0.2993144411730525</v>
      </c>
      <c r="P15" s="57"/>
    </row>
    <row r="16" spans="1:16" ht="15" customHeight="1">
      <c r="A16" s="6"/>
      <c r="B16" s="2" t="s">
        <v>28</v>
      </c>
      <c r="C16" s="22"/>
      <c r="D16" s="62">
        <v>2526557</v>
      </c>
      <c r="E16" s="128">
        <v>331358</v>
      </c>
      <c r="F16" s="129">
        <f t="shared" si="0"/>
        <v>2857915</v>
      </c>
      <c r="G16" s="130">
        <f t="shared" si="2"/>
        <v>6.3814779052722566</v>
      </c>
      <c r="H16" s="6"/>
      <c r="I16" s="2" t="s">
        <v>28</v>
      </c>
      <c r="J16" s="22"/>
      <c r="K16" s="59">
        <v>2473264</v>
      </c>
      <c r="L16" s="7">
        <v>213214</v>
      </c>
      <c r="M16" s="31">
        <f t="shared" si="1"/>
        <v>2686478</v>
      </c>
      <c r="N16" s="50">
        <v>0.2561403456344451</v>
      </c>
      <c r="P16" s="57"/>
    </row>
    <row r="17" spans="1:16" ht="15" customHeight="1">
      <c r="A17" s="6"/>
      <c r="B17" s="2" t="s">
        <v>1</v>
      </c>
      <c r="C17" s="22"/>
      <c r="D17" s="62">
        <v>1213336</v>
      </c>
      <c r="E17" s="128">
        <v>230918</v>
      </c>
      <c r="F17" s="129">
        <f t="shared" si="0"/>
        <v>1444254</v>
      </c>
      <c r="G17" s="130">
        <f t="shared" si="2"/>
        <v>10.146994446334139</v>
      </c>
      <c r="H17" s="6"/>
      <c r="I17" s="2" t="s">
        <v>1</v>
      </c>
      <c r="J17" s="22"/>
      <c r="K17" s="59">
        <v>1174744</v>
      </c>
      <c r="L17" s="7">
        <v>136462</v>
      </c>
      <c r="M17" s="31">
        <f t="shared" si="1"/>
        <v>1311206</v>
      </c>
      <c r="N17" s="50">
        <v>15.605394130550895</v>
      </c>
      <c r="P17" s="57"/>
    </row>
    <row r="18" spans="1:16" ht="15" customHeight="1">
      <c r="A18" s="6"/>
      <c r="B18" s="2" t="s">
        <v>29</v>
      </c>
      <c r="C18" s="22"/>
      <c r="D18" s="62">
        <v>1444569</v>
      </c>
      <c r="E18" s="131">
        <v>154893</v>
      </c>
      <c r="F18" s="129">
        <f t="shared" si="0"/>
        <v>1599462</v>
      </c>
      <c r="G18" s="130">
        <f t="shared" si="2"/>
        <v>0.10408067597989484</v>
      </c>
      <c r="H18" s="6"/>
      <c r="I18" s="2" t="s">
        <v>29</v>
      </c>
      <c r="J18" s="22"/>
      <c r="K18" s="59">
        <v>1457817</v>
      </c>
      <c r="L18" s="11">
        <v>139982</v>
      </c>
      <c r="M18" s="31">
        <f t="shared" si="1"/>
        <v>1597799</v>
      </c>
      <c r="N18" s="50">
        <v>-9.9757982433977266E-2</v>
      </c>
      <c r="P18" s="57"/>
    </row>
    <row r="19" spans="1:16" ht="15" customHeight="1">
      <c r="A19" s="8"/>
      <c r="B19" s="3" t="s">
        <v>2</v>
      </c>
      <c r="C19" s="23"/>
      <c r="D19" s="63">
        <v>2311790</v>
      </c>
      <c r="E19" s="132">
        <v>239725</v>
      </c>
      <c r="F19" s="133">
        <f t="shared" si="0"/>
        <v>2551515</v>
      </c>
      <c r="G19" s="134">
        <f t="shared" si="2"/>
        <v>2.2120783000406603</v>
      </c>
      <c r="H19" s="8"/>
      <c r="I19" s="3" t="s">
        <v>2</v>
      </c>
      <c r="J19" s="23"/>
      <c r="K19" s="60">
        <v>2276233</v>
      </c>
      <c r="L19" s="13">
        <v>220062</v>
      </c>
      <c r="M19" s="32">
        <f t="shared" si="1"/>
        <v>2496295</v>
      </c>
      <c r="N19" s="51">
        <v>-0.53030540820490291</v>
      </c>
      <c r="P19" s="57"/>
    </row>
    <row r="20" spans="1:16" ht="15" customHeight="1">
      <c r="A20" s="10"/>
      <c r="B20" s="1" t="s">
        <v>30</v>
      </c>
      <c r="C20" s="24"/>
      <c r="D20" s="135">
        <v>2640754</v>
      </c>
      <c r="E20" s="125">
        <v>279914</v>
      </c>
      <c r="F20" s="136">
        <f t="shared" si="0"/>
        <v>2920668</v>
      </c>
      <c r="G20" s="137">
        <f t="shared" si="2"/>
        <v>0.4571129037916638</v>
      </c>
      <c r="H20" s="10"/>
      <c r="I20" s="1" t="s">
        <v>30</v>
      </c>
      <c r="J20" s="24"/>
      <c r="K20" s="65">
        <v>2620220</v>
      </c>
      <c r="L20" s="37">
        <v>287158</v>
      </c>
      <c r="M20" s="33">
        <f t="shared" si="1"/>
        <v>2907378</v>
      </c>
      <c r="N20" s="56">
        <v>-0.42613050899731236</v>
      </c>
      <c r="P20" s="57"/>
    </row>
    <row r="21" spans="1:16" ht="15" customHeight="1">
      <c r="A21" s="6"/>
      <c r="B21" s="2" t="s">
        <v>31</v>
      </c>
      <c r="C21" s="22"/>
      <c r="D21" s="62">
        <v>1156254</v>
      </c>
      <c r="E21" s="128">
        <v>191302</v>
      </c>
      <c r="F21" s="129">
        <f t="shared" si="0"/>
        <v>1347556</v>
      </c>
      <c r="G21" s="130">
        <f t="shared" si="2"/>
        <v>-3.7780281706232071</v>
      </c>
      <c r="H21" s="6"/>
      <c r="I21" s="2" t="s">
        <v>31</v>
      </c>
      <c r="J21" s="22"/>
      <c r="K21" s="59">
        <v>1186014</v>
      </c>
      <c r="L21" s="7">
        <v>214452</v>
      </c>
      <c r="M21" s="31">
        <f t="shared" si="1"/>
        <v>1400466</v>
      </c>
      <c r="N21" s="50">
        <v>-12.024015110989582</v>
      </c>
      <c r="P21" s="57"/>
    </row>
    <row r="22" spans="1:16" ht="15" customHeight="1">
      <c r="A22" s="6"/>
      <c r="B22" s="2" t="s">
        <v>3</v>
      </c>
      <c r="C22" s="22"/>
      <c r="D22" s="62">
        <v>1768761</v>
      </c>
      <c r="E22" s="128">
        <v>114010</v>
      </c>
      <c r="F22" s="129">
        <f t="shared" si="0"/>
        <v>1882771</v>
      </c>
      <c r="G22" s="130">
        <f t="shared" si="2"/>
        <v>8.0567450130309446</v>
      </c>
      <c r="H22" s="6"/>
      <c r="I22" s="2" t="s">
        <v>3</v>
      </c>
      <c r="J22" s="22"/>
      <c r="K22" s="59">
        <v>1622242</v>
      </c>
      <c r="L22" s="7">
        <v>120149</v>
      </c>
      <c r="M22" s="31">
        <f t="shared" si="1"/>
        <v>1742391</v>
      </c>
      <c r="N22" s="50">
        <v>6.3713219904749568E-2</v>
      </c>
      <c r="P22" s="57"/>
    </row>
    <row r="23" spans="1:16" ht="15" customHeight="1">
      <c r="A23" s="6"/>
      <c r="B23" s="2" t="s">
        <v>32</v>
      </c>
      <c r="C23" s="22"/>
      <c r="D23" s="62">
        <v>2283883</v>
      </c>
      <c r="E23" s="131">
        <v>141771</v>
      </c>
      <c r="F23" s="129">
        <f t="shared" si="0"/>
        <v>2425654</v>
      </c>
      <c r="G23" s="130">
        <f t="shared" si="2"/>
        <v>5.1293175371266475</v>
      </c>
      <c r="H23" s="6"/>
      <c r="I23" s="2" t="s">
        <v>32</v>
      </c>
      <c r="J23" s="22"/>
      <c r="K23" s="59">
        <v>2153736</v>
      </c>
      <c r="L23" s="11">
        <v>153569</v>
      </c>
      <c r="M23" s="31">
        <f t="shared" si="1"/>
        <v>2307305</v>
      </c>
      <c r="N23" s="50">
        <v>-1.7345703742216494</v>
      </c>
      <c r="P23" s="57"/>
    </row>
    <row r="24" spans="1:16" ht="15" customHeight="1">
      <c r="A24" s="8"/>
      <c r="B24" s="3" t="s">
        <v>33</v>
      </c>
      <c r="C24" s="23"/>
      <c r="D24" s="63">
        <v>2406974</v>
      </c>
      <c r="E24" s="132">
        <v>247043</v>
      </c>
      <c r="F24" s="133">
        <f t="shared" si="0"/>
        <v>2654017</v>
      </c>
      <c r="G24" s="134">
        <f t="shared" si="2"/>
        <v>2.2947171322511131</v>
      </c>
      <c r="H24" s="8"/>
      <c r="I24" s="3" t="s">
        <v>33</v>
      </c>
      <c r="J24" s="23"/>
      <c r="K24" s="60">
        <v>2322282</v>
      </c>
      <c r="L24" s="13">
        <v>272199</v>
      </c>
      <c r="M24" s="32">
        <f t="shared" si="1"/>
        <v>2594481</v>
      </c>
      <c r="N24" s="51">
        <v>-1.0624259342910767</v>
      </c>
      <c r="P24" s="57"/>
    </row>
    <row r="25" spans="1:16" ht="15" customHeight="1">
      <c r="A25" s="9"/>
      <c r="B25" s="4" t="s">
        <v>34</v>
      </c>
      <c r="C25" s="21"/>
      <c r="D25" s="64">
        <v>2655095</v>
      </c>
      <c r="E25" s="125">
        <v>124512</v>
      </c>
      <c r="F25" s="126">
        <f t="shared" si="0"/>
        <v>2779607</v>
      </c>
      <c r="G25" s="127">
        <f t="shared" si="2"/>
        <v>-2.2246681236547396</v>
      </c>
      <c r="H25" s="9"/>
      <c r="I25" s="4" t="s">
        <v>34</v>
      </c>
      <c r="J25" s="21"/>
      <c r="K25" s="61">
        <v>2721496</v>
      </c>
      <c r="L25" s="37">
        <v>121355</v>
      </c>
      <c r="M25" s="38">
        <f t="shared" si="1"/>
        <v>2842851</v>
      </c>
      <c r="N25" s="56">
        <v>6.7734020169066891E-2</v>
      </c>
      <c r="P25" s="57"/>
    </row>
    <row r="26" spans="1:16" ht="15" customHeight="1">
      <c r="A26" s="6"/>
      <c r="B26" s="2" t="s">
        <v>4</v>
      </c>
      <c r="C26" s="22"/>
      <c r="D26" s="62">
        <v>1467338</v>
      </c>
      <c r="E26" s="128">
        <v>254360</v>
      </c>
      <c r="F26" s="129">
        <f t="shared" si="0"/>
        <v>1721698</v>
      </c>
      <c r="G26" s="130">
        <f t="shared" si="2"/>
        <v>-3.2589798943416244</v>
      </c>
      <c r="H26" s="6"/>
      <c r="I26" s="2" t="s">
        <v>4</v>
      </c>
      <c r="J26" s="22"/>
      <c r="K26" s="59">
        <v>1491487</v>
      </c>
      <c r="L26" s="7">
        <v>288211</v>
      </c>
      <c r="M26" s="31">
        <f t="shared" si="1"/>
        <v>1779698</v>
      </c>
      <c r="N26" s="50">
        <v>1.8307243147945911</v>
      </c>
      <c r="P26" s="57"/>
    </row>
    <row r="27" spans="1:16" ht="15" customHeight="1">
      <c r="A27" s="6"/>
      <c r="B27" s="2" t="s">
        <v>35</v>
      </c>
      <c r="C27" s="22"/>
      <c r="D27" s="62">
        <v>1320680</v>
      </c>
      <c r="E27" s="131">
        <v>94209</v>
      </c>
      <c r="F27" s="129">
        <f t="shared" si="0"/>
        <v>1414889</v>
      </c>
      <c r="G27" s="130">
        <f t="shared" si="2"/>
        <v>2.3296096415796015</v>
      </c>
      <c r="H27" s="6"/>
      <c r="I27" s="2" t="s">
        <v>35</v>
      </c>
      <c r="J27" s="22"/>
      <c r="K27" s="59">
        <v>1287975</v>
      </c>
      <c r="L27" s="11">
        <v>94703</v>
      </c>
      <c r="M27" s="31">
        <f t="shared" si="1"/>
        <v>1382678</v>
      </c>
      <c r="N27" s="50">
        <v>-5.2787064781042092</v>
      </c>
      <c r="P27" s="57"/>
    </row>
    <row r="28" spans="1:16" ht="15" customHeight="1">
      <c r="A28" s="6"/>
      <c r="B28" s="2" t="s">
        <v>5</v>
      </c>
      <c r="C28" s="22"/>
      <c r="D28" s="62">
        <v>1509215</v>
      </c>
      <c r="E28" s="131">
        <v>86861</v>
      </c>
      <c r="F28" s="129">
        <f t="shared" si="0"/>
        <v>1596076</v>
      </c>
      <c r="G28" s="130">
        <f t="shared" si="2"/>
        <v>-1.0286699345493331</v>
      </c>
      <c r="H28" s="6"/>
      <c r="I28" s="2" t="s">
        <v>5</v>
      </c>
      <c r="J28" s="22"/>
      <c r="K28" s="59">
        <v>1515893</v>
      </c>
      <c r="L28" s="11">
        <v>96772</v>
      </c>
      <c r="M28" s="31">
        <f t="shared" si="1"/>
        <v>1612665</v>
      </c>
      <c r="N28" s="50">
        <v>9.0761197157690301</v>
      </c>
      <c r="P28" s="57"/>
    </row>
    <row r="29" spans="1:16" ht="15" customHeight="1">
      <c r="A29" s="8"/>
      <c r="B29" s="3" t="s">
        <v>36</v>
      </c>
      <c r="C29" s="23"/>
      <c r="D29" s="63">
        <v>1782306</v>
      </c>
      <c r="E29" s="132">
        <v>100503</v>
      </c>
      <c r="F29" s="133">
        <f t="shared" si="0"/>
        <v>1882809</v>
      </c>
      <c r="G29" s="134">
        <f t="shared" si="2"/>
        <v>6.2374419175461906</v>
      </c>
      <c r="H29" s="8"/>
      <c r="I29" s="3" t="s">
        <v>36</v>
      </c>
      <c r="J29" s="23"/>
      <c r="K29" s="60">
        <v>1668389</v>
      </c>
      <c r="L29" s="13">
        <v>103876</v>
      </c>
      <c r="M29" s="32">
        <f t="shared" si="1"/>
        <v>1772265</v>
      </c>
      <c r="N29" s="51">
        <v>-1.7069964371585427</v>
      </c>
      <c r="P29" s="57"/>
    </row>
    <row r="30" spans="1:16" ht="15" customHeight="1">
      <c r="A30" s="9"/>
      <c r="B30" s="4" t="s">
        <v>37</v>
      </c>
      <c r="C30" s="21"/>
      <c r="D30" s="64">
        <v>2580851</v>
      </c>
      <c r="E30" s="138">
        <v>109309</v>
      </c>
      <c r="F30" s="126">
        <f t="shared" si="0"/>
        <v>2690160</v>
      </c>
      <c r="G30" s="127">
        <f t="shared" si="2"/>
        <v>7.0189089971691407</v>
      </c>
      <c r="H30" s="9"/>
      <c r="I30" s="4" t="s">
        <v>37</v>
      </c>
      <c r="J30" s="21"/>
      <c r="K30" s="61">
        <v>2388055</v>
      </c>
      <c r="L30" s="12">
        <v>125669</v>
      </c>
      <c r="M30" s="38">
        <f t="shared" si="1"/>
        <v>2513724</v>
      </c>
      <c r="N30" s="56">
        <v>2.19039592140293</v>
      </c>
      <c r="P30" s="57"/>
    </row>
    <row r="31" spans="1:16" ht="15" customHeight="1">
      <c r="A31" s="6"/>
      <c r="B31" s="2" t="s">
        <v>6</v>
      </c>
      <c r="C31" s="22"/>
      <c r="D31" s="62">
        <v>2282820</v>
      </c>
      <c r="E31" s="128">
        <v>130719</v>
      </c>
      <c r="F31" s="129">
        <f t="shared" si="0"/>
        <v>2413539</v>
      </c>
      <c r="G31" s="130">
        <f t="shared" si="2"/>
        <v>6.2814936679094959</v>
      </c>
      <c r="H31" s="6"/>
      <c r="I31" s="2" t="s">
        <v>6</v>
      </c>
      <c r="J31" s="22"/>
      <c r="K31" s="59">
        <v>2141148</v>
      </c>
      <c r="L31" s="7">
        <v>129745</v>
      </c>
      <c r="M31" s="31">
        <f t="shared" si="1"/>
        <v>2270893</v>
      </c>
      <c r="N31" s="50">
        <v>-2.4932405374956423</v>
      </c>
      <c r="P31" s="57"/>
    </row>
    <row r="32" spans="1:16" ht="15" customHeight="1">
      <c r="A32" s="6"/>
      <c r="B32" s="2" t="s">
        <v>7</v>
      </c>
      <c r="C32" s="22"/>
      <c r="D32" s="62">
        <v>2998615</v>
      </c>
      <c r="E32" s="125">
        <v>117798</v>
      </c>
      <c r="F32" s="129">
        <f t="shared" si="0"/>
        <v>3116413</v>
      </c>
      <c r="G32" s="130">
        <f t="shared" si="2"/>
        <v>10.000960086520738</v>
      </c>
      <c r="H32" s="6"/>
      <c r="I32" s="2" t="s">
        <v>7</v>
      </c>
      <c r="J32" s="22"/>
      <c r="K32" s="59">
        <v>2708452</v>
      </c>
      <c r="L32" s="37">
        <v>124626</v>
      </c>
      <c r="M32" s="31">
        <f t="shared" si="1"/>
        <v>2833078</v>
      </c>
      <c r="N32" s="50">
        <v>0.78159954208814797</v>
      </c>
      <c r="P32" s="57"/>
    </row>
    <row r="33" spans="1:16" ht="15" customHeight="1">
      <c r="A33" s="6"/>
      <c r="B33" s="2" t="s">
        <v>8</v>
      </c>
      <c r="C33" s="22"/>
      <c r="D33" s="62">
        <v>743568</v>
      </c>
      <c r="E33" s="131">
        <v>210812</v>
      </c>
      <c r="F33" s="129">
        <f t="shared" si="0"/>
        <v>954380</v>
      </c>
      <c r="G33" s="130">
        <f t="shared" si="2"/>
        <v>0.78983969813106125</v>
      </c>
      <c r="H33" s="6"/>
      <c r="I33" s="2" t="s">
        <v>8</v>
      </c>
      <c r="J33" s="22"/>
      <c r="K33" s="59">
        <v>728126</v>
      </c>
      <c r="L33" s="11">
        <v>218775</v>
      </c>
      <c r="M33" s="31">
        <f t="shared" si="1"/>
        <v>946901</v>
      </c>
      <c r="N33" s="50">
        <v>0.95271380506507397</v>
      </c>
      <c r="P33" s="57"/>
    </row>
    <row r="34" spans="1:16" ht="15" customHeight="1">
      <c r="A34" s="8"/>
      <c r="B34" s="3" t="s">
        <v>9</v>
      </c>
      <c r="C34" s="23"/>
      <c r="D34" s="63">
        <v>927048</v>
      </c>
      <c r="E34" s="132">
        <v>233832</v>
      </c>
      <c r="F34" s="133">
        <f t="shared" si="0"/>
        <v>1160880</v>
      </c>
      <c r="G34" s="134">
        <f t="shared" si="2"/>
        <v>4.4346586180993803</v>
      </c>
      <c r="H34" s="8"/>
      <c r="I34" s="3" t="s">
        <v>9</v>
      </c>
      <c r="J34" s="23"/>
      <c r="K34" s="60">
        <v>851085</v>
      </c>
      <c r="L34" s="13">
        <v>260500</v>
      </c>
      <c r="M34" s="32">
        <f t="shared" si="1"/>
        <v>1111585</v>
      </c>
      <c r="N34" s="51">
        <v>4.9974144398074305</v>
      </c>
      <c r="P34" s="57"/>
    </row>
    <row r="35" spans="1:16" ht="15" customHeight="1">
      <c r="A35" s="9"/>
      <c r="B35" s="4" t="s">
        <v>38</v>
      </c>
      <c r="C35" s="21"/>
      <c r="D35" s="64">
        <v>726678</v>
      </c>
      <c r="E35" s="125">
        <v>261621</v>
      </c>
      <c r="F35" s="126">
        <f t="shared" si="0"/>
        <v>988299</v>
      </c>
      <c r="G35" s="127">
        <f t="shared" si="2"/>
        <v>6.9230095130524525</v>
      </c>
      <c r="H35" s="9"/>
      <c r="I35" s="4" t="s">
        <v>38</v>
      </c>
      <c r="J35" s="21"/>
      <c r="K35" s="61">
        <v>669088</v>
      </c>
      <c r="L35" s="37">
        <v>255221</v>
      </c>
      <c r="M35" s="38">
        <f t="shared" si="1"/>
        <v>924309</v>
      </c>
      <c r="N35" s="56">
        <v>1.0687473620876999</v>
      </c>
      <c r="P35" s="57"/>
    </row>
    <row r="36" spans="1:16" ht="15" customHeight="1">
      <c r="A36" s="6"/>
      <c r="B36" s="2" t="s">
        <v>10</v>
      </c>
      <c r="C36" s="22"/>
      <c r="D36" s="62">
        <v>421232</v>
      </c>
      <c r="E36" s="131">
        <v>194276</v>
      </c>
      <c r="F36" s="129">
        <f t="shared" si="0"/>
        <v>615508</v>
      </c>
      <c r="G36" s="130">
        <f t="shared" si="2"/>
        <v>3.4813324120167923</v>
      </c>
      <c r="H36" s="6"/>
      <c r="I36" s="2" t="s">
        <v>10</v>
      </c>
      <c r="J36" s="22"/>
      <c r="K36" s="59">
        <v>417485</v>
      </c>
      <c r="L36" s="11">
        <v>177316</v>
      </c>
      <c r="M36" s="31">
        <f t="shared" si="1"/>
        <v>594801</v>
      </c>
      <c r="N36" s="50">
        <v>-1.8024485843707096</v>
      </c>
      <c r="P36" s="57"/>
    </row>
    <row r="37" spans="1:16" ht="15" customHeight="1">
      <c r="A37" s="6"/>
      <c r="B37" s="2" t="s">
        <v>11</v>
      </c>
      <c r="C37" s="22"/>
      <c r="D37" s="62">
        <v>1219983</v>
      </c>
      <c r="E37" s="128">
        <v>232386</v>
      </c>
      <c r="F37" s="129">
        <f t="shared" si="0"/>
        <v>1452369</v>
      </c>
      <c r="G37" s="130">
        <f t="shared" si="2"/>
        <v>5.591741508458643</v>
      </c>
      <c r="H37" s="6"/>
      <c r="I37" s="2" t="s">
        <v>11</v>
      </c>
      <c r="J37" s="22"/>
      <c r="K37" s="59">
        <v>1134451</v>
      </c>
      <c r="L37" s="7">
        <v>241006</v>
      </c>
      <c r="M37" s="31">
        <f t="shared" si="1"/>
        <v>1375457</v>
      </c>
      <c r="N37" s="50">
        <v>-1.058147948624256</v>
      </c>
      <c r="P37" s="57"/>
    </row>
    <row r="38" spans="1:16" ht="15" customHeight="1">
      <c r="A38" s="6"/>
      <c r="B38" s="2" t="s">
        <v>12</v>
      </c>
      <c r="C38" s="22"/>
      <c r="D38" s="62">
        <v>881090</v>
      </c>
      <c r="E38" s="131">
        <v>256722</v>
      </c>
      <c r="F38" s="129">
        <f t="shared" si="0"/>
        <v>1137812</v>
      </c>
      <c r="G38" s="130">
        <f t="shared" si="2"/>
        <v>6.5092789777912996</v>
      </c>
      <c r="H38" s="6"/>
      <c r="I38" s="2" t="s">
        <v>12</v>
      </c>
      <c r="J38" s="22"/>
      <c r="K38" s="59">
        <v>798050</v>
      </c>
      <c r="L38" s="11">
        <v>270225</v>
      </c>
      <c r="M38" s="31">
        <f t="shared" si="1"/>
        <v>1068275</v>
      </c>
      <c r="N38" s="50">
        <v>4.4966235206538743</v>
      </c>
      <c r="P38" s="57"/>
    </row>
    <row r="39" spans="1:16" ht="15" customHeight="1">
      <c r="A39" s="8"/>
      <c r="B39" s="3" t="s">
        <v>13</v>
      </c>
      <c r="C39" s="23"/>
      <c r="D39" s="63">
        <v>1197330</v>
      </c>
      <c r="E39" s="132">
        <v>294159</v>
      </c>
      <c r="F39" s="133">
        <f t="shared" si="0"/>
        <v>1491489</v>
      </c>
      <c r="G39" s="134">
        <f t="shared" si="2"/>
        <v>3.2063041075927599</v>
      </c>
      <c r="H39" s="8"/>
      <c r="I39" s="3" t="s">
        <v>13</v>
      </c>
      <c r="J39" s="23"/>
      <c r="K39" s="60">
        <v>1175252</v>
      </c>
      <c r="L39" s="13">
        <v>269901</v>
      </c>
      <c r="M39" s="32">
        <f t="shared" si="1"/>
        <v>1445153</v>
      </c>
      <c r="N39" s="51">
        <v>4.0696125899275399</v>
      </c>
      <c r="P39" s="57"/>
    </row>
    <row r="40" spans="1:16" ht="15" customHeight="1">
      <c r="A40" s="9"/>
      <c r="B40" s="4" t="s">
        <v>14</v>
      </c>
      <c r="C40" s="21"/>
      <c r="D40" s="64">
        <v>1242030</v>
      </c>
      <c r="E40" s="125">
        <v>254573</v>
      </c>
      <c r="F40" s="126">
        <f t="shared" si="0"/>
        <v>1496603</v>
      </c>
      <c r="G40" s="127">
        <f t="shared" si="2"/>
        <v>-6.437107655283536E-2</v>
      </c>
      <c r="H40" s="9"/>
      <c r="I40" s="4" t="s">
        <v>14</v>
      </c>
      <c r="J40" s="21"/>
      <c r="K40" s="61">
        <v>1235804</v>
      </c>
      <c r="L40" s="37">
        <v>261763</v>
      </c>
      <c r="M40" s="38">
        <f t="shared" si="1"/>
        <v>1497567</v>
      </c>
      <c r="N40" s="56">
        <v>-1.2271064941537637</v>
      </c>
      <c r="P40" s="57"/>
    </row>
    <row r="41" spans="1:16" ht="15" customHeight="1">
      <c r="A41" s="6"/>
      <c r="B41" s="2" t="s">
        <v>44</v>
      </c>
      <c r="C41" s="22"/>
      <c r="D41" s="62">
        <v>3241487</v>
      </c>
      <c r="E41" s="131">
        <v>438580</v>
      </c>
      <c r="F41" s="129">
        <f t="shared" si="0"/>
        <v>3680067</v>
      </c>
      <c r="G41" s="130">
        <f t="shared" si="2"/>
        <v>0.41058450174473859</v>
      </c>
      <c r="H41" s="6"/>
      <c r="I41" s="2" t="s">
        <v>44</v>
      </c>
      <c r="J41" s="22"/>
      <c r="K41" s="59">
        <v>3214482</v>
      </c>
      <c r="L41" s="11">
        <v>450537</v>
      </c>
      <c r="M41" s="31">
        <f t="shared" si="1"/>
        <v>3665019</v>
      </c>
      <c r="N41" s="50">
        <v>-6.3889040874063982E-2</v>
      </c>
      <c r="P41" s="57"/>
    </row>
    <row r="42" spans="1:16" ht="15" customHeight="1">
      <c r="A42" s="6"/>
      <c r="B42" s="2" t="s">
        <v>45</v>
      </c>
      <c r="C42" s="22"/>
      <c r="D42" s="62">
        <v>4061345</v>
      </c>
      <c r="E42" s="131">
        <v>183308</v>
      </c>
      <c r="F42" s="129">
        <f t="shared" si="0"/>
        <v>4244653</v>
      </c>
      <c r="G42" s="130">
        <f t="shared" si="2"/>
        <v>5.3497737090495283</v>
      </c>
      <c r="H42" s="6"/>
      <c r="I42" s="2" t="s">
        <v>45</v>
      </c>
      <c r="J42" s="22"/>
      <c r="K42" s="59">
        <v>3835589</v>
      </c>
      <c r="L42" s="11">
        <v>193516</v>
      </c>
      <c r="M42" s="31">
        <f t="shared" si="1"/>
        <v>4029105</v>
      </c>
      <c r="N42" s="50">
        <v>-0.63161308910730518</v>
      </c>
      <c r="P42" s="57"/>
    </row>
    <row r="43" spans="1:16" ht="15" customHeight="1">
      <c r="A43" s="6"/>
      <c r="B43" s="2" t="s">
        <v>15</v>
      </c>
      <c r="C43" s="22"/>
      <c r="D43" s="62">
        <v>1123837</v>
      </c>
      <c r="E43" s="128">
        <v>225279</v>
      </c>
      <c r="F43" s="129">
        <f t="shared" si="0"/>
        <v>1349116</v>
      </c>
      <c r="G43" s="130">
        <f t="shared" si="2"/>
        <v>6.1380935335281785</v>
      </c>
      <c r="H43" s="6"/>
      <c r="I43" s="2" t="s">
        <v>15</v>
      </c>
      <c r="J43" s="22"/>
      <c r="K43" s="59">
        <v>1049846</v>
      </c>
      <c r="L43" s="7">
        <v>221249</v>
      </c>
      <c r="M43" s="31">
        <f t="shared" si="1"/>
        <v>1271095</v>
      </c>
      <c r="N43" s="50">
        <v>-2.2754042479278729</v>
      </c>
      <c r="P43" s="57"/>
    </row>
    <row r="44" spans="1:16" ht="15" customHeight="1">
      <c r="A44" s="8"/>
      <c r="B44" s="3" t="s">
        <v>39</v>
      </c>
      <c r="C44" s="23"/>
      <c r="D44" s="63">
        <v>3484105</v>
      </c>
      <c r="E44" s="132">
        <v>463376</v>
      </c>
      <c r="F44" s="133">
        <f t="shared" si="0"/>
        <v>3947481</v>
      </c>
      <c r="G44" s="134">
        <f t="shared" si="2"/>
        <v>4.1295924404849362</v>
      </c>
      <c r="H44" s="8"/>
      <c r="I44" s="3" t="s">
        <v>39</v>
      </c>
      <c r="J44" s="23"/>
      <c r="K44" s="60">
        <v>3381116</v>
      </c>
      <c r="L44" s="13">
        <v>409815</v>
      </c>
      <c r="M44" s="32">
        <f t="shared" si="1"/>
        <v>3790931</v>
      </c>
      <c r="N44" s="51">
        <v>1.646838811057632</v>
      </c>
      <c r="P44" s="57"/>
    </row>
    <row r="45" spans="1:16" ht="15" customHeight="1">
      <c r="A45" s="43"/>
      <c r="B45" s="44" t="s">
        <v>16</v>
      </c>
      <c r="C45" s="45"/>
      <c r="D45" s="139">
        <v>1463919</v>
      </c>
      <c r="E45" s="140">
        <v>255945</v>
      </c>
      <c r="F45" s="141">
        <f t="shared" si="0"/>
        <v>1719864</v>
      </c>
      <c r="G45" s="142">
        <f t="shared" si="2"/>
        <v>2.4477415634761601</v>
      </c>
      <c r="H45" s="43"/>
      <c r="I45" s="44" t="s">
        <v>16</v>
      </c>
      <c r="J45" s="45"/>
      <c r="K45" s="66">
        <v>1423542</v>
      </c>
      <c r="L45" s="42">
        <v>255230</v>
      </c>
      <c r="M45" s="52">
        <f>K45+L45</f>
        <v>1678772</v>
      </c>
      <c r="N45" s="56">
        <v>1.0494329556998498</v>
      </c>
      <c r="P45" s="57"/>
    </row>
    <row r="46" spans="1:16" ht="15" customHeight="1">
      <c r="A46" s="14"/>
      <c r="B46" s="15"/>
      <c r="C46" s="14"/>
      <c r="D46" s="143"/>
      <c r="E46" s="143"/>
      <c r="F46" s="143"/>
      <c r="G46" s="144"/>
      <c r="H46" s="14"/>
      <c r="I46" s="15"/>
      <c r="J46" s="14"/>
      <c r="K46" s="35"/>
      <c r="L46" s="35"/>
      <c r="M46" s="34"/>
      <c r="N46" s="25"/>
      <c r="P46" s="28"/>
    </row>
    <row r="47" spans="1:16" ht="15" customHeight="1">
      <c r="A47" s="16"/>
      <c r="B47" s="15" t="s">
        <v>20</v>
      </c>
      <c r="C47" s="26"/>
      <c r="D47" s="145">
        <f>SUM(D5:D15)</f>
        <v>93304371</v>
      </c>
      <c r="E47" s="145">
        <f>SUM(E5:E15)</f>
        <v>9421867</v>
      </c>
      <c r="F47" s="145">
        <f>SUM(F5:F15)</f>
        <v>102726238</v>
      </c>
      <c r="G47" s="146">
        <f>(F47-M47)/M47*100</f>
        <v>4.3779501720251845</v>
      </c>
      <c r="H47" s="16"/>
      <c r="I47" s="15" t="s">
        <v>20</v>
      </c>
      <c r="J47" s="26"/>
      <c r="K47" s="36">
        <f>SUM(K5:K15)</f>
        <v>89287794</v>
      </c>
      <c r="L47" s="36">
        <f>SUM(L5:L15)</f>
        <v>9129772</v>
      </c>
      <c r="M47" s="36">
        <f>SUM(M5:M15)</f>
        <v>98417566</v>
      </c>
      <c r="N47" s="48">
        <v>0.40904997865209181</v>
      </c>
      <c r="P47" s="28"/>
    </row>
    <row r="48" spans="1:16" ht="15" customHeight="1">
      <c r="A48" s="16"/>
      <c r="B48" s="15" t="s">
        <v>21</v>
      </c>
      <c r="C48" s="26"/>
      <c r="D48" s="145">
        <f>SUM(D16:D45)</f>
        <v>55083450</v>
      </c>
      <c r="E48" s="147">
        <f>SUM(E16:E45)</f>
        <v>6454074</v>
      </c>
      <c r="F48" s="147">
        <f>SUM(F16:F45)</f>
        <v>61537524</v>
      </c>
      <c r="G48" s="146">
        <f>(F48-M48)/M48*100</f>
        <v>3.5103132059797995</v>
      </c>
      <c r="H48" s="16"/>
      <c r="I48" s="15" t="s">
        <v>21</v>
      </c>
      <c r="J48" s="26"/>
      <c r="K48" s="36">
        <f>SUM(K16:K45)</f>
        <v>53123363</v>
      </c>
      <c r="L48" s="36">
        <f>SUM(L16:L45)</f>
        <v>6327258</v>
      </c>
      <c r="M48" s="36">
        <f>SUM(M16:M45)</f>
        <v>59450621</v>
      </c>
      <c r="N48" s="48">
        <v>0.40588719252094918</v>
      </c>
      <c r="P48" s="53"/>
    </row>
    <row r="49" spans="1:16" ht="15" customHeight="1">
      <c r="A49" s="16"/>
      <c r="B49" s="15" t="s">
        <v>46</v>
      </c>
      <c r="C49" s="26"/>
      <c r="D49" s="145">
        <f>SUM(D47:D48)</f>
        <v>148387821</v>
      </c>
      <c r="E49" s="147">
        <f>SUM(E47:E48)</f>
        <v>15875941</v>
      </c>
      <c r="F49" s="147">
        <f>D49+E49</f>
        <v>164263762</v>
      </c>
      <c r="G49" s="146">
        <f>(F49-M49)/M49*100</f>
        <v>4.051212040586746</v>
      </c>
      <c r="H49" s="16"/>
      <c r="I49" s="15" t="s">
        <v>46</v>
      </c>
      <c r="J49" s="26"/>
      <c r="K49" s="36">
        <f>K47+K48</f>
        <v>142411157</v>
      </c>
      <c r="L49" s="36">
        <f>L47+L48</f>
        <v>15457030</v>
      </c>
      <c r="M49" s="36">
        <f>M47+M48</f>
        <v>157868187</v>
      </c>
      <c r="N49" s="49">
        <v>0.40785890085758403</v>
      </c>
      <c r="P49" s="53"/>
    </row>
    <row r="50" spans="1:16" ht="15" customHeight="1">
      <c r="A50" s="27" t="s">
        <v>52</v>
      </c>
      <c r="B50" s="28"/>
      <c r="C50" s="28"/>
      <c r="D50" s="148"/>
      <c r="E50" s="148"/>
      <c r="F50" s="148"/>
      <c r="G50" s="149"/>
      <c r="H50" s="27" t="s">
        <v>52</v>
      </c>
      <c r="I50" s="28"/>
      <c r="J50" s="28"/>
      <c r="K50" s="28"/>
      <c r="L50" s="28"/>
      <c r="M50" s="28"/>
      <c r="N50" s="28"/>
      <c r="O50" s="28"/>
      <c r="P50" s="53"/>
    </row>
    <row r="51" spans="1:16" ht="15" customHeight="1">
      <c r="A51" s="16"/>
      <c r="B51" s="15" t="s">
        <v>53</v>
      </c>
      <c r="C51" s="26"/>
      <c r="D51" s="150">
        <f>SUM(D49/F49)*100</f>
        <v>90.335092288949284</v>
      </c>
      <c r="E51" s="151">
        <f>SUM(E49/F49)*100</f>
        <v>9.6649077110507182</v>
      </c>
      <c r="F51" s="152">
        <f>SUM(D51:E51)</f>
        <v>100</v>
      </c>
      <c r="G51" s="123"/>
      <c r="H51" s="16"/>
      <c r="I51" s="15" t="s">
        <v>53</v>
      </c>
      <c r="J51" s="26"/>
      <c r="K51" s="41">
        <f>SUM(K49/M49)*100</f>
        <v>90.208901303211903</v>
      </c>
      <c r="L51" s="39">
        <f>SUM(L49/M49)*100</f>
        <v>9.7910986967880991</v>
      </c>
      <c r="M51" s="40">
        <f>SUM(K51:L51)</f>
        <v>100</v>
      </c>
      <c r="N51" s="30"/>
      <c r="P51" s="53"/>
    </row>
    <row r="52" spans="1:16" ht="13.5" customHeight="1">
      <c r="A52" s="28"/>
      <c r="B52" s="44"/>
      <c r="C52" s="28"/>
      <c r="D52" s="29"/>
      <c r="E52" s="29"/>
      <c r="F52" s="29"/>
      <c r="H52" s="28"/>
      <c r="I52" s="44"/>
      <c r="J52" s="28"/>
      <c r="K52" s="29"/>
      <c r="L52" s="29"/>
      <c r="M52" s="29"/>
      <c r="N52" s="29"/>
      <c r="P52" s="53"/>
    </row>
    <row r="53" spans="1:16" ht="13.5" customHeight="1">
      <c r="B53" s="28"/>
      <c r="C53" s="28"/>
      <c r="D53" s="28"/>
      <c r="E53" s="28"/>
      <c r="F53" s="28"/>
      <c r="G53" s="29"/>
      <c r="H53" s="29"/>
      <c r="I53" s="29"/>
      <c r="J53" s="29"/>
      <c r="K53" s="28"/>
      <c r="L53" s="28"/>
      <c r="M53" s="28"/>
      <c r="N53" s="28"/>
      <c r="O53" s="28"/>
    </row>
    <row r="54" spans="1:16" ht="13.5" customHeight="1">
      <c r="B54" s="28"/>
      <c r="C54" s="28"/>
      <c r="D54" s="28"/>
      <c r="E54" s="28"/>
      <c r="F54" s="28"/>
      <c r="G54" s="29"/>
      <c r="H54" s="29"/>
      <c r="I54" s="29"/>
      <c r="J54" s="29"/>
      <c r="K54" s="28"/>
      <c r="L54" s="28"/>
      <c r="M54" s="28"/>
      <c r="N54" s="28"/>
      <c r="O54" s="28"/>
    </row>
  </sheetData>
  <mergeCells count="5">
    <mergeCell ref="D3:G3"/>
    <mergeCell ref="K3:N3"/>
    <mergeCell ref="M2:N2"/>
    <mergeCell ref="A3:C4"/>
    <mergeCell ref="H3:J4"/>
  </mergeCells>
  <phoneticPr fontId="2"/>
  <pageMargins left="0.78740157480314965" right="0.51181102362204722" top="0.51181102362204722" bottom="0.35433070866141736" header="0.43307086614173229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●特別交付税◆P264</vt:lpstr>
      <vt:lpstr>●地方交付税対前年（普+特）◆P265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2025-03-31T06:56:25Z</dcterms:created>
  <dcterms:modified xsi:type="dcterms:W3CDTF">2025-03-31T06:58:05Z</dcterms:modified>
</cp:coreProperties>
</file>