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Trm-fileserver2\d\共有\01総務財政課\10企画（一部財政）\R4\35-1決算統計\R6\03決算統計\250304【県市町村課 313(木)〆】令和５年度財政状況資料集の作成・公表について（依頼）※12通目\提出\"/>
    </mc:Choice>
  </mc:AlternateContent>
  <xr:revisionPtr revIDLastSave="0" documentId="13_ncr:1_{6443EAF4-D8D9-4458-83CE-4920237BA4AF}" xr6:coauthVersionLast="47" xr6:coauthVersionMax="47" xr10:uidLastSave="{00000000-0000-0000-0000-000000000000}"/>
  <bookViews>
    <workbookView xWindow="-28908" yWindow="-108" windowWidth="29016" windowHeight="15696"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<sst xmlns="http://schemas.openxmlformats.org/spreadsheetml/2006/main" count="1136" uniqueCount="549">
  <si>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</si>
  <si>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</si>
  <si>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</si>
  <si>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</si>
  <si>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</si>
  <si>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</si>
  <si>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</si>
  <si>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</si>
  <si>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</si>
  <si>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</si>
  <si>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</si>
  <si>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</si>
  <si>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</si>
  <si>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</si>
  <si>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</si>
  <si>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</si>
  <si>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</si>
  <si>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</si>
  <si>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</si>
  <si>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</si>
  <si>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</si>
  <si>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</si>
  <si>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</si>
  <si>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</si>
  <si>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</si>
  <si>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</si>
  <si>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</si>
  <si>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</si>
  <si>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</si>
  <si>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</si>
  <si>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</si>
  <si>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</si>
  <si>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</si>
  <si>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</si>
  <si>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</si>
  <si>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</si>
  <si>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</si>
  <si>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</si>
  <si>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</si>
  <si>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</si>
  <si>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</si>
  <si>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</si>
  <si>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</si>
  <si>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</si>
  <si>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</si>
  <si>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</si>
  <si>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</si>
  <si>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</si>
  <si>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</si>
  <si>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</si>
  <si>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</si>
  <si>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</si>
  <si>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</si>
  <si>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</si>
  <si>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</si>
  <si>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</si>
  <si>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</si>
  <si>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</si>
  <si>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</si>
  <si>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</si>
  <si>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</si>
  <si>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</si>
  <si>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</si>
  <si>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</si>
  <si>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</si>
  <si>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</si>
  <si>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</si>
  <si>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</si>
  <si>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</si>
  <si>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</si>
  <si>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</si>
  <si>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</si>
  <si>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</si>
  <si>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</si>
  <si>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</si>
  <si>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</si>
  <si>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</si>
  <si>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</si>
  <si>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</si>
  <si>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</si>
  <si>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</si>
  <si>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</si>
  <si>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</si>
  <si>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</si>
  <si>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</si>
  <si>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</si>
  <si>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</si>
  <si>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</si>
  <si>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</si>
  <si>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</si>
  <si>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</si>
  <si>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</si>
  <si>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</si>
  <si>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</si>
  <si>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</si>
  <si>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</si>
  <si>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</si>
  <si>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</si>
  <si>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</si>
  <si>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</si>
  <si>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</si>
  <si>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</si>
  <si>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</si>
  <si>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</si>
  <si>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</si>
  <si>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</si>
  <si>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</si>
  <si>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</si>
  <si>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</si>
  <si>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</si>
  <si>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</si>
  <si>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</si>
  <si>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</si>
  <si>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</si>
  <si>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</si>
  <si>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</si>
  <si>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</si>
  <si>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</si>
  <si>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</si>
  <si>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</si>
  <si>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</si>
  <si>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</si>
  <si>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</si>
  <si>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</si>
  <si>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</si>
  <si>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</si>
  <si>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</si>
  <si>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</si>
  <si>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</si>
  <si>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</si>
  <si>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</si>
  <si>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</si>
  <si>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</si>
  <si>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</si>
  <si>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</si>
  <si>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</si>
  <si>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</si>
  <si>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</si>
  <si>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</si>
  <si>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</si>
  <si>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</si>
  <si>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</si>
  <si>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</si>
  <si>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</si>
  <si>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</si>
  <si>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</si>
  <si>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</si>
  <si>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</si>
  <si>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</si>
  <si>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</si>
  <si>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</si>
  <si>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</si>
  <si>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</si>
  <si>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</si>
  <si>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</si>
  <si>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</si>
  <si>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</si>
  <si>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</si>
  <si>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</si>
  <si>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</si>
  <si>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</si>
  <si>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</si>
  <si>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</si>
  <si>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</si>
  <si>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</si>
  <si>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</si>
  <si>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</si>
  <si>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</si>
  <si>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</si>
  <si>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</si>
  <si>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</si>
  <si>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</si>
  <si>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</si>
  <si>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</si>
  <si>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</si>
  <si>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</si>
  <si>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</si>
  <si>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</si>
  <si>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</si>
  <si>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</si>
  <si>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</si>
  <si>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</si>
  <si>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</si>
  <si>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</si>
  <si>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</si>
  <si>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</si>
  <si>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</si>
  <si>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</si>
  <si>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</si>
  <si>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</si>
  <si>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</si>
  <si>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</si>
  <si>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</si>
  <si>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</si>
  <si>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</si>
  <si>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</si>
  <si>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</si>
  <si>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</si>
  <si>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</si>
  <si>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</si>
  <si>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</si>
  <si>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</si>
  <si>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</si>
  <si>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沖縄県多良間村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</si>
  <si>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</si>
  <si>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</si>
  <si>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</si>
  <si>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</si>
  <si>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</si>
  <si>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</si>
  <si>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</si>
  <si>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</si>
  <si>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</si>
  <si>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</si>
  <si>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</si>
  <si>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</si>
  <si>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</si>
  <si>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</si>
  <si>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</si>
  <si>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</si>
  <si>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</si>
  <si>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</si>
  <si>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</si>
  <si>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</si>
  <si>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</si>
  <si>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</si>
  <si>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</si>
  <si>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</si>
  <si>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</si>
  <si>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</si>
  <si>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</si>
  <si>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</si>
  <si>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</si>
  <si>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</si>
  <si>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</si>
  <si>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</si>
  <si>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</si>
  <si>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</si>
  <si>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</si>
  <si>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</si>
  <si>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</si>
  <si>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</si>
  <si>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</si>
  <si>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</si>
  <si>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</si>
  <si>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</si>
  <si>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</si>
  <si>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</si>
  <si>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</si>
  <si>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</si>
  <si>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</si>
  <si>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</si>
  <si>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</si>
  <si>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</si>
  <si>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</si>
  <si>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</si>
  <si>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</si>
  <si>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</si>
  <si>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</si>
  <si>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</si>
  <si>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</si>
  <si>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</si>
  <si>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</si>
  <si>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</si>
  <si>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</si>
  <si>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</si>
  <si>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</si>
  <si>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</si>
  <si>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</si>
  <si>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</si>
  <si>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</si>
  <si>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</si>
  <si>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</si>
  <si>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</si>
  <si>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</si>
  <si>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</si>
  <si>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</si>
  <si>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</si>
  <si>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</si>
  <si>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</si>
  <si>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</si>
  <si>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</si>
  <si>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</si>
  <si>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</si>
  <si>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</si>
  <si>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</si>
  <si>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</si>
  <si>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</si>
  <si>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</si>
  <si>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</si>
  <si>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</si>
  <si>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</si>
  <si>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</si>
  <si>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</si>
  <si>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</si>
  <si>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</si>
  <si>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</si>
  <si>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</si>
  <si>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</si>
  <si>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</si>
  <si>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</si>
  <si>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</si>
  <si>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</si>
  <si>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</si>
  <si>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</si>
  <si>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</si>
  <si>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</si>
  <si>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</si>
  <si>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</si>
  <si>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</si>
  <si>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</si>
  <si>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</si>
  <si>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</si>
  <si>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</si>
  <si>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</si>
  <si>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</si>
  <si>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</si>
  <si>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</si>
  <si>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</si>
  <si>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</si>
  <si>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</si>
  <si>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</si>
  <si>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</si>
  <si>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</si>
  <si>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</si>
  <si>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</si>
  <si>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</si>
  <si>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</si>
  <si>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</si>
  <si>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</si>
  <si>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</si>
  <si>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</si>
  <si>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</si>
  <si>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</si>
  <si>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</si>
  <si>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</si>
  <si>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</si>
  <si>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</si>
  <si>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</si>
  <si>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</si>
  <si>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</si>
  <si>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</si>
  <si>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</si>
  <si>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</si>
  <si>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</si>
  <si>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</si>
  <si>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</si>
  <si>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</si>
  <si>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</si>
  <si>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</si>
  <si>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</si>
  <si>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</si>
  <si>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</si>
  <si>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</si>
  <si>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沖縄県多良間村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</si>
  <si>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</si>
  <si>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</si>
  <si>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</si>
  <si>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</si>
  <si>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</si>
  <si>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</si>
  <si>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</si>
  <si>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</si>
  <si>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</si>
  <si>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</si>
  <si>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</si>
  <si>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</si>
  <si>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</si>
  <si>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</si>
  <si>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</si>
  <si>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</si>
  <si>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</si>
  <si>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</si>
  <si>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</si>
  <si>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</si>
  <si>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</si>
  <si>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</si>
  <si>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</si>
  <si>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</si>
  <si>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</si>
  <si>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</si>
  <si>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</si>
  <si>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</si>
  <si>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</si>
  <si>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</si>
  <si>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</si>
  <si>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</si>
  <si>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</si>
  <si>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</si>
  <si>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</si>
  <si>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</si>
  <si>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</si>
  <si>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</si>
  <si>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</si>
  <si>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</si>
  <si>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</si>
  <si>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</si>
  <si>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</si>
  <si>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</si>
  <si>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</si>
  <si>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</si>
  <si>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</si>
  <si>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</si>
  <si>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</si>
  <si>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</si>
  <si>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</si>
  <si>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</si>
  <si>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</si>
  <si>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</si>
  <si>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</si>
  <si>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</si>
  <si>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</si>
  <si>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</si>
  <si>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</si>
  <si>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</si>
  <si>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</si>
  <si>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</si>
  <si>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</si>
  <si>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</si>
  <si>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</si>
  <si>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</si>
  <si>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</si>
  <si>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</si>
  <si>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</si>
  <si>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</si>
  <si>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</si>
  <si>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</si>
  <si>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</si>
  <si>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</si>
  <si>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</si>
  <si>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</si>
  <si>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</si>
  <si>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</si>
  <si>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</si>
  <si>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</si>
  <si>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</si>
  <si>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</si>
  <si>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</si>
  <si>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</si>
  <si>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</si>
  <si>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</si>
  <si>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</si>
  <si>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</si>
  <si>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</si>
  <si>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</si>
  <si>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</si>
  <si>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</si>
  <si>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</si>
  <si>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</si>
  <si>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</si>
  <si>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</si>
  <si>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</si>
  <si>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</si>
  <si>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</si>
  <si>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</si>
  <si>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</si>
  <si>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</si>
  <si>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</si>
  <si>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</si>
  <si>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</si>
  <si>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</si>
  <si>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</si>
  <si>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</si>
  <si>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</si>
  <si>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</si>
  <si>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</si>
  <si>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</si>
  <si>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</si>
  <si>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</si>
  <si>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</si>
  <si>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</si>
  <si>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</si>
  <si>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</si>
  <si>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</si>
  <si>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</si>
  <si>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</si>
  <si>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</si>
  <si>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</si>
  <si>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</si>
  <si>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</si>
  <si>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</si>
  <si>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</si>
  <si>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</si>
  <si>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</si>
  <si>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</si>
  <si>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</si>
  <si>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</si>
  <si>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</si>
  <si>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</si>
  <si>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</si>
  <si>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</si>
  <si>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</si>
  <si>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</si>
  <si>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</si>
  <si>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</si>
  <si>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</si>
  <si>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</si>
  <si>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</si>
  <si>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</si>
  <si>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</si>
  <si>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</si>
  <si>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</si>
  <si>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</si>
  <si>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</si>
  <si>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</si>
  <si>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</si>
  <si>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</si>
  <si>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</si>
  <si>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</si>
  <si>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</si>
  <si>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</si>
  <si>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</si>
  <si>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</si>
  <si>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</si>
  <si>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</si>
  <si>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</si>
  <si>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</si>
  <si>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</si>
  <si>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</si>
  <si>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</si>
  <si>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</si>
  <si>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</si>
  <si>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</si>
  <si>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</si>
  <si>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</si>
  <si>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</si>
  <si>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</si>
  <si>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</si>
  <si>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9.53</t>
  </si>
  <si>
    <t>▲ 23.68</t>
  </si>
  <si>
    <t>▲ 7.89</t>
  </si>
  <si>
    <t>▲ 68.84</t>
  </si>
  <si>
    <t>一般会計</t>
  </si>
  <si>
    <t>簡易水道事業特別会計</t>
  </si>
  <si>
    <t>介護保険特別会計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</si>
  <si>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</si>
  <si>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</si>
  <si>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</si>
  <si>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</si>
  <si>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</si>
  <si>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</si>
  <si>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</si>
  <si>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</si>
  <si>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</si>
  <si>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多良間村公共施設等総合管理基金</t>
    <rPh sb="0" eb="4">
      <t>タラマソン</t>
    </rPh>
    <rPh sb="4" eb="8">
      <t>コウキョウシセツ</t>
    </rPh>
    <rPh sb="8" eb="9">
      <t>ナド</t>
    </rPh>
    <rPh sb="9" eb="11">
      <t>ソウゴウ</t>
    </rPh>
    <rPh sb="11" eb="13">
      <t>カンリ</t>
    </rPh>
    <rPh sb="13" eb="15">
      <t>キキン</t>
    </rPh>
    <phoneticPr fontId="5"/>
  </si>
  <si>
    <t>ふるさと創生基金</t>
    <rPh sb="4" eb="6">
      <t>ソウセイ</t>
    </rPh>
    <rPh sb="6" eb="8">
      <t>キキン</t>
    </rPh>
    <phoneticPr fontId="2"/>
  </si>
  <si>
    <t>多良間村ふるさとむらづくり応援基金</t>
    <rPh sb="0" eb="4">
      <t>タラマソン</t>
    </rPh>
    <rPh sb="13" eb="15">
      <t>オウエン</t>
    </rPh>
    <rPh sb="15" eb="17">
      <t>キキン</t>
    </rPh>
    <phoneticPr fontId="2"/>
  </si>
  <si>
    <t>過疎対策子育て応援基金</t>
    <rPh sb="0" eb="4">
      <t>カソタイサク</t>
    </rPh>
    <rPh sb="4" eb="6">
      <t>コソダ</t>
    </rPh>
    <rPh sb="7" eb="9">
      <t>オウエン</t>
    </rPh>
    <rPh sb="9" eb="11">
      <t>キキン</t>
    </rPh>
    <phoneticPr fontId="2"/>
  </si>
  <si>
    <t>地域福祉振興基金</t>
    <rPh sb="0" eb="2">
      <t>チイキ</t>
    </rPh>
    <rPh sb="2" eb="4">
      <t>フクシ</t>
    </rPh>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</si>
</sst>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5C9E-4ADE-8926-5189105C51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687681</c:v>
                </c:pt>
                <c:pt idx="1">
                  <c:v>1556518</c:v>
                </c:pt>
                <c:pt idx="2">
                  <c:v>1351846</c:v>
                </c:pt>
                <c:pt idx="3">
                  <c:v>485591</c:v>
                </c:pt>
                <c:pt idx="4">
                  <c:v>977546</c:v>
                </c:pt>
              </c:numCache>
            </c:numRef>
          </c:val>
          <c:smooth val="0"/>
          <c:extLst>
            <c:ext xmlns:c16="http://schemas.microsoft.com/office/drawing/2014/chart" uri="{C3380CC4-5D6E-409C-BE32-E72D297353CC}">
              <c16:uniqueId val="{00000001-5C9E-4ADE-8926-5189105C51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18.96</c:v>
                </c:pt>
                <c:pt idx="1">
                  <c:v>19.11</c:v>
                </c:pt>
                <c:pt idx="2">
                  <c:v>13.66</c:v>
                </c:pt>
                <c:pt idx="3">
                  <c:v>15.56</c:v>
                </c:pt>
                <c:pt idx="4">
                  <c:v>20.73</c:v>
                </c:pt>
              </c:numCache>
            </c:numRef>
          </c:val>
          <c:extLst>
            <c:ext xmlns:c16="http://schemas.microsoft.com/office/drawing/2014/chart" uri="{C3380CC4-5D6E-409C-BE32-E72D297353CC}">
              <c16:uniqueId val="{00000000-F8C5-4414-99EE-2A0895A307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193.26</c:v>
                </c:pt>
                <c:pt idx="1">
                  <c:v>155.72999999999999</c:v>
                </c:pt>
                <c:pt idx="2">
                  <c:v>140.1</c:v>
                </c:pt>
                <c:pt idx="3">
                  <c:v>74.98</c:v>
                </c:pt>
                <c:pt idx="4">
                  <c:v>89.36</c:v>
                </c:pt>
              </c:numCache>
            </c:numRef>
          </c:val>
          <c:extLst>
            <c:ext xmlns:c16="http://schemas.microsoft.com/office/drawing/2014/chart" uri="{C3380CC4-5D6E-409C-BE32-E72D297353CC}">
              <c16:uniqueId val="{00000001-F8C5-4414-99EE-2A0895A307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-9.5299999999999994</c:v>
                </c:pt>
                <c:pt idx="1">
                  <c:v>-23.68</c:v>
                </c:pt>
                <c:pt idx="2">
                  <c:v>-7.89</c:v>
                </c:pt>
                <c:pt idx="3">
                  <c:v>-68.84</c:v>
                </c:pt>
                <c:pt idx="4">
                  <c:v>19.48</c:v>
                </c:pt>
              </c:numCache>
            </c:numRef>
          </c:val>
          <c:smooth val="0"/>
          <c:extLst>
            <c:ext xmlns:c16="http://schemas.microsoft.com/office/drawing/2014/chart" uri="{C3380CC4-5D6E-409C-BE32-E72D297353CC}">
              <c16:uniqueId val="{00000002-F8C5-4414-99EE-2A0895A307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68-4A67-911F-84BE12073D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68-4A67-911F-84BE12073D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68-4A67-911F-84BE12073D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68-4A67-911F-84BE12073D4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F68-4A67-911F-84BE12073D4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0.04</c:v>
                </c:pt>
                <c:pt idx="4">
                  <c:v>#N/A</c:v>
                </c:pt>
                <c:pt idx="5">
                  <c:v>0</c:v>
                </c:pt>
                <c:pt idx="6">
                  <c:v>#N/A</c:v>
                </c:pt>
                <c:pt idx="7">
                  <c:v>0.03</c:v>
                </c:pt>
                <c:pt idx="8">
                  <c:v>#N/A</c:v>
                </c:pt>
                <c:pt idx="9">
                  <c:v>0.03</c:v>
                </c:pt>
              </c:numCache>
            </c:numRef>
          </c:val>
          <c:extLst>
            <c:ext xmlns:c16="http://schemas.microsoft.com/office/drawing/2014/chart" uri="{C3380CC4-5D6E-409C-BE32-E72D297353CC}">
              <c16:uniqueId val="{00000005-2F68-4A67-911F-84BE12073D4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1.17</c:v>
                </c:pt>
                <c:pt idx="2">
                  <c:v>#N/A</c:v>
                </c:pt>
                <c:pt idx="3">
                  <c:v>1.9</c:v>
                </c:pt>
                <c:pt idx="4">
                  <c:v>#N/A</c:v>
                </c:pt>
                <c:pt idx="5">
                  <c:v>1.5</c:v>
                </c:pt>
                <c:pt idx="6">
                  <c:v>#N/A</c:v>
                </c:pt>
                <c:pt idx="7">
                  <c:v>1.1100000000000001</c:v>
                </c:pt>
                <c:pt idx="8">
                  <c:v>#N/A</c:v>
                </c:pt>
                <c:pt idx="9">
                  <c:v>0.66</c:v>
                </c:pt>
              </c:numCache>
            </c:numRef>
          </c:val>
          <c:extLst>
            <c:ext xmlns:c16="http://schemas.microsoft.com/office/drawing/2014/chart" uri="{C3380CC4-5D6E-409C-BE32-E72D297353CC}">
              <c16:uniqueId val="{00000006-2F68-4A67-911F-84BE12073D4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c:v>
                </c:pt>
                <c:pt idx="2">
                  <c:v>#N/A</c:v>
                </c:pt>
                <c:pt idx="3">
                  <c:v>1.83</c:v>
                </c:pt>
                <c:pt idx="4">
                  <c:v>#N/A</c:v>
                </c:pt>
                <c:pt idx="5">
                  <c:v>1.36</c:v>
                </c:pt>
                <c:pt idx="6">
                  <c:v>#N/A</c:v>
                </c:pt>
                <c:pt idx="7">
                  <c:v>2.78</c:v>
                </c:pt>
                <c:pt idx="8">
                  <c:v>#N/A</c:v>
                </c:pt>
                <c:pt idx="9">
                  <c:v>2.16</c:v>
                </c:pt>
              </c:numCache>
            </c:numRef>
          </c:val>
          <c:extLst>
            <c:ext xmlns:c16="http://schemas.microsoft.com/office/drawing/2014/chart" uri="{C3380CC4-5D6E-409C-BE32-E72D297353CC}">
              <c16:uniqueId val="{00000007-2F68-4A67-911F-84BE12073D43}"/>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0.99</c:v>
                </c:pt>
                <c:pt idx="2">
                  <c:v>#N/A</c:v>
                </c:pt>
                <c:pt idx="3">
                  <c:v>0.25</c:v>
                </c:pt>
                <c:pt idx="4">
                  <c:v>#N/A</c:v>
                </c:pt>
                <c:pt idx="5">
                  <c:v>0.65</c:v>
                </c:pt>
                <c:pt idx="6">
                  <c:v>#N/A</c:v>
                </c:pt>
                <c:pt idx="7">
                  <c:v>2.3199999999999998</c:v>
                </c:pt>
                <c:pt idx="8">
                  <c:v>#N/A</c:v>
                </c:pt>
                <c:pt idx="9">
                  <c:v>5.34</c:v>
                </c:pt>
              </c:numCache>
            </c:numRef>
          </c:val>
          <c:extLst>
            <c:ext xmlns:c16="http://schemas.microsoft.com/office/drawing/2014/chart" uri="{C3380CC4-5D6E-409C-BE32-E72D297353CC}">
              <c16:uniqueId val="{00000008-2F68-4A67-911F-84BE12073D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18.96</c:v>
                </c:pt>
                <c:pt idx="2">
                  <c:v>#N/A</c:v>
                </c:pt>
                <c:pt idx="3">
                  <c:v>19.11</c:v>
                </c:pt>
                <c:pt idx="4">
                  <c:v>#N/A</c:v>
                </c:pt>
                <c:pt idx="5">
                  <c:v>13.65</c:v>
                </c:pt>
                <c:pt idx="6">
                  <c:v>#N/A</c:v>
                </c:pt>
                <c:pt idx="7">
                  <c:v>16.62</c:v>
                </c:pt>
                <c:pt idx="8">
                  <c:v>#N/A</c:v>
                </c:pt>
                <c:pt idx="9">
                  <c:v>20.72</c:v>
                </c:pt>
              </c:numCache>
            </c:numRef>
          </c:val>
          <c:extLst>
            <c:ext xmlns:c16="http://schemas.microsoft.com/office/drawing/2014/chart" uri="{C3380CC4-5D6E-409C-BE32-E72D297353CC}">
              <c16:uniqueId val="{00000009-2F68-4A67-911F-84BE12073D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149</c:v>
                </c:pt>
                <c:pt idx="5">
                  <c:v>187</c:v>
                </c:pt>
                <c:pt idx="8">
                  <c:v>191</c:v>
                </c:pt>
                <c:pt idx="11">
                  <c:v>200</c:v>
                </c:pt>
                <c:pt idx="14">
                  <c:v>199</c:v>
                </c:pt>
              </c:numCache>
            </c:numRef>
          </c:val>
          <c:extLst>
            <c:ext xmlns:c16="http://schemas.microsoft.com/office/drawing/2014/chart" uri="{C3380CC4-5D6E-409C-BE32-E72D297353CC}">
              <c16:uniqueId val="{00000000-5D62-499A-9369-B1ACA46AA1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62-499A-9369-B1ACA46AA1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62-499A-9369-B1ACA46AA1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62-499A-9369-B1ACA46AA1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c:v>
                </c:pt>
                <c:pt idx="3">
                  <c:v>9</c:v>
                </c:pt>
                <c:pt idx="6">
                  <c:v>9</c:v>
                </c:pt>
                <c:pt idx="9">
                  <c:v>8</c:v>
                </c:pt>
                <c:pt idx="12">
                  <c:v>12</c:v>
                </c:pt>
              </c:numCache>
            </c:numRef>
          </c:val>
          <c:extLst>
            <c:ext xmlns:c16="http://schemas.microsoft.com/office/drawing/2014/chart" uri="{C3380CC4-5D6E-409C-BE32-E72D297353CC}">
              <c16:uniqueId val="{00000004-5D62-499A-9369-B1ACA46AA1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62-499A-9369-B1ACA46AA1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62-499A-9369-B1ACA46AA1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208</c:v>
                </c:pt>
                <c:pt idx="3">
                  <c:v>258</c:v>
                </c:pt>
                <c:pt idx="6">
                  <c:v>248</c:v>
                </c:pt>
                <c:pt idx="9">
                  <c:v>253</c:v>
                </c:pt>
                <c:pt idx="12">
                  <c:v>252</c:v>
                </c:pt>
              </c:numCache>
            </c:numRef>
          </c:val>
          <c:extLst>
            <c:ext xmlns:c16="http://schemas.microsoft.com/office/drawing/2014/chart" uri="{C3380CC4-5D6E-409C-BE32-E72D297353CC}">
              <c16:uniqueId val="{00000007-5D62-499A-9369-B1ACA46AA1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69</c:v>
                </c:pt>
                <c:pt idx="2">
                  <c:v>#N/A</c:v>
                </c:pt>
                <c:pt idx="3">
                  <c:v>#N/A</c:v>
                </c:pt>
                <c:pt idx="4">
                  <c:v>80</c:v>
                </c:pt>
                <c:pt idx="5">
                  <c:v>#N/A</c:v>
                </c:pt>
                <c:pt idx="6">
                  <c:v>#N/A</c:v>
                </c:pt>
                <c:pt idx="7">
                  <c:v>66</c:v>
                </c:pt>
                <c:pt idx="8">
                  <c:v>#N/A</c:v>
                </c:pt>
                <c:pt idx="9">
                  <c:v>#N/A</c:v>
                </c:pt>
                <c:pt idx="10">
                  <c:v>61</c:v>
                </c:pt>
                <c:pt idx="11">
                  <c:v>#N/A</c:v>
                </c:pt>
                <c:pt idx="12">
                  <c:v>#N/A</c:v>
                </c:pt>
                <c:pt idx="13">
                  <c:v>65</c:v>
                </c:pt>
                <c:pt idx="14">
                  <c:v>#N/A</c:v>
                </c:pt>
              </c:numCache>
            </c:numRef>
          </c:val>
          <c:smooth val="0"/>
          <c:extLst>
            <c:ext xmlns:c16="http://schemas.microsoft.com/office/drawing/2014/chart" uri="{C3380CC4-5D6E-409C-BE32-E72D297353CC}">
              <c16:uniqueId val="{00000008-5D62-499A-9369-B1ACA46AA1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1499</c:v>
                </c:pt>
                <c:pt idx="5">
                  <c:v>1561</c:v>
                </c:pt>
                <c:pt idx="8">
                  <c:v>600</c:v>
                </c:pt>
                <c:pt idx="11">
                  <c:v>1412</c:v>
                </c:pt>
                <c:pt idx="14">
                  <c:v>1425</c:v>
                </c:pt>
              </c:numCache>
            </c:numRef>
          </c:val>
          <c:extLst>
            <c:ext xmlns:c16="http://schemas.microsoft.com/office/drawing/2014/chart" uri="{C3380CC4-5D6E-409C-BE32-E72D297353CC}">
              <c16:uniqueId val="{00000000-27D0-47BB-AA2E-F3E9EB7B23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7D0-47BB-AA2E-F3E9EB7B23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3044</c:v>
                </c:pt>
                <c:pt idx="5">
                  <c:v>2750</c:v>
                </c:pt>
                <c:pt idx="8">
                  <c:v>2698</c:v>
                </c:pt>
                <c:pt idx="11">
                  <c:v>2853</c:v>
                </c:pt>
                <c:pt idx="14">
                  <c:v>3027</c:v>
                </c:pt>
              </c:numCache>
            </c:numRef>
          </c:val>
          <c:extLst>
            <c:ext xmlns:c16="http://schemas.microsoft.com/office/drawing/2014/chart" uri="{C3380CC4-5D6E-409C-BE32-E72D297353CC}">
              <c16:uniqueId val="{00000002-27D0-47BB-AA2E-F3E9EB7B23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D0-47BB-AA2E-F3E9EB7B23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D0-47BB-AA2E-F3E9EB7B23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D0-47BB-AA2E-F3E9EB7B23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c:v>
                </c:pt>
                <c:pt idx="3">
                  <c:v>9</c:v>
                </c:pt>
                <c:pt idx="6">
                  <c:v>0</c:v>
                </c:pt>
                <c:pt idx="9">
                  <c:v>178</c:v>
                </c:pt>
                <c:pt idx="12">
                  <c:v>165</c:v>
                </c:pt>
              </c:numCache>
            </c:numRef>
          </c:val>
          <c:extLst>
            <c:ext xmlns:c16="http://schemas.microsoft.com/office/drawing/2014/chart" uri="{C3380CC4-5D6E-409C-BE32-E72D297353CC}">
              <c16:uniqueId val="{00000006-27D0-47BB-AA2E-F3E9EB7B23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7D0-47BB-AA2E-F3E9EB7B23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c:v>
                </c:pt>
                <c:pt idx="3">
                  <c:v>56</c:v>
                </c:pt>
                <c:pt idx="6">
                  <c:v>53</c:v>
                </c:pt>
                <c:pt idx="9">
                  <c:v>44</c:v>
                </c:pt>
                <c:pt idx="12">
                  <c:v>70</c:v>
                </c:pt>
              </c:numCache>
            </c:numRef>
          </c:val>
          <c:extLst>
            <c:ext xmlns:c16="http://schemas.microsoft.com/office/drawing/2014/chart" uri="{C3380CC4-5D6E-409C-BE32-E72D297353CC}">
              <c16:uniqueId val="{00000008-27D0-47BB-AA2E-F3E9EB7B23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D0-47BB-AA2E-F3E9EB7B23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1943</c:v>
                </c:pt>
                <c:pt idx="3">
                  <c:v>1930</c:v>
                </c:pt>
                <c:pt idx="6">
                  <c:v>1878</c:v>
                </c:pt>
                <c:pt idx="9">
                  <c:v>1823</c:v>
                </c:pt>
                <c:pt idx="12">
                  <c:v>1933</c:v>
                </c:pt>
              </c:numCache>
            </c:numRef>
          </c:val>
          <c:extLst>
            <c:ext xmlns:c16="http://schemas.microsoft.com/office/drawing/2014/chart" uri="{C3380CC4-5D6E-409C-BE32-E72D297353CC}">
              <c16:uniqueId val="{0000000A-27D0-47BB-AA2E-F3E9EB7B23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D0-47BB-AA2E-F3E9EB7B23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1753</c:v>
                </c:pt>
                <c:pt idx="1">
                  <c:v>905</c:v>
                </c:pt>
                <c:pt idx="2">
                  <c:v>1078</c:v>
                </c:pt>
              </c:numCache>
            </c:numRef>
          </c:val>
          <c:extLst>
            <c:ext xmlns:c16="http://schemas.microsoft.com/office/drawing/2014/chart" uri="{C3380CC4-5D6E-409C-BE32-E72D297353CC}">
              <c16:uniqueId val="{00000000-2542-42C2-A5F3-6C36CBF490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116</c:v>
                </c:pt>
                <c:pt idx="1">
                  <c:v>116</c:v>
                </c:pt>
                <c:pt idx="2">
                  <c:v>116</c:v>
                </c:pt>
              </c:numCache>
            </c:numRef>
          </c:val>
          <c:extLst>
            <c:ext xmlns:c16="http://schemas.microsoft.com/office/drawing/2014/chart" uri="{C3380CC4-5D6E-409C-BE32-E72D297353CC}">
              <c16:uniqueId val="{00000001-2542-42C2-A5F3-6C36CBF490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830</c:v>
                </c:pt>
                <c:pt idx="1">
                  <c:v>1833</c:v>
                </c:pt>
                <c:pt idx="2">
                  <c:v>1833</c:v>
                </c:pt>
              </c:numCache>
            </c:numRef>
          </c:val>
          <c:extLst>
            <c:ext xmlns:c16="http://schemas.microsoft.com/office/drawing/2014/chart" uri="{C3380CC4-5D6E-409C-BE32-E72D297353CC}">
              <c16:uniqueId val="{00000002-2542-42C2-A5F3-6C36CBF490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
1,043
22.00
3,728,020
3,304,480
249,989
1,205,964
1,933,299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地方税の収入済額は前年度比で</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増となった。収入額は増額とはなったが課税分に対しての収入を率で見るとは</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％ほど下がっているため、徴収率を上げることが課題。また</a:t>
          </a:r>
          <a:r>
            <a:rPr kumimoji="1" lang="ja-JP" altLang="ja-JP" sz="1100">
              <a:solidFill>
                <a:schemeClr val="tx1"/>
              </a:solidFill>
              <a:effectLst/>
              <a:latin typeface="+mn-lt"/>
              <a:ea typeface="+mn-ea"/>
              <a:cs typeface="+mn-cs"/>
            </a:rPr>
            <a:t>依然として類似団体に比べ低い数値となっている。今後も総合計画等に基づく事業展開のもと、税収徴収の強化に努め、歳入の確保をする必要がある。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経常収支比率が前年比</a:t>
          </a:r>
          <a:r>
            <a:rPr lang="en-US" altLang="ja-JP" sz="1100">
              <a:solidFill>
                <a:sysClr val="windowText" lastClr="000000"/>
              </a:solidFill>
              <a:effectLst/>
              <a:latin typeface="+mn-lt"/>
              <a:ea typeface="+mn-ea"/>
              <a:cs typeface="+mn-cs"/>
            </a:rPr>
            <a:t>5.6%</a:t>
          </a:r>
          <a:r>
            <a:rPr lang="ja-JP" altLang="en-US" sz="1100">
              <a:solidFill>
                <a:sysClr val="windowText" lastClr="000000"/>
              </a:solidFill>
              <a:effectLst/>
              <a:latin typeface="+mn-lt"/>
              <a:ea typeface="+mn-ea"/>
              <a:cs typeface="+mn-cs"/>
            </a:rPr>
            <a:t>減。減となった要因で大きいのは</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が</a:t>
          </a:r>
          <a:r>
            <a:rPr lang="en-US" altLang="ja-JP" sz="1100">
              <a:solidFill>
                <a:sysClr val="windowText" lastClr="000000"/>
              </a:solidFill>
              <a:effectLst/>
              <a:latin typeface="+mn-lt"/>
              <a:ea typeface="+mn-ea"/>
              <a:cs typeface="+mn-cs"/>
            </a:rPr>
            <a:t>3.3%</a:t>
          </a:r>
          <a:r>
            <a:rPr lang="ja-JP" altLang="en-US" sz="1100">
              <a:solidFill>
                <a:sysClr val="windowText" lastClr="000000"/>
              </a:solidFill>
              <a:effectLst/>
              <a:latin typeface="+mn-lt"/>
              <a:ea typeface="+mn-ea"/>
              <a:cs typeface="+mn-cs"/>
            </a:rPr>
            <a:t>減、定年などによる退職数に対し、職員の補填が出来なかった事にある。財政の弾力性は保たれているものの、今後職員数の補填は必要であることから、弾力性を保ちつつ適正な村政に</a:t>
          </a:r>
          <a:r>
            <a:rPr lang="ja-JP" altLang="ja-JP" sz="1100">
              <a:solidFill>
                <a:sysClr val="windowText" lastClr="000000"/>
              </a:solidFill>
              <a:effectLst/>
              <a:latin typeface="+mn-lt"/>
              <a:ea typeface="+mn-ea"/>
              <a:cs typeface="+mn-cs"/>
            </a:rPr>
            <a:t>努める必要がある。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100754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0544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100754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778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64</xdr:row>
      <xdr:rowOff>19262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77830"/>
          <a:ext cx="8890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19262</xdr:rowOff>
    </xdr:from>
    <xdr:to>
      <xdr:col>11</xdr:col>
      <xdr:colOff>31750</xdr:colOff>
      <xdr:row>65</xdr:row>
      <xdr:rowOff>36830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9206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本村では宿泊施設やゴミ処理施設を直営していることや、空港業務に職員が従事しているため、類似団体平均を上回っている。民間で実施可能な部分については、委託や指定管理を進めコスト低減を図る。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146548</xdr:rowOff>
    </xdr:from>
    <xdr:to>
      <xdr:col>23</xdr:col>
      <xdr:colOff>133350</xdr:colOff>
      <xdr:row>85</xdr:row>
      <xdr:rowOff>58009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48348"/>
          <a:ext cx="838200" cy="8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146548</xdr:rowOff>
    </xdr:from>
    <xdr:to>
      <xdr:col>19</xdr:col>
      <xdr:colOff>133350</xdr:colOff>
      <xdr:row>85</xdr:row>
      <xdr:rowOff>118376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548348"/>
          <a:ext cx="889000" cy="1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113894</xdr:rowOff>
    </xdr:from>
    <xdr:to>
      <xdr:col>15</xdr:col>
      <xdr:colOff>82550</xdr:colOff>
      <xdr:row>85</xdr:row>
      <xdr:rowOff>118376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15694"/>
          <a:ext cx="889000" cy="1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26464</xdr:rowOff>
    </xdr:from>
    <xdr:to>
      <xdr:col>11</xdr:col>
      <xdr:colOff>31750</xdr:colOff>
      <xdr:row>84</xdr:row>
      <xdr:rowOff>113894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28264"/>
          <a:ext cx="889000" cy="8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7209</xdr:rowOff>
    </xdr:from>
    <xdr:to>
      <xdr:col>23</xdr:col>
      <xdr:colOff>184150</xdr:colOff>
      <xdr:row>85</xdr:row>
      <xdr:rowOff>108809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150736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95748</xdr:rowOff>
    </xdr:from>
    <xdr:to>
      <xdr:col>19</xdr:col>
      <xdr:colOff>184150</xdr:colOff>
      <xdr:row>85</xdr:row>
      <xdr:rowOff>25898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10675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8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67576</xdr:rowOff>
    </xdr:from>
    <xdr:to>
      <xdr:col>15</xdr:col>
      <xdr:colOff>133350</xdr:colOff>
      <xdr:row>85</xdr:row>
      <xdr:rowOff>169176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153953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2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63094</xdr:rowOff>
    </xdr:from>
    <xdr:to>
      <xdr:col>11</xdr:col>
      <xdr:colOff>82550</xdr:colOff>
      <xdr:row>84</xdr:row>
      <xdr:rowOff>164694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149471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147114</xdr:rowOff>
    </xdr:from>
    <xdr:to>
      <xdr:col>7</xdr:col>
      <xdr:colOff>31750</xdr:colOff>
      <xdr:row>84</xdr:row>
      <xdr:rowOff>77264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62041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6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前年比で</a:t>
          </a:r>
          <a:r>
            <a:rPr kumimoji="1" lang="en-US" altLang="ja-JP" sz="1100">
              <a:solidFill>
                <a:sysClr val="windowText" lastClr="000000"/>
              </a:solidFill>
              <a:effectLst/>
              <a:latin typeface="+mn-lt"/>
              <a:ea typeface="+mn-ea"/>
              <a:cs typeface="+mn-cs"/>
            </a:rPr>
            <a:t>4.8%</a:t>
          </a:r>
          <a:r>
            <a:rPr kumimoji="1" lang="ja-JP" altLang="en-US" sz="1100">
              <a:solidFill>
                <a:sysClr val="windowText" lastClr="000000"/>
              </a:solidFill>
              <a:effectLst/>
              <a:latin typeface="+mn-lt"/>
              <a:ea typeface="+mn-ea"/>
              <a:cs typeface="+mn-cs"/>
            </a:rPr>
            <a:t>増となり、一定の適正化が図られた。</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職員数の確保や評価制度の導入を実施。また</a:t>
          </a:r>
          <a:r>
            <a:rPr kumimoji="1" lang="ja-JP" altLang="ja-JP" sz="1100">
              <a:solidFill>
                <a:sysClr val="windowText" lastClr="000000"/>
              </a:solidFill>
              <a:effectLst/>
              <a:latin typeface="+mn-lt"/>
              <a:ea typeface="+mn-ea"/>
              <a:cs typeface="+mn-cs"/>
            </a:rPr>
            <a:t>人事院勧告に準拠した給与体系を基本に、給与の適正化に努めていく。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89915</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320265"/>
          <a:ext cx="0" cy="998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4842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40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89915</xdr:rowOff>
    </xdr:from>
    <xdr:to>
      <xdr:col>81</xdr:col>
      <xdr:colOff>133350</xdr:colOff>
      <xdr:row>83</xdr:row>
      <xdr:rowOff>89915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32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29718</xdr:rowOff>
    </xdr:from>
    <xdr:to>
      <xdr:col>81</xdr:col>
      <xdr:colOff>44450</xdr:colOff>
      <xdr:row>83</xdr:row>
      <xdr:rowOff>89915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88618"/>
          <a:ext cx="838200" cy="2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112031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29718</xdr:rowOff>
    </xdr:from>
    <xdr:to>
      <xdr:col>77</xdr:col>
      <xdr:colOff>44450</xdr:colOff>
      <xdr:row>83</xdr:row>
      <xdr:rowOff>89915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88618"/>
          <a:ext cx="889000" cy="2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144780</xdr:rowOff>
    </xdr:from>
    <xdr:to>
      <xdr:col>77</xdr:col>
      <xdr:colOff>95250</xdr:colOff>
      <xdr:row>88</xdr:row>
      <xdr:rowOff>74930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89915</xdr:rowOff>
    </xdr:from>
    <xdr:to>
      <xdr:col>72</xdr:col>
      <xdr:colOff>203200</xdr:colOff>
      <xdr:row>84</xdr:row>
      <xdr:rowOff>39115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2026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154432</xdr:rowOff>
    </xdr:from>
    <xdr:to>
      <xdr:col>73</xdr:col>
      <xdr:colOff>44450</xdr:colOff>
      <xdr:row>88</xdr:row>
      <xdr:rowOff>84582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69359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39115</xdr:rowOff>
    </xdr:from>
    <xdr:to>
      <xdr:col>68</xdr:col>
      <xdr:colOff>152400</xdr:colOff>
      <xdr:row>84</xdr:row>
      <xdr:rowOff>53594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4091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39115</xdr:rowOff>
    </xdr:from>
    <xdr:to>
      <xdr:col>81</xdr:col>
      <xdr:colOff>95250</xdr:colOff>
      <xdr:row>83</xdr:row>
      <xdr:rowOff>140715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131842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150368</xdr:rowOff>
    </xdr:from>
    <xdr:to>
      <xdr:col>77</xdr:col>
      <xdr:colOff>95250</xdr:colOff>
      <xdr:row>82</xdr:row>
      <xdr:rowOff>80518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90695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0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39115</xdr:rowOff>
    </xdr:from>
    <xdr:to>
      <xdr:col>73</xdr:col>
      <xdr:colOff>44450</xdr:colOff>
      <xdr:row>83</xdr:row>
      <xdr:rowOff>140715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150892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159765</xdr:rowOff>
    </xdr:from>
    <xdr:to>
      <xdr:col>68</xdr:col>
      <xdr:colOff>203200</xdr:colOff>
      <xdr:row>84</xdr:row>
      <xdr:rowOff>89915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100092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2794</xdr:rowOff>
    </xdr:from>
    <xdr:to>
      <xdr:col>64</xdr:col>
      <xdr:colOff>152400</xdr:colOff>
      <xdr:row>84</xdr:row>
      <xdr:rowOff>104394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0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114571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空港業務や宿泊施設、コミュニティー施設等の出先機関に職員を配置していることが要因の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つである。指定管理や事務の見直しを行い、住民サービスを維持向上させつつ、適正な職員管理に努める。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125762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67390"/>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113094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6739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99822</xdr:rowOff>
    </xdr:from>
    <xdr:to>
      <xdr:col>72</xdr:col>
      <xdr:colOff>203200</xdr:colOff>
      <xdr:row>63</xdr:row>
      <xdr:rowOff>113094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0117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99822</xdr:rowOff>
    </xdr:from>
    <xdr:to>
      <xdr:col>68</xdr:col>
      <xdr:colOff>152400</xdr:colOff>
      <xdr:row>63</xdr:row>
      <xdr:rowOff>158035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01172"/>
          <a:ext cx="889000" cy="5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74962</xdr:rowOff>
    </xdr:from>
    <xdr:to>
      <xdr:col>81</xdr:col>
      <xdr:colOff>95250</xdr:colOff>
      <xdr:row>64</xdr:row>
      <xdr:rowOff>5112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47039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4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62294</xdr:rowOff>
    </xdr:from>
    <xdr:to>
      <xdr:col>73</xdr:col>
      <xdr:colOff>44450</xdr:colOff>
      <xdr:row>63</xdr:row>
      <xdr:rowOff>163894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148671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5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49022</xdr:rowOff>
    </xdr:from>
    <xdr:to>
      <xdr:col>68</xdr:col>
      <xdr:colOff>203200</xdr:colOff>
      <xdr:row>63</xdr:row>
      <xdr:rowOff>150622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135399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107235</xdr:rowOff>
    </xdr:from>
    <xdr:to>
      <xdr:col>64</xdr:col>
      <xdr:colOff>152400</xdr:colOff>
      <xdr:row>64</xdr:row>
      <xdr:rowOff>37385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22162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9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公債費に軽微な増減はあったもの、実質公債費率が改善されて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概ね順調に償還が進んでいると考えられる。引き続き、起債の抑制及び償還計画に基づいた計画的な償還を行っていく必要がある。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140546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9313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8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基金の積み立て等によって将来負担比率は</a:t>
          </a:r>
          <a:r>
            <a:rPr kumimoji="1" lang="en-US" altLang="ja-JP" sz="1100">
              <a:solidFill>
                <a:sysClr val="windowText" lastClr="000000"/>
              </a:solidFill>
              <a:effectLst/>
              <a:latin typeface="+mn-lt"/>
              <a:ea typeface="+mn-ea"/>
              <a:cs typeface="+mn-cs"/>
            </a:rPr>
            <a:t>0</a:t>
          </a:r>
          <a:r>
            <a:rPr kumimoji="1" lang="ja-JP" altLang="ja-JP" sz="1100">
              <a:solidFill>
                <a:sysClr val="windowText" lastClr="000000"/>
              </a:solidFill>
              <a:effectLst/>
              <a:latin typeface="+mn-lt"/>
              <a:ea typeface="+mn-ea"/>
              <a:cs typeface="+mn-cs"/>
            </a:rPr>
            <a:t>となっている。今後も公債費等の義務的経費を抑制し財政健全化に努める。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
1,043
22.00
3,728,020
3,304,480
249,989
1,205,964
1,933,299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数値に改善がみられた</a:t>
          </a:r>
          <a:r>
            <a:rPr kumimoji="1" lang="ja-JP" altLang="en-US" sz="1100">
              <a:solidFill>
                <a:sysClr val="windowText" lastClr="000000"/>
              </a:solidFill>
              <a:effectLst/>
              <a:latin typeface="+mn-lt"/>
              <a:ea typeface="+mn-ea"/>
              <a:cs typeface="+mn-cs"/>
            </a:rPr>
            <a:t>が、退職職員分の人員補填が出来ていない実情であることから、一概に改善したとは言えないため、職員確保を進める事とともに、</a:t>
          </a:r>
          <a:r>
            <a:rPr kumimoji="1" lang="ja-JP" altLang="ja-JP" sz="1100">
              <a:solidFill>
                <a:sysClr val="windowText" lastClr="000000"/>
              </a:solidFill>
              <a:effectLst/>
              <a:latin typeface="+mn-lt"/>
              <a:ea typeface="+mn-ea"/>
              <a:cs typeface="+mn-cs"/>
            </a:rPr>
            <a:t>人件費の節減に努める。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92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40</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3792"/>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136144</xdr:rowOff>
    </xdr:from>
    <xdr:to>
      <xdr:col>11</xdr:col>
      <xdr:colOff>9525</xdr:colOff>
      <xdr:row>40</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94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103632</xdr:rowOff>
    </xdr:from>
    <xdr:to>
      <xdr:col>11</xdr:col>
      <xdr:colOff>60325</xdr:colOff>
      <xdr:row>41</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85344</xdr:rowOff>
    </xdr:from>
    <xdr:to>
      <xdr:col>6</xdr:col>
      <xdr:colOff>171450</xdr:colOff>
      <xdr:row>41</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2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緊急車両導入や地域資源循環活用機械</a:t>
          </a:r>
          <a:r>
            <a:rPr kumimoji="1" lang="ja-JP" altLang="ja-JP" sz="1100">
              <a:solidFill>
                <a:sysClr val="windowText" lastClr="000000"/>
              </a:solidFill>
              <a:effectLst/>
              <a:latin typeface="+mn-lt"/>
              <a:ea typeface="+mn-ea"/>
              <a:cs typeface="+mn-cs"/>
            </a:rPr>
            <a:t>など</a:t>
          </a:r>
          <a:r>
            <a:rPr kumimoji="1" lang="ja-JP" altLang="en-US" sz="1100">
              <a:solidFill>
                <a:sysClr val="windowText" lastClr="000000"/>
              </a:solidFill>
              <a:effectLst/>
              <a:latin typeface="+mn-lt"/>
              <a:ea typeface="+mn-ea"/>
              <a:cs typeface="+mn-cs"/>
            </a:rPr>
            <a:t>の大きな備品購入があり</a:t>
          </a:r>
          <a:r>
            <a:rPr kumimoji="1" lang="ja-JP" altLang="ja-JP" sz="1100">
              <a:solidFill>
                <a:sysClr val="windowText" lastClr="000000"/>
              </a:solidFill>
              <a:effectLst/>
              <a:latin typeface="+mn-lt"/>
              <a:ea typeface="+mn-ea"/>
              <a:cs typeface="+mn-cs"/>
            </a:rPr>
            <a:t>物件費が増加したため、類似団体の平均を下回ることとなった。引き続き必要経費の精査を行い、経費の削減に努める。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49276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667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45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650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65044"/>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類似団体の平均を下回っているが、高齢労人口の増加に伴い、扶助費が増加している。引き続き、所得の審査や給付について精査する。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特別会計への繰出金が前年度に比べ</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した。今後も特別会計の経常経費の削減に努め、繰出金の抑制を図る。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167005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282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52705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19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109855</xdr:rowOff>
    </xdr:from>
    <xdr:to>
      <xdr:col>69</xdr:col>
      <xdr:colOff>92075</xdr:colOff>
      <xdr:row>57</xdr:row>
      <xdr:rowOff>52705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110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116205</xdr:rowOff>
    </xdr:from>
    <xdr:to>
      <xdr:col>82</xdr:col>
      <xdr:colOff>158750</xdr:colOff>
      <xdr:row>57</xdr:row>
      <xdr:rowOff>46355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132732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xdr:rowOff>
    </xdr:from>
    <xdr:to>
      <xdr:col>69</xdr:col>
      <xdr:colOff>142875</xdr:colOff>
      <xdr:row>57</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113682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59055</xdr:rowOff>
    </xdr:from>
    <xdr:to>
      <xdr:col>65</xdr:col>
      <xdr:colOff>53975</xdr:colOff>
      <xdr:row>56</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類似団体平均を下回っている。今後も支出の決定については、より効果的なものを優先しながら、補助費等の節減に努める。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1270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59471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35</xdr:row>
      <xdr:rowOff>1270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59151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58922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普通交付税の増加もあり、数値は改善傾向にあるが、今後大きな事業計画も見込まれていることから公債費は今後も高い水準が見込まれている。事業計画の優先順位等を検討し、地方債の発行を抑制し公債費の健全化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43180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295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43180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37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372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372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163830</xdr:rowOff>
    </xdr:from>
    <xdr:to>
      <xdr:col>20</xdr:col>
      <xdr:colOff>38100</xdr:colOff>
      <xdr:row>77</xdr:row>
      <xdr:rowOff>93980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昨年度に比べ</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。安定的に</a:t>
          </a:r>
          <a:r>
            <a:rPr kumimoji="1" lang="ja-JP" altLang="ja-JP" sz="1100">
              <a:solidFill>
                <a:sysClr val="windowText" lastClr="000000"/>
              </a:solidFill>
              <a:effectLst/>
              <a:latin typeface="+mn-lt"/>
              <a:ea typeface="+mn-ea"/>
              <a:cs typeface="+mn-cs"/>
            </a:rPr>
            <a:t>類似団体の平均を下回る数値で推移している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今後も人件費や物件費の抑制に努める。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77</xdr:row>
      <xdr:rowOff>35561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3908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77</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000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69850</xdr:rowOff>
    </xdr:from>
    <xdr:to>
      <xdr:col>73</xdr:col>
      <xdr:colOff>180975</xdr:colOff>
      <xdr:row>77</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000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79</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667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96538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114300</xdr:rowOff>
    </xdr:from>
    <xdr:to>
      <xdr:col>69</xdr:col>
      <xdr:colOff>142875</xdr:colOff>
      <xdr:row>78</xdr:row>
      <xdr:rowOff>44450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54627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24692</xdr:rowOff>
    </xdr:from>
    <xdr:to>
      <xdr:col>29</xdr:col>
      <xdr:colOff>127000</xdr:colOff>
      <xdr:row>15</xdr:row>
      <xdr:rowOff>127090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44067"/>
          <a:ext cx="647700" cy="102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127090</xdr:rowOff>
    </xdr:from>
    <xdr:to>
      <xdr:col>26</xdr:col>
      <xdr:colOff>50800</xdr:colOff>
      <xdr:row>15</xdr:row>
      <xdr:rowOff>139967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46465"/>
          <a:ext cx="6985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139967</xdr:rowOff>
    </xdr:from>
    <xdr:to>
      <xdr:col>22</xdr:col>
      <xdr:colOff>114300</xdr:colOff>
      <xdr:row>15</xdr:row>
      <xdr:rowOff>170217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59342"/>
          <a:ext cx="698500" cy="3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170217</xdr:rowOff>
    </xdr:from>
    <xdr:to>
      <xdr:col>18</xdr:col>
      <xdr:colOff>177800</xdr:colOff>
      <xdr:row>16</xdr:row>
      <xdr:rowOff>308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89592"/>
          <a:ext cx="698500" cy="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145342</xdr:rowOff>
    </xdr:from>
    <xdr:to>
      <xdr:col>29</xdr:col>
      <xdr:colOff>177800</xdr:colOff>
      <xdr:row>15</xdr:row>
      <xdr:rowOff>75492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593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161869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76290</xdr:rowOff>
    </xdr:from>
    <xdr:to>
      <xdr:col>26</xdr:col>
      <xdr:colOff>101600</xdr:colOff>
      <xdr:row>16</xdr:row>
      <xdr:rowOff>6440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9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16617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6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89167</xdr:rowOff>
    </xdr:from>
    <xdr:to>
      <xdr:col>22</xdr:col>
      <xdr:colOff>165100</xdr:colOff>
      <xdr:row>16</xdr:row>
      <xdr:rowOff>19317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0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29494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119417</xdr:rowOff>
    </xdr:from>
    <xdr:to>
      <xdr:col>19</xdr:col>
      <xdr:colOff>38100</xdr:colOff>
      <xdr:row>16</xdr:row>
      <xdr:rowOff>49567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3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59744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0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120958</xdr:rowOff>
    </xdr:from>
    <xdr:to>
      <xdr:col>15</xdr:col>
      <xdr:colOff>101600</xdr:colOff>
      <xdr:row>16</xdr:row>
      <xdr:rowOff>51108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4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61285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0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131211</xdr:rowOff>
    </xdr:from>
    <xdr:to>
      <xdr:col>29</xdr:col>
      <xdr:colOff>127000</xdr:colOff>
      <xdr:row>35</xdr:row>
      <xdr:rowOff>154633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41561"/>
          <a:ext cx="647700" cy="2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115989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2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136820</xdr:rowOff>
    </xdr:from>
    <xdr:to>
      <xdr:col>26</xdr:col>
      <xdr:colOff>50800</xdr:colOff>
      <xdr:row>35</xdr:row>
      <xdr:rowOff>154633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47170"/>
          <a:ext cx="698500" cy="1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76987</xdr:rowOff>
    </xdr:from>
    <xdr:to>
      <xdr:col>22</xdr:col>
      <xdr:colOff>114300</xdr:colOff>
      <xdr:row>35</xdr:row>
      <xdr:rowOff>136820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87337"/>
          <a:ext cx="698500" cy="5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76987</xdr:rowOff>
    </xdr:from>
    <xdr:to>
      <xdr:col>18</xdr:col>
      <xdr:colOff>177800</xdr:colOff>
      <xdr:row>35</xdr:row>
      <xdr:rowOff>132368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87337"/>
          <a:ext cx="698500" cy="5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80411</xdr:rowOff>
    </xdr:from>
    <xdr:to>
      <xdr:col>29</xdr:col>
      <xdr:colOff>177800</xdr:colOff>
      <xdr:row>35</xdr:row>
      <xdr:rowOff>182011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268388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103833</xdr:rowOff>
    </xdr:from>
    <xdr:to>
      <xdr:col>26</xdr:col>
      <xdr:colOff>101600</xdr:colOff>
      <xdr:row>35</xdr:row>
      <xdr:rowOff>205433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215610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86020</xdr:rowOff>
    </xdr:from>
    <xdr:to>
      <xdr:col>22</xdr:col>
      <xdr:colOff>165100</xdr:colOff>
      <xdr:row>35</xdr:row>
      <xdr:rowOff>187620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197797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26187</xdr:rowOff>
    </xdr:from>
    <xdr:to>
      <xdr:col>19</xdr:col>
      <xdr:colOff>38100</xdr:colOff>
      <xdr:row>35</xdr:row>
      <xdr:rowOff>127787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137964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81568</xdr:rowOff>
    </xdr:from>
    <xdr:to>
      <xdr:col>15</xdr:col>
      <xdr:colOff>101600</xdr:colOff>
      <xdr:row>35</xdr:row>
      <xdr:rowOff>183168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9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193345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6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
1,043
22.00
3,728,020
3,304,480
249,989
1,205,964
1,933,299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149069</xdr:rowOff>
    </xdr:from>
    <xdr:to>
      <xdr:col>24</xdr:col>
      <xdr:colOff>63500</xdr:colOff>
      <xdr:row>34</xdr:row>
      <xdr:rowOff>85497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806919"/>
          <a:ext cx="8382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76033</xdr:rowOff>
    </xdr:from>
    <xdr:to>
      <xdr:col>19</xdr:col>
      <xdr:colOff>177800</xdr:colOff>
      <xdr:row>34</xdr:row>
      <xdr:rowOff>85497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905333"/>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76033</xdr:rowOff>
    </xdr:from>
    <xdr:to>
      <xdr:col>15</xdr:col>
      <xdr:colOff>50800</xdr:colOff>
      <xdr:row>34</xdr:row>
      <xdr:rowOff>105092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05333"/>
          <a:ext cx="889000" cy="2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90943</xdr:rowOff>
    </xdr:from>
    <xdr:to>
      <xdr:col>10</xdr:col>
      <xdr:colOff>114300</xdr:colOff>
      <xdr:row>34</xdr:row>
      <xdr:rowOff>105092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920243"/>
          <a:ext cx="889000" cy="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98269</xdr:rowOff>
    </xdr:from>
    <xdr:to>
      <xdr:col>24</xdr:col>
      <xdr:colOff>114300</xdr:colOff>
      <xdr:row>34</xdr:row>
      <xdr:rowOff>28419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7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121146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0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34697</xdr:rowOff>
    </xdr:from>
    <xdr:to>
      <xdr:col>20</xdr:col>
      <xdr:colOff>38100</xdr:colOff>
      <xdr:row>34</xdr:row>
      <xdr:rowOff>136297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152824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3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25233</xdr:rowOff>
    </xdr:from>
    <xdr:to>
      <xdr:col>15</xdr:col>
      <xdr:colOff>101600</xdr:colOff>
      <xdr:row>34</xdr:row>
      <xdr:rowOff>126833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143360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2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54292</xdr:rowOff>
    </xdr:from>
    <xdr:to>
      <xdr:col>10</xdr:col>
      <xdr:colOff>165100</xdr:colOff>
      <xdr:row>34</xdr:row>
      <xdr:rowOff>155892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5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40143</xdr:rowOff>
    </xdr:from>
    <xdr:to>
      <xdr:col>6</xdr:col>
      <xdr:colOff>38100</xdr:colOff>
      <xdr:row>34</xdr:row>
      <xdr:rowOff>141743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8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158270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4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46355</xdr:rowOff>
    </xdr:from>
    <xdr:to>
      <xdr:col>24</xdr:col>
      <xdr:colOff>63500</xdr:colOff>
      <xdr:row>55</xdr:row>
      <xdr:rowOff>89672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76105"/>
          <a:ext cx="838200" cy="4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31453</xdr:rowOff>
    </xdr:from>
    <xdr:to>
      <xdr:col>19</xdr:col>
      <xdr:colOff>177800</xdr:colOff>
      <xdr:row>55</xdr:row>
      <xdr:rowOff>89672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289753"/>
          <a:ext cx="889000" cy="22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31453</xdr:rowOff>
    </xdr:from>
    <xdr:to>
      <xdr:col>15</xdr:col>
      <xdr:colOff>50800</xdr:colOff>
      <xdr:row>55</xdr:row>
      <xdr:rowOff>141630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89753"/>
          <a:ext cx="889000" cy="2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141630</xdr:rowOff>
    </xdr:from>
    <xdr:to>
      <xdr:col>10</xdr:col>
      <xdr:colOff>114300</xdr:colOff>
      <xdr:row>56</xdr:row>
      <xdr:rowOff>42080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71380"/>
          <a:ext cx="889000" cy="7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167005</xdr:rowOff>
    </xdr:from>
    <xdr:to>
      <xdr:col>24</xdr:col>
      <xdr:colOff>114300</xdr:colOff>
      <xdr:row>55</xdr:row>
      <xdr:rowOff>97155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18432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7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38872</xdr:rowOff>
    </xdr:from>
    <xdr:to>
      <xdr:col>20</xdr:col>
      <xdr:colOff>38100</xdr:colOff>
      <xdr:row>55</xdr:row>
      <xdr:rowOff>140472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156999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4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152103</xdr:rowOff>
    </xdr:from>
    <xdr:to>
      <xdr:col>15</xdr:col>
      <xdr:colOff>101600</xdr:colOff>
      <xdr:row>54</xdr:row>
      <xdr:rowOff>82253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98780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0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90830</xdr:rowOff>
    </xdr:from>
    <xdr:to>
      <xdr:col>10</xdr:col>
      <xdr:colOff>165100</xdr:colOff>
      <xdr:row>56</xdr:row>
      <xdr:rowOff>20980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37507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9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162730</xdr:rowOff>
    </xdr:from>
    <xdr:to>
      <xdr:col>6</xdr:col>
      <xdr:colOff>38100</xdr:colOff>
      <xdr:row>56</xdr:row>
      <xdr:rowOff>92880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109407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6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141652</xdr:rowOff>
    </xdr:from>
    <xdr:to>
      <xdr:col>24</xdr:col>
      <xdr:colOff>63500</xdr:colOff>
      <xdr:row>78</xdr:row>
      <xdr:rowOff>35130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3302"/>
          <a:ext cx="838200" cy="6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35130</xdr:rowOff>
    </xdr:from>
    <xdr:to>
      <xdr:col>19</xdr:col>
      <xdr:colOff>177800</xdr:colOff>
      <xdr:row>78</xdr:row>
      <xdr:rowOff>55680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08230"/>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150997</xdr:rowOff>
    </xdr:from>
    <xdr:to>
      <xdr:col>15</xdr:col>
      <xdr:colOff>50800</xdr:colOff>
      <xdr:row>78</xdr:row>
      <xdr:rowOff>55680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2647"/>
          <a:ext cx="889000" cy="7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150997</xdr:rowOff>
    </xdr:from>
    <xdr:to>
      <xdr:col>10</xdr:col>
      <xdr:colOff>114300</xdr:colOff>
      <xdr:row>78</xdr:row>
      <xdr:rowOff>136573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2647"/>
          <a:ext cx="889000" cy="1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90852</xdr:rowOff>
    </xdr:from>
    <xdr:to>
      <xdr:col>24</xdr:col>
      <xdr:colOff>114300</xdr:colOff>
      <xdr:row>78</xdr:row>
      <xdr:rowOff>21002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69279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155780</xdr:rowOff>
    </xdr:from>
    <xdr:to>
      <xdr:col>20</xdr:col>
      <xdr:colOff>38100</xdr:colOff>
      <xdr:row>78</xdr:row>
      <xdr:rowOff>85930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77057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4880</xdr:rowOff>
    </xdr:from>
    <xdr:to>
      <xdr:col>15</xdr:col>
      <xdr:colOff>101600</xdr:colOff>
      <xdr:row>78</xdr:row>
      <xdr:rowOff>106480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97607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100197</xdr:rowOff>
    </xdr:from>
    <xdr:to>
      <xdr:col>10</xdr:col>
      <xdr:colOff>165100</xdr:colOff>
      <xdr:row>78</xdr:row>
      <xdr:rowOff>30347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46874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85773</xdr:rowOff>
    </xdr:from>
    <xdr:to>
      <xdr:col>6</xdr:col>
      <xdr:colOff>38100</xdr:colOff>
      <xdr:row>79</xdr:row>
      <xdr:rowOff>15923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7050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51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108755</xdr:rowOff>
    </xdr:from>
    <xdr:to>
      <xdr:col>24</xdr:col>
      <xdr:colOff>63500</xdr:colOff>
      <xdr:row>97</xdr:row>
      <xdr:rowOff>140105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39405"/>
          <a:ext cx="8382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140105</xdr:rowOff>
    </xdr:from>
    <xdr:to>
      <xdr:col>19</xdr:col>
      <xdr:colOff>177800</xdr:colOff>
      <xdr:row>98</xdr:row>
      <xdr:rowOff>123965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70755"/>
          <a:ext cx="889000" cy="1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159466</xdr:rowOff>
    </xdr:from>
    <xdr:to>
      <xdr:col>15</xdr:col>
      <xdr:colOff>50800</xdr:colOff>
      <xdr:row>98</xdr:row>
      <xdr:rowOff>123965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90116"/>
          <a:ext cx="889000" cy="1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152845</xdr:rowOff>
    </xdr:from>
    <xdr:to>
      <xdr:col>10</xdr:col>
      <xdr:colOff>114300</xdr:colOff>
      <xdr:row>97</xdr:row>
      <xdr:rowOff>159466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83495"/>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57955</xdr:rowOff>
    </xdr:from>
    <xdr:to>
      <xdr:col>24</xdr:col>
      <xdr:colOff>114300</xdr:colOff>
      <xdr:row>97</xdr:row>
      <xdr:rowOff>159555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144332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0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89305</xdr:rowOff>
    </xdr:from>
    <xdr:to>
      <xdr:col>20</xdr:col>
      <xdr:colOff>38100</xdr:colOff>
      <xdr:row>98</xdr:row>
      <xdr:rowOff>19455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73165</xdr:rowOff>
    </xdr:from>
    <xdr:to>
      <xdr:col>15</xdr:col>
      <xdr:colOff>101600</xdr:colOff>
      <xdr:row>99</xdr:row>
      <xdr:rowOff>3315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165892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6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108666</xdr:rowOff>
    </xdr:from>
    <xdr:to>
      <xdr:col>10</xdr:col>
      <xdr:colOff>165100</xdr:colOff>
      <xdr:row>98</xdr:row>
      <xdr:rowOff>38816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29943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102045</xdr:rowOff>
    </xdr:from>
    <xdr:to>
      <xdr:col>6</xdr:col>
      <xdr:colOff>38100</xdr:colOff>
      <xdr:row>98</xdr:row>
      <xdr:rowOff>32195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23322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159705</xdr:rowOff>
    </xdr:from>
    <xdr:to>
      <xdr:col>55</xdr:col>
      <xdr:colOff>0</xdr:colOff>
      <xdr:row>36</xdr:row>
      <xdr:rowOff>78313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60455"/>
          <a:ext cx="838200" cy="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159705</xdr:rowOff>
    </xdr:from>
    <xdr:to>
      <xdr:col>50</xdr:col>
      <xdr:colOff>114300</xdr:colOff>
      <xdr:row>36</xdr:row>
      <xdr:rowOff>145552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60455"/>
          <a:ext cx="889000" cy="1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97960</xdr:rowOff>
    </xdr:from>
    <xdr:to>
      <xdr:col>45</xdr:col>
      <xdr:colOff>177800</xdr:colOff>
      <xdr:row>36</xdr:row>
      <xdr:rowOff>145552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98710"/>
          <a:ext cx="889000" cy="2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97960</xdr:rowOff>
    </xdr:from>
    <xdr:to>
      <xdr:col>41</xdr:col>
      <xdr:colOff>50800</xdr:colOff>
      <xdr:row>36</xdr:row>
      <xdr:rowOff>149800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98710"/>
          <a:ext cx="889000" cy="2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27513</xdr:rowOff>
    </xdr:from>
    <xdr:to>
      <xdr:col>55</xdr:col>
      <xdr:colOff>50800</xdr:colOff>
      <xdr:row>36</xdr:row>
      <xdr:rowOff>129113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7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108905</xdr:rowOff>
    </xdr:from>
    <xdr:to>
      <xdr:col>50</xdr:col>
      <xdr:colOff>165100</xdr:colOff>
      <xdr:row>36</xdr:row>
      <xdr:rowOff>39055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55582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8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94752</xdr:rowOff>
    </xdr:from>
    <xdr:to>
      <xdr:col>46</xdr:col>
      <xdr:colOff>38100</xdr:colOff>
      <xdr:row>37</xdr:row>
      <xdr:rowOff>24902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16029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5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47160</xdr:rowOff>
    </xdr:from>
    <xdr:to>
      <xdr:col>41</xdr:col>
      <xdr:colOff>101600</xdr:colOff>
      <xdr:row>35</xdr:row>
      <xdr:rowOff>148760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139887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4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99000</xdr:rowOff>
    </xdr:from>
    <xdr:to>
      <xdr:col>36</xdr:col>
      <xdr:colOff>165100</xdr:colOff>
      <xdr:row>37</xdr:row>
      <xdr:rowOff>29150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45677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156810</xdr:rowOff>
    </xdr:from>
    <xdr:to>
      <xdr:col>55</xdr:col>
      <xdr:colOff>0</xdr:colOff>
      <xdr:row>57</xdr:row>
      <xdr:rowOff>17330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415110"/>
          <a:ext cx="838200" cy="37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43043</xdr:rowOff>
    </xdr:from>
    <xdr:to>
      <xdr:col>50</xdr:col>
      <xdr:colOff>114300</xdr:colOff>
      <xdr:row>57</xdr:row>
      <xdr:rowOff>17330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129893"/>
          <a:ext cx="889000" cy="66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58534</xdr:rowOff>
    </xdr:from>
    <xdr:to>
      <xdr:col>45</xdr:col>
      <xdr:colOff>177800</xdr:colOff>
      <xdr:row>53</xdr:row>
      <xdr:rowOff>43043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8973934"/>
          <a:ext cx="889000" cy="15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58534</xdr:rowOff>
    </xdr:from>
    <xdr:to>
      <xdr:col>41</xdr:col>
      <xdr:colOff>50800</xdr:colOff>
      <xdr:row>56</xdr:row>
      <xdr:rowOff>34787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8973934"/>
          <a:ext cx="889000" cy="66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106010</xdr:rowOff>
    </xdr:from>
    <xdr:to>
      <xdr:col>55</xdr:col>
      <xdr:colOff>50800</xdr:colOff>
      <xdr:row>55</xdr:row>
      <xdr:rowOff>36160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3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128887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2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137980</xdr:rowOff>
    </xdr:from>
    <xdr:to>
      <xdr:col>50</xdr:col>
      <xdr:colOff>165100</xdr:colOff>
      <xdr:row>57</xdr:row>
      <xdr:rowOff>68130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84657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163693</xdr:rowOff>
    </xdr:from>
    <xdr:to>
      <xdr:col>46</xdr:col>
      <xdr:colOff>38100</xdr:colOff>
      <xdr:row>53</xdr:row>
      <xdr:rowOff>93843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07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110370</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8854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7734</xdr:rowOff>
    </xdr:from>
    <xdr:to>
      <xdr:col>41</xdr:col>
      <xdr:colOff>101600</xdr:colOff>
      <xdr:row>52</xdr:row>
      <xdr:rowOff>109334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89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125861</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8698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155437</xdr:rowOff>
    </xdr:from>
    <xdr:to>
      <xdr:col>36</xdr:col>
      <xdr:colOff>165100</xdr:colOff>
      <xdr:row>56</xdr:row>
      <xdr:rowOff>85587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8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102114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6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93816</xdr:rowOff>
    </xdr:from>
    <xdr:to>
      <xdr:col>55</xdr:col>
      <xdr:colOff>0</xdr:colOff>
      <xdr:row>79</xdr:row>
      <xdr:rowOff>94157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38366"/>
          <a:ext cx="8382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132150</xdr:rowOff>
    </xdr:from>
    <xdr:to>
      <xdr:col>50</xdr:col>
      <xdr:colOff>114300</xdr:colOff>
      <xdr:row>79</xdr:row>
      <xdr:rowOff>94157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5250"/>
          <a:ext cx="8890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100112</xdr:rowOff>
    </xdr:from>
    <xdr:to>
      <xdr:col>45</xdr:col>
      <xdr:colOff>177800</xdr:colOff>
      <xdr:row>78</xdr:row>
      <xdr:rowOff>132150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615962"/>
          <a:ext cx="889000" cy="8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100112</xdr:rowOff>
    </xdr:from>
    <xdr:to>
      <xdr:col>41</xdr:col>
      <xdr:colOff>50800</xdr:colOff>
      <xdr:row>76</xdr:row>
      <xdr:rowOff>159775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615962"/>
          <a:ext cx="889000" cy="57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43016</xdr:rowOff>
    </xdr:from>
    <xdr:to>
      <xdr:col>55</xdr:col>
      <xdr:colOff>50800</xdr:colOff>
      <xdr:row>79</xdr:row>
      <xdr:rowOff>144616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129393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43357</xdr:rowOff>
    </xdr:from>
    <xdr:to>
      <xdr:col>50</xdr:col>
      <xdr:colOff>165100</xdr:colOff>
      <xdr:row>79</xdr:row>
      <xdr:rowOff>144957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136084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81350</xdr:rowOff>
    </xdr:from>
    <xdr:to>
      <xdr:col>46</xdr:col>
      <xdr:colOff>38100</xdr:colOff>
      <xdr:row>79</xdr:row>
      <xdr:rowOff>11500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28027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49312</xdr:rowOff>
    </xdr:from>
    <xdr:to>
      <xdr:col>41</xdr:col>
      <xdr:colOff>101600</xdr:colOff>
      <xdr:row>73</xdr:row>
      <xdr:rowOff>150912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5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167439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34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108975</xdr:rowOff>
    </xdr:from>
    <xdr:to>
      <xdr:col>36</xdr:col>
      <xdr:colOff>165100</xdr:colOff>
      <xdr:row>77</xdr:row>
      <xdr:rowOff>39125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55653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1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118678</xdr:rowOff>
    </xdr:from>
    <xdr:to>
      <xdr:col>55</xdr:col>
      <xdr:colOff>0</xdr:colOff>
      <xdr:row>99</xdr:row>
      <xdr:rowOff>98879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20778"/>
          <a:ext cx="838200" cy="15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118678</xdr:rowOff>
    </xdr:from>
    <xdr:to>
      <xdr:col>50</xdr:col>
      <xdr:colOff>114300</xdr:colOff>
      <xdr:row>99</xdr:row>
      <xdr:rowOff>78093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20778"/>
          <a:ext cx="889000" cy="13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124017</xdr:rowOff>
    </xdr:from>
    <xdr:to>
      <xdr:col>45</xdr:col>
      <xdr:colOff>177800</xdr:colOff>
      <xdr:row>99</xdr:row>
      <xdr:rowOff>78093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11767"/>
          <a:ext cx="889000" cy="6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124017</xdr:rowOff>
    </xdr:from>
    <xdr:to>
      <xdr:col>41</xdr:col>
      <xdr:colOff>50800</xdr:colOff>
      <xdr:row>97</xdr:row>
      <xdr:rowOff>150135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11767"/>
          <a:ext cx="889000" cy="36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48079</xdr:rowOff>
    </xdr:from>
    <xdr:to>
      <xdr:col>55</xdr:col>
      <xdr:colOff>50800</xdr:colOff>
      <xdr:row>99</xdr:row>
      <xdr:rowOff>149679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134456</xdr:rowOff>
    </xdr:from>
    <xdr:ext cx="249299"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36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67878</xdr:rowOff>
    </xdr:from>
    <xdr:to>
      <xdr:col>50</xdr:col>
      <xdr:colOff>165100</xdr:colOff>
      <xdr:row>98</xdr:row>
      <xdr:rowOff>169478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160605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6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27293</xdr:rowOff>
    </xdr:from>
    <xdr:to>
      <xdr:col>46</xdr:col>
      <xdr:colOff>38100</xdr:colOff>
      <xdr:row>99</xdr:row>
      <xdr:rowOff>128893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70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120020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73217</xdr:rowOff>
    </xdr:from>
    <xdr:to>
      <xdr:col>41</xdr:col>
      <xdr:colOff>101600</xdr:colOff>
      <xdr:row>96</xdr:row>
      <xdr:rowOff>3367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19894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3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99335</xdr:rowOff>
    </xdr:from>
    <xdr:to>
      <xdr:col>36</xdr:col>
      <xdr:colOff>165100</xdr:colOff>
      <xdr:row>98</xdr:row>
      <xdr:rowOff>29485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46012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0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105107</xdr:rowOff>
    </xdr:from>
    <xdr:to>
      <xdr:col>85</xdr:col>
      <xdr:colOff>127000</xdr:colOff>
      <xdr:row>76</xdr:row>
      <xdr:rowOff>114184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35307"/>
          <a:ext cx="8382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114184</xdr:rowOff>
    </xdr:from>
    <xdr:to>
      <xdr:col>81</xdr:col>
      <xdr:colOff>50800</xdr:colOff>
      <xdr:row>76</xdr:row>
      <xdr:rowOff>126143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44384"/>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112388</xdr:rowOff>
    </xdr:from>
    <xdr:to>
      <xdr:col>76</xdr:col>
      <xdr:colOff>114300</xdr:colOff>
      <xdr:row>76</xdr:row>
      <xdr:rowOff>126143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42588"/>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112388</xdr:rowOff>
    </xdr:from>
    <xdr:to>
      <xdr:col>71</xdr:col>
      <xdr:colOff>177800</xdr:colOff>
      <xdr:row>77</xdr:row>
      <xdr:rowOff>33700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42588"/>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54307</xdr:rowOff>
    </xdr:from>
    <xdr:to>
      <xdr:col>85</xdr:col>
      <xdr:colOff>177800</xdr:colOff>
      <xdr:row>76</xdr:row>
      <xdr:rowOff>155907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77184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63384</xdr:rowOff>
    </xdr:from>
    <xdr:to>
      <xdr:col>81</xdr:col>
      <xdr:colOff>101600</xdr:colOff>
      <xdr:row>76</xdr:row>
      <xdr:rowOff>164984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10062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75343</xdr:rowOff>
    </xdr:from>
    <xdr:to>
      <xdr:col>76</xdr:col>
      <xdr:colOff>165100</xdr:colOff>
      <xdr:row>77</xdr:row>
      <xdr:rowOff>5493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22019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88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61588</xdr:rowOff>
    </xdr:from>
    <xdr:to>
      <xdr:col>72</xdr:col>
      <xdr:colOff>38100</xdr:colOff>
      <xdr:row>76</xdr:row>
      <xdr:rowOff>163188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8265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86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154350</xdr:rowOff>
    </xdr:from>
    <xdr:to>
      <xdr:col>67</xdr:col>
      <xdr:colOff>101600</xdr:colOff>
      <xdr:row>77</xdr:row>
      <xdr:rowOff>84500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101027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152322</xdr:rowOff>
    </xdr:from>
    <xdr:to>
      <xdr:col>85</xdr:col>
      <xdr:colOff>127000</xdr:colOff>
      <xdr:row>95</xdr:row>
      <xdr:rowOff>168159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5411372"/>
          <a:ext cx="838200" cy="104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152322</xdr:rowOff>
    </xdr:from>
    <xdr:to>
      <xdr:col>81</xdr:col>
      <xdr:colOff>50800</xdr:colOff>
      <xdr:row>94</xdr:row>
      <xdr:rowOff>143490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5411372"/>
          <a:ext cx="889000" cy="8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143490</xdr:rowOff>
    </xdr:from>
    <xdr:to>
      <xdr:col>76</xdr:col>
      <xdr:colOff>114300</xdr:colOff>
      <xdr:row>96</xdr:row>
      <xdr:rowOff>50637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259790"/>
          <a:ext cx="889000" cy="2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50637</xdr:rowOff>
    </xdr:from>
    <xdr:to>
      <xdr:col>71</xdr:col>
      <xdr:colOff>177800</xdr:colOff>
      <xdr:row>97</xdr:row>
      <xdr:rowOff>66399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09837"/>
          <a:ext cx="889000" cy="18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117359</xdr:rowOff>
    </xdr:from>
    <xdr:to>
      <xdr:col>85</xdr:col>
      <xdr:colOff>177800</xdr:colOff>
      <xdr:row>96</xdr:row>
      <xdr:rowOff>47509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140236</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2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101522</xdr:rowOff>
    </xdr:from>
    <xdr:to>
      <xdr:col>81</xdr:col>
      <xdr:colOff>101600</xdr:colOff>
      <xdr:row>90</xdr:row>
      <xdr:rowOff>31672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53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88</xdr:row>
      <xdr:rowOff>48199</xdr:rowOff>
    </xdr:from>
    <xdr:ext cx="69018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36205" y="15135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92690</xdr:rowOff>
    </xdr:from>
    <xdr:to>
      <xdr:col>76</xdr:col>
      <xdr:colOff>165100</xdr:colOff>
      <xdr:row>95</xdr:row>
      <xdr:rowOff>22840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2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39367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598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171287</xdr:rowOff>
    </xdr:from>
    <xdr:to>
      <xdr:col>72</xdr:col>
      <xdr:colOff>38100</xdr:colOff>
      <xdr:row>96</xdr:row>
      <xdr:rowOff>101437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117964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23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15599</xdr:rowOff>
    </xdr:from>
    <xdr:to>
      <xdr:col>67</xdr:col>
      <xdr:colOff>101600</xdr:colOff>
      <xdr:row>97</xdr:row>
      <xdr:rowOff>117199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133726</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42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131407</xdr:rowOff>
    </xdr:from>
    <xdr:to>
      <xdr:col>116</xdr:col>
      <xdr:colOff>63500</xdr:colOff>
      <xdr:row>58</xdr:row>
      <xdr:rowOff>131607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5507"/>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125637</xdr:rowOff>
    </xdr:from>
    <xdr:to>
      <xdr:col>111</xdr:col>
      <xdr:colOff>177800</xdr:colOff>
      <xdr:row>58</xdr:row>
      <xdr:rowOff>131607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69737"/>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120800</xdr:rowOff>
    </xdr:from>
    <xdr:to>
      <xdr:col>107</xdr:col>
      <xdr:colOff>50800</xdr:colOff>
      <xdr:row>58</xdr:row>
      <xdr:rowOff>125637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64900"/>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120800</xdr:rowOff>
    </xdr:from>
    <xdr:to>
      <xdr:col>102</xdr:col>
      <xdr:colOff>114300</xdr:colOff>
      <xdr:row>58</xdr:row>
      <xdr:rowOff>125033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4900"/>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80607</xdr:rowOff>
    </xdr:from>
    <xdr:to>
      <xdr:col>116</xdr:col>
      <xdr:colOff>114300</xdr:colOff>
      <xdr:row>59</xdr:row>
      <xdr:rowOff>10757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80807</xdr:rowOff>
    </xdr:from>
    <xdr:to>
      <xdr:col>112</xdr:col>
      <xdr:colOff>38100</xdr:colOff>
      <xdr:row>59</xdr:row>
      <xdr:rowOff>10957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2084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17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74837</xdr:rowOff>
    </xdr:from>
    <xdr:to>
      <xdr:col>107</xdr:col>
      <xdr:colOff>101600</xdr:colOff>
      <xdr:row>59</xdr:row>
      <xdr:rowOff>4987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167564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70000</xdr:rowOff>
    </xdr:from>
    <xdr:to>
      <xdr:col>102</xdr:col>
      <xdr:colOff>165100</xdr:colOff>
      <xdr:row>59</xdr:row>
      <xdr:rowOff>150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162727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74233</xdr:rowOff>
    </xdr:from>
    <xdr:to>
      <xdr:col>98</xdr:col>
      <xdr:colOff>38100</xdr:colOff>
      <xdr:row>59</xdr:row>
      <xdr:rowOff>4383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166960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133082</xdr:rowOff>
    </xdr:from>
    <xdr:to>
      <xdr:col>116</xdr:col>
      <xdr:colOff>63500</xdr:colOff>
      <xdr:row>77</xdr:row>
      <xdr:rowOff>15872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63282"/>
          <a:ext cx="838200" cy="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147492</xdr:rowOff>
    </xdr:from>
    <xdr:to>
      <xdr:col>111</xdr:col>
      <xdr:colOff>177800</xdr:colOff>
      <xdr:row>77</xdr:row>
      <xdr:rowOff>15872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77692"/>
          <a:ext cx="8890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147492</xdr:rowOff>
    </xdr:from>
    <xdr:to>
      <xdr:col>107</xdr:col>
      <xdr:colOff>50800</xdr:colOff>
      <xdr:row>77</xdr:row>
      <xdr:rowOff>58429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77692"/>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58429</xdr:rowOff>
    </xdr:from>
    <xdr:to>
      <xdr:col>102</xdr:col>
      <xdr:colOff>114300</xdr:colOff>
      <xdr:row>77</xdr:row>
      <xdr:rowOff>78138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60079"/>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82282</xdr:rowOff>
    </xdr:from>
    <xdr:to>
      <xdr:col>116</xdr:col>
      <xdr:colOff>114300</xdr:colOff>
      <xdr:row>77</xdr:row>
      <xdr:rowOff>12432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60709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9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136522</xdr:rowOff>
    </xdr:from>
    <xdr:to>
      <xdr:col>112</xdr:col>
      <xdr:colOff>38100</xdr:colOff>
      <xdr:row>77</xdr:row>
      <xdr:rowOff>66672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57799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5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96692</xdr:rowOff>
    </xdr:from>
    <xdr:to>
      <xdr:col>107</xdr:col>
      <xdr:colOff>101600</xdr:colOff>
      <xdr:row>77</xdr:row>
      <xdr:rowOff>26842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17969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1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7629</xdr:rowOff>
    </xdr:from>
    <xdr:to>
      <xdr:col>102</xdr:col>
      <xdr:colOff>165100</xdr:colOff>
      <xdr:row>77</xdr:row>
      <xdr:rowOff>109229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100356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27338</xdr:rowOff>
    </xdr:from>
    <xdr:to>
      <xdr:col>98</xdr:col>
      <xdr:colOff>38100</xdr:colOff>
      <xdr:row>77</xdr:row>
      <xdr:rowOff>128938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120065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扶助費は住民一人当たり</a:t>
          </a:r>
          <a:r>
            <a:rPr kumimoji="1" lang="en-US" altLang="ja-JP" sz="1100">
              <a:solidFill>
                <a:schemeClr val="tx1"/>
              </a:solidFill>
              <a:effectLst/>
              <a:latin typeface="+mn-lt"/>
              <a:ea typeface="+mn-ea"/>
              <a:cs typeface="+mn-cs"/>
            </a:rPr>
            <a:t>36,561</a:t>
          </a:r>
          <a:r>
            <a:rPr kumimoji="1" lang="ja-JP" altLang="ja-JP" sz="1100">
              <a:solidFill>
                <a:schemeClr val="tx1"/>
              </a:solidFill>
              <a:effectLst/>
              <a:latin typeface="+mn-lt"/>
              <a:ea typeface="+mn-ea"/>
              <a:cs typeface="+mn-cs"/>
            </a:rPr>
            <a:t>円と、前年に比べ増加したものの以前として類似団体の平均を大きく下回っている。今後も増大する見込みのある分野につき、充実した住民サービスと効率的な事業運営に努める。</a:t>
          </a:r>
          <a:endParaRPr lang="ja-JP" altLang="ja-JP" sz="1400">
            <a:solidFill>
              <a:schemeClr val="tx1"/>
            </a:solidFill>
            <a:effectLst/>
          </a:endParaRPr>
        </a:p>
        <a:p>
          <a:r>
            <a:rPr kumimoji="1" lang="ja-JP" altLang="ja-JP" sz="1100">
              <a:solidFill>
                <a:sysClr val="windowText" lastClr="000000"/>
              </a:solidFill>
              <a:effectLst/>
              <a:latin typeface="+mn-lt"/>
              <a:ea typeface="+mn-ea"/>
              <a:cs typeface="+mn-cs"/>
            </a:rPr>
            <a:t>物件費は一人当たり</a:t>
          </a:r>
          <a:r>
            <a:rPr kumimoji="1" lang="en-US" altLang="ja-JP" sz="1100">
              <a:solidFill>
                <a:sysClr val="windowText" lastClr="000000"/>
              </a:solidFill>
              <a:effectLst/>
              <a:latin typeface="+mn-lt"/>
              <a:ea typeface="+mn-ea"/>
              <a:cs typeface="+mn-cs"/>
            </a:rPr>
            <a:t>538,500</a:t>
          </a:r>
          <a:r>
            <a:rPr kumimoji="1" lang="ja-JP" altLang="ja-JP" sz="1100">
              <a:solidFill>
                <a:sysClr val="windowText" lastClr="000000"/>
              </a:solidFill>
              <a:effectLst/>
              <a:latin typeface="+mn-lt"/>
              <a:ea typeface="+mn-ea"/>
              <a:cs typeface="+mn-cs"/>
            </a:rPr>
            <a:t>円、普通建設事業費は一人当たり</a:t>
          </a:r>
          <a:r>
            <a:rPr kumimoji="1" lang="en-US" altLang="ja-JP" sz="1100">
              <a:solidFill>
                <a:sysClr val="windowText" lastClr="000000"/>
              </a:solidFill>
              <a:effectLst/>
              <a:latin typeface="+mn-lt"/>
              <a:ea typeface="+mn-ea"/>
              <a:cs typeface="+mn-cs"/>
            </a:rPr>
            <a:t>977,546</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前年比で増加しており以前として</a:t>
          </a:r>
          <a:r>
            <a:rPr kumimoji="1" lang="ja-JP" altLang="ja-JP" sz="1100">
              <a:solidFill>
                <a:sysClr val="windowText" lastClr="000000"/>
              </a:solidFill>
              <a:effectLst/>
              <a:latin typeface="+mn-lt"/>
              <a:ea typeface="+mn-ea"/>
              <a:cs typeface="+mn-cs"/>
            </a:rPr>
            <a:t>類似団体平均を上回っている。今後公共施設等の維持管理や更新費用等が見込まれることからも、公共施設等総合管理計画などに基づいた事業適正化を行い、費用抑制・削減に努める。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積立金は一人当たり</a:t>
          </a:r>
          <a:r>
            <a:rPr kumimoji="1" lang="en-US" altLang="ja-JP" sz="1100">
              <a:solidFill>
                <a:sysClr val="windowText" lastClr="000000"/>
              </a:solidFill>
              <a:effectLst/>
              <a:latin typeface="+mn-lt"/>
              <a:ea typeface="+mn-ea"/>
              <a:cs typeface="+mn-cs"/>
            </a:rPr>
            <a:t>442,591</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なり、</a:t>
          </a:r>
          <a:r>
            <a:rPr kumimoji="1" lang="ja-JP" altLang="ja-JP" sz="1100">
              <a:solidFill>
                <a:sysClr val="windowText" lastClr="000000"/>
              </a:solidFill>
              <a:effectLst/>
              <a:latin typeface="+mn-lt"/>
              <a:ea typeface="+mn-ea"/>
              <a:cs typeface="+mn-cs"/>
            </a:rPr>
            <a:t>公共施設等総合管理基金条例の設置</a:t>
          </a:r>
          <a:r>
            <a:rPr kumimoji="1" lang="ja-JP" altLang="en-US"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億円を積み</a:t>
          </a:r>
          <a:r>
            <a:rPr kumimoji="1" lang="ja-JP" altLang="en-US" sz="1100">
              <a:solidFill>
                <a:sysClr val="windowText" lastClr="000000"/>
              </a:solidFill>
              <a:effectLst/>
              <a:latin typeface="+mn-lt"/>
              <a:ea typeface="+mn-ea"/>
              <a:cs typeface="+mn-cs"/>
            </a:rPr>
            <a:t>立てた前年度と比較して大きく減となった</a:t>
          </a:r>
          <a:r>
            <a:rPr kumimoji="1" lang="ja-JP" altLang="ja-JP" sz="1100">
              <a:solidFill>
                <a:sysClr val="windowText" lastClr="000000"/>
              </a:solidFill>
              <a:effectLst/>
              <a:latin typeface="+mn-lt"/>
              <a:ea typeface="+mn-ea"/>
              <a:cs typeface="+mn-cs"/>
            </a:rPr>
            <a:t>。今後も健全度の高い行政経営に努める。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
1,043
22.00
3,728,020
3,304,480
249,989
1,205,964
1,933,299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155854</xdr:rowOff>
    </xdr:from>
    <xdr:to>
      <xdr:col>24</xdr:col>
      <xdr:colOff>63500</xdr:colOff>
      <xdr:row>35</xdr:row>
      <xdr:rowOff>62948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85154"/>
          <a:ext cx="838200" cy="7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9951</xdr:rowOff>
    </xdr:from>
    <xdr:to>
      <xdr:col>19</xdr:col>
      <xdr:colOff>177800</xdr:colOff>
      <xdr:row>35</xdr:row>
      <xdr:rowOff>62948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010701"/>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9951</xdr:rowOff>
    </xdr:from>
    <xdr:to>
      <xdr:col>15</xdr:col>
      <xdr:colOff>50800</xdr:colOff>
      <xdr:row>35</xdr:row>
      <xdr:rowOff>26753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10701"/>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157931</xdr:rowOff>
    </xdr:from>
    <xdr:to>
      <xdr:col>10</xdr:col>
      <xdr:colOff>114300</xdr:colOff>
      <xdr:row>35</xdr:row>
      <xdr:rowOff>26753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8723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105054</xdr:rowOff>
    </xdr:from>
    <xdr:to>
      <xdr:col>24</xdr:col>
      <xdr:colOff>114300</xdr:colOff>
      <xdr:row>35</xdr:row>
      <xdr:rowOff>35204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127931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12148</xdr:rowOff>
    </xdr:from>
    <xdr:to>
      <xdr:col>20</xdr:col>
      <xdr:colOff>38100</xdr:colOff>
      <xdr:row>35</xdr:row>
      <xdr:rowOff>113748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130275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130601</xdr:rowOff>
    </xdr:from>
    <xdr:to>
      <xdr:col>15</xdr:col>
      <xdr:colOff>101600</xdr:colOff>
      <xdr:row>35</xdr:row>
      <xdr:rowOff>60751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77278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147403</xdr:rowOff>
    </xdr:from>
    <xdr:to>
      <xdr:col>10</xdr:col>
      <xdr:colOff>165100</xdr:colOff>
      <xdr:row>35</xdr:row>
      <xdr:rowOff>77553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94080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107131</xdr:rowOff>
    </xdr:from>
    <xdr:to>
      <xdr:col>6</xdr:col>
      <xdr:colOff>38100</xdr:colOff>
      <xdr:row>35</xdr:row>
      <xdr:rowOff>37281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53808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61018</xdr:rowOff>
    </xdr:from>
    <xdr:to>
      <xdr:col>24</xdr:col>
      <xdr:colOff>63500</xdr:colOff>
      <xdr:row>54</xdr:row>
      <xdr:rowOff>1729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8976418"/>
          <a:ext cx="838200" cy="28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102568</xdr:rowOff>
    </xdr:from>
    <xdr:to>
      <xdr:col>19</xdr:col>
      <xdr:colOff>177800</xdr:colOff>
      <xdr:row>52</xdr:row>
      <xdr:rowOff>61018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8846518"/>
          <a:ext cx="889000" cy="1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90646</xdr:rowOff>
    </xdr:from>
    <xdr:to>
      <xdr:col>15</xdr:col>
      <xdr:colOff>50800</xdr:colOff>
      <xdr:row>51</xdr:row>
      <xdr:rowOff>102568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8834596"/>
          <a:ext cx="889000" cy="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90646</xdr:rowOff>
    </xdr:from>
    <xdr:to>
      <xdr:col>10</xdr:col>
      <xdr:colOff>114300</xdr:colOff>
      <xdr:row>55</xdr:row>
      <xdr:rowOff>116577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8834596"/>
          <a:ext cx="889000" cy="7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122379</xdr:rowOff>
    </xdr:from>
    <xdr:to>
      <xdr:col>24</xdr:col>
      <xdr:colOff>114300</xdr:colOff>
      <xdr:row>54</xdr:row>
      <xdr:rowOff>52529</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2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145256</xdr:rowOff>
    </xdr:from>
    <xdr:ext cx="690189"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060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10218</xdr:rowOff>
    </xdr:from>
    <xdr:to>
      <xdr:col>20</xdr:col>
      <xdr:colOff>38100</xdr:colOff>
      <xdr:row>52</xdr:row>
      <xdr:rowOff>111818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89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128345</xdr:rowOff>
    </xdr:from>
    <xdr:ext cx="690189"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52205" y="8700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51768</xdr:rowOff>
    </xdr:from>
    <xdr:to>
      <xdr:col>15</xdr:col>
      <xdr:colOff>101600</xdr:colOff>
      <xdr:row>51</xdr:row>
      <xdr:rowOff>153368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87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169895</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563205" y="85709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39846</xdr:rowOff>
    </xdr:from>
    <xdr:to>
      <xdr:col>10</xdr:col>
      <xdr:colOff>165100</xdr:colOff>
      <xdr:row>51</xdr:row>
      <xdr:rowOff>141446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8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157973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674205" y="8559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65777</xdr:rowOff>
    </xdr:from>
    <xdr:to>
      <xdr:col>6</xdr:col>
      <xdr:colOff>38100</xdr:colOff>
      <xdr:row>55</xdr:row>
      <xdr:rowOff>167377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4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12454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27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54259</xdr:rowOff>
    </xdr:from>
    <xdr:to>
      <xdr:col>24</xdr:col>
      <xdr:colOff>63500</xdr:colOff>
      <xdr:row>77</xdr:row>
      <xdr:rowOff>67357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55909"/>
          <a:ext cx="8382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45430</xdr:rowOff>
    </xdr:from>
    <xdr:to>
      <xdr:col>19</xdr:col>
      <xdr:colOff>177800</xdr:colOff>
      <xdr:row>77</xdr:row>
      <xdr:rowOff>67357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47080"/>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45430</xdr:rowOff>
    </xdr:from>
    <xdr:to>
      <xdr:col>15</xdr:col>
      <xdr:colOff>50800</xdr:colOff>
      <xdr:row>77</xdr:row>
      <xdr:rowOff>74904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47080"/>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74904</xdr:rowOff>
    </xdr:from>
    <xdr:to>
      <xdr:col>10</xdr:col>
      <xdr:colOff>114300</xdr:colOff>
      <xdr:row>77</xdr:row>
      <xdr:rowOff>75961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76554"/>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3459</xdr:rowOff>
    </xdr:from>
    <xdr:to>
      <xdr:col>24</xdr:col>
      <xdr:colOff>114300</xdr:colOff>
      <xdr:row>77</xdr:row>
      <xdr:rowOff>105059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2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89836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2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16557</xdr:rowOff>
    </xdr:from>
    <xdr:to>
      <xdr:col>20</xdr:col>
      <xdr:colOff>38100</xdr:colOff>
      <xdr:row>77</xdr:row>
      <xdr:rowOff>118157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2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109284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31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166080</xdr:rowOff>
    </xdr:from>
    <xdr:to>
      <xdr:col>15</xdr:col>
      <xdr:colOff>101600</xdr:colOff>
      <xdr:row>77</xdr:row>
      <xdr:rowOff>96230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87357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8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24104</xdr:rowOff>
    </xdr:from>
    <xdr:to>
      <xdr:col>10</xdr:col>
      <xdr:colOff>165100</xdr:colOff>
      <xdr:row>77</xdr:row>
      <xdr:rowOff>125704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116831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25161</xdr:rowOff>
    </xdr:from>
    <xdr:to>
      <xdr:col>6</xdr:col>
      <xdr:colOff>38100</xdr:colOff>
      <xdr:row>77</xdr:row>
      <xdr:rowOff>126761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117888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1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53367</xdr:rowOff>
    </xdr:from>
    <xdr:to>
      <xdr:col>24</xdr:col>
      <xdr:colOff>63500</xdr:colOff>
      <xdr:row>96</xdr:row>
      <xdr:rowOff>73834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169667"/>
          <a:ext cx="838200" cy="3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73834</xdr:rowOff>
    </xdr:from>
    <xdr:to>
      <xdr:col>19</xdr:col>
      <xdr:colOff>177800</xdr:colOff>
      <xdr:row>97</xdr:row>
      <xdr:rowOff>100011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33034"/>
          <a:ext cx="889000" cy="19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100011</xdr:rowOff>
    </xdr:from>
    <xdr:to>
      <xdr:col>15</xdr:col>
      <xdr:colOff>50800</xdr:colOff>
      <xdr:row>98</xdr:row>
      <xdr:rowOff>8333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30661"/>
          <a:ext cx="889000" cy="7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8333</xdr:rowOff>
    </xdr:from>
    <xdr:to>
      <xdr:col>10</xdr:col>
      <xdr:colOff>114300</xdr:colOff>
      <xdr:row>98</xdr:row>
      <xdr:rowOff>16444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10433"/>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2567</xdr:rowOff>
    </xdr:from>
    <xdr:to>
      <xdr:col>24</xdr:col>
      <xdr:colOff>114300</xdr:colOff>
      <xdr:row>94</xdr:row>
      <xdr:rowOff>104167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1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25444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97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23034</xdr:rowOff>
    </xdr:from>
    <xdr:to>
      <xdr:col>20</xdr:col>
      <xdr:colOff>38100</xdr:colOff>
      <xdr:row>96</xdr:row>
      <xdr:rowOff>124634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141161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5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49211</xdr:rowOff>
    </xdr:from>
    <xdr:to>
      <xdr:col>15</xdr:col>
      <xdr:colOff>101600</xdr:colOff>
      <xdr:row>97</xdr:row>
      <xdr:rowOff>150811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167338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128983</xdr:rowOff>
    </xdr:from>
    <xdr:to>
      <xdr:col>10</xdr:col>
      <xdr:colOff>165100</xdr:colOff>
      <xdr:row>98</xdr:row>
      <xdr:rowOff>59133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50260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137094</xdr:rowOff>
    </xdr:from>
    <xdr:to>
      <xdr:col>6</xdr:col>
      <xdr:colOff>38100</xdr:colOff>
      <xdr:row>98</xdr:row>
      <xdr:rowOff>67244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58371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86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44091</xdr:rowOff>
    </xdr:from>
    <xdr:to>
      <xdr:col>55</xdr:col>
      <xdr:colOff>0</xdr:colOff>
      <xdr:row>56</xdr:row>
      <xdr:rowOff>64718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45291"/>
          <a:ext cx="838200" cy="2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166823</xdr:rowOff>
    </xdr:from>
    <xdr:to>
      <xdr:col>50</xdr:col>
      <xdr:colOff>114300</xdr:colOff>
      <xdr:row>56</xdr:row>
      <xdr:rowOff>44091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96573"/>
          <a:ext cx="889000" cy="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166823</xdr:rowOff>
    </xdr:from>
    <xdr:to>
      <xdr:col>45</xdr:col>
      <xdr:colOff>177800</xdr:colOff>
      <xdr:row>56</xdr:row>
      <xdr:rowOff>59969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96573"/>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156370</xdr:rowOff>
    </xdr:from>
    <xdr:to>
      <xdr:col>41</xdr:col>
      <xdr:colOff>50800</xdr:colOff>
      <xdr:row>56</xdr:row>
      <xdr:rowOff>59969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586120"/>
          <a:ext cx="889000" cy="7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13918</xdr:rowOff>
    </xdr:from>
    <xdr:to>
      <xdr:col>55</xdr:col>
      <xdr:colOff>50800</xdr:colOff>
      <xdr:row>56</xdr:row>
      <xdr:rowOff>115518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36795</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6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164741</xdr:rowOff>
    </xdr:from>
    <xdr:to>
      <xdr:col>50</xdr:col>
      <xdr:colOff>165100</xdr:colOff>
      <xdr:row>56</xdr:row>
      <xdr:rowOff>94891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111418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3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116023</xdr:rowOff>
    </xdr:from>
    <xdr:to>
      <xdr:col>46</xdr:col>
      <xdr:colOff>38100</xdr:colOff>
      <xdr:row>56</xdr:row>
      <xdr:rowOff>46173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62700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3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9169</xdr:rowOff>
    </xdr:from>
    <xdr:to>
      <xdr:col>41</xdr:col>
      <xdr:colOff>101600</xdr:colOff>
      <xdr:row>56</xdr:row>
      <xdr:rowOff>110769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127296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38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105570</xdr:rowOff>
    </xdr:from>
    <xdr:to>
      <xdr:col>36</xdr:col>
      <xdr:colOff>165100</xdr:colOff>
      <xdr:row>56</xdr:row>
      <xdr:rowOff>35720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52247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31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82459</xdr:rowOff>
    </xdr:from>
    <xdr:to>
      <xdr:col>55</xdr:col>
      <xdr:colOff>0</xdr:colOff>
      <xdr:row>77</xdr:row>
      <xdr:rowOff>166785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84109"/>
          <a:ext cx="838200" cy="8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100536</xdr:rowOff>
    </xdr:from>
    <xdr:to>
      <xdr:col>50</xdr:col>
      <xdr:colOff>114300</xdr:colOff>
      <xdr:row>77</xdr:row>
      <xdr:rowOff>166785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30736"/>
          <a:ext cx="889000" cy="2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100536</xdr:rowOff>
    </xdr:from>
    <xdr:to>
      <xdr:col>45</xdr:col>
      <xdr:colOff>177800</xdr:colOff>
      <xdr:row>77</xdr:row>
      <xdr:rowOff>138390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130736"/>
          <a:ext cx="889000" cy="20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138390</xdr:rowOff>
    </xdr:from>
    <xdr:to>
      <xdr:col>41</xdr:col>
      <xdr:colOff>50800</xdr:colOff>
      <xdr:row>77</xdr:row>
      <xdr:rowOff>148681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40040"/>
          <a:ext cx="889000" cy="1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31659</xdr:rowOff>
    </xdr:from>
    <xdr:to>
      <xdr:col>55</xdr:col>
      <xdr:colOff>50800</xdr:colOff>
      <xdr:row>77</xdr:row>
      <xdr:rowOff>133259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54536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8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115985</xdr:rowOff>
    </xdr:from>
    <xdr:to>
      <xdr:col>50</xdr:col>
      <xdr:colOff>165100</xdr:colOff>
      <xdr:row>78</xdr:row>
      <xdr:rowOff>46135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37262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49736</xdr:rowOff>
    </xdr:from>
    <xdr:to>
      <xdr:col>46</xdr:col>
      <xdr:colOff>38100</xdr:colOff>
      <xdr:row>76</xdr:row>
      <xdr:rowOff>151336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167864</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5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87590</xdr:rowOff>
    </xdr:from>
    <xdr:to>
      <xdr:col>41</xdr:col>
      <xdr:colOff>101600</xdr:colOff>
      <xdr:row>78</xdr:row>
      <xdr:rowOff>17740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97881</xdr:rowOff>
    </xdr:from>
    <xdr:to>
      <xdr:col>36</xdr:col>
      <xdr:colOff>165100</xdr:colOff>
      <xdr:row>78</xdr:row>
      <xdr:rowOff>28031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44558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149572</xdr:rowOff>
    </xdr:from>
    <xdr:to>
      <xdr:col>55</xdr:col>
      <xdr:colOff>0</xdr:colOff>
      <xdr:row>98</xdr:row>
      <xdr:rowOff>40148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0222"/>
          <a:ext cx="838200" cy="6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40148</xdr:rowOff>
    </xdr:from>
    <xdr:to>
      <xdr:col>50</xdr:col>
      <xdr:colOff>114300</xdr:colOff>
      <xdr:row>98</xdr:row>
      <xdr:rowOff>51743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42248"/>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72056</xdr:rowOff>
    </xdr:from>
    <xdr:to>
      <xdr:col>45</xdr:col>
      <xdr:colOff>177800</xdr:colOff>
      <xdr:row>98</xdr:row>
      <xdr:rowOff>51743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02706"/>
          <a:ext cx="889000" cy="15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72056</xdr:rowOff>
    </xdr:from>
    <xdr:to>
      <xdr:col>41</xdr:col>
      <xdr:colOff>50800</xdr:colOff>
      <xdr:row>98</xdr:row>
      <xdr:rowOff>26526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02706"/>
          <a:ext cx="889000" cy="1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98772</xdr:rowOff>
    </xdr:from>
    <xdr:to>
      <xdr:col>55</xdr:col>
      <xdr:colOff>50800</xdr:colOff>
      <xdr:row>98</xdr:row>
      <xdr:rowOff>28922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121649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160798</xdr:rowOff>
    </xdr:from>
    <xdr:to>
      <xdr:col>50</xdr:col>
      <xdr:colOff>165100</xdr:colOff>
      <xdr:row>98</xdr:row>
      <xdr:rowOff>90948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82075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8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943</xdr:rowOff>
    </xdr:from>
    <xdr:to>
      <xdr:col>46</xdr:col>
      <xdr:colOff>38100</xdr:colOff>
      <xdr:row>98</xdr:row>
      <xdr:rowOff>102543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93670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21256</xdr:rowOff>
    </xdr:from>
    <xdr:to>
      <xdr:col>41</xdr:col>
      <xdr:colOff>101600</xdr:colOff>
      <xdr:row>97</xdr:row>
      <xdr:rowOff>122856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139383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2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147176</xdr:rowOff>
    </xdr:from>
    <xdr:to>
      <xdr:col>36</xdr:col>
      <xdr:colOff>165100</xdr:colOff>
      <xdr:row>98</xdr:row>
      <xdr:rowOff>77326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93853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5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74096</xdr:rowOff>
    </xdr:from>
    <xdr:to>
      <xdr:col>85</xdr:col>
      <xdr:colOff>127000</xdr:colOff>
      <xdr:row>38</xdr:row>
      <xdr:rowOff>78810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89196"/>
          <a:ext cx="8382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78810</xdr:rowOff>
    </xdr:from>
    <xdr:to>
      <xdr:col>81</xdr:col>
      <xdr:colOff>50800</xdr:colOff>
      <xdr:row>38</xdr:row>
      <xdr:rowOff>88841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93910"/>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88841</xdr:rowOff>
    </xdr:from>
    <xdr:to>
      <xdr:col>76</xdr:col>
      <xdr:colOff>114300</xdr:colOff>
      <xdr:row>38</xdr:row>
      <xdr:rowOff>102004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603941"/>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93088</xdr:rowOff>
    </xdr:from>
    <xdr:to>
      <xdr:col>71</xdr:col>
      <xdr:colOff>177800</xdr:colOff>
      <xdr:row>38</xdr:row>
      <xdr:rowOff>102004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60818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23296</xdr:rowOff>
    </xdr:from>
    <xdr:to>
      <xdr:col>85</xdr:col>
      <xdr:colOff>177800</xdr:colOff>
      <xdr:row>38</xdr:row>
      <xdr:rowOff>124896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109673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5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28010</xdr:rowOff>
    </xdr:from>
    <xdr:to>
      <xdr:col>81</xdr:col>
      <xdr:colOff>101600</xdr:colOff>
      <xdr:row>38</xdr:row>
      <xdr:rowOff>129610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120737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38041</xdr:rowOff>
    </xdr:from>
    <xdr:to>
      <xdr:col>76</xdr:col>
      <xdr:colOff>165100</xdr:colOff>
      <xdr:row>38</xdr:row>
      <xdr:rowOff>139641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4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51204</xdr:rowOff>
    </xdr:from>
    <xdr:to>
      <xdr:col>72</xdr:col>
      <xdr:colOff>38100</xdr:colOff>
      <xdr:row>38</xdr:row>
      <xdr:rowOff>152804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143931</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65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42288</xdr:rowOff>
    </xdr:from>
    <xdr:to>
      <xdr:col>67</xdr:col>
      <xdr:colOff>101600</xdr:colOff>
      <xdr:row>38</xdr:row>
      <xdr:rowOff>143888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135015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50264</xdr:rowOff>
    </xdr:from>
    <xdr:to>
      <xdr:col>85</xdr:col>
      <xdr:colOff>127000</xdr:colOff>
      <xdr:row>57</xdr:row>
      <xdr:rowOff>78790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22914"/>
          <a:ext cx="8382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56901</xdr:rowOff>
    </xdr:from>
    <xdr:to>
      <xdr:col>81</xdr:col>
      <xdr:colOff>50800</xdr:colOff>
      <xdr:row>57</xdr:row>
      <xdr:rowOff>78790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29551"/>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28690</xdr:rowOff>
    </xdr:from>
    <xdr:to>
      <xdr:col>76</xdr:col>
      <xdr:colOff>114300</xdr:colOff>
      <xdr:row>57</xdr:row>
      <xdr:rowOff>56901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01340"/>
          <a:ext cx="889000" cy="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28690</xdr:rowOff>
    </xdr:from>
    <xdr:to>
      <xdr:col>71</xdr:col>
      <xdr:colOff>177800</xdr:colOff>
      <xdr:row>57</xdr:row>
      <xdr:rowOff>80388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01340"/>
          <a:ext cx="889000" cy="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170914</xdr:rowOff>
    </xdr:from>
    <xdr:to>
      <xdr:col>85</xdr:col>
      <xdr:colOff>177800</xdr:colOff>
      <xdr:row>57</xdr:row>
      <xdr:rowOff>101064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22341</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27990</xdr:rowOff>
    </xdr:from>
    <xdr:to>
      <xdr:col>81</xdr:col>
      <xdr:colOff>101600</xdr:colOff>
      <xdr:row>57</xdr:row>
      <xdr:rowOff>129590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146117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7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6101</xdr:rowOff>
    </xdr:from>
    <xdr:to>
      <xdr:col>76</xdr:col>
      <xdr:colOff>165100</xdr:colOff>
      <xdr:row>57</xdr:row>
      <xdr:rowOff>107701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124228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5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149340</xdr:rowOff>
    </xdr:from>
    <xdr:to>
      <xdr:col>72</xdr:col>
      <xdr:colOff>38100</xdr:colOff>
      <xdr:row>57</xdr:row>
      <xdr:rowOff>79490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96017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2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29588</xdr:rowOff>
    </xdr:from>
    <xdr:to>
      <xdr:col>67</xdr:col>
      <xdr:colOff>101600</xdr:colOff>
      <xdr:row>57</xdr:row>
      <xdr:rowOff>131188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147715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7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105107</xdr:rowOff>
    </xdr:from>
    <xdr:to>
      <xdr:col>85</xdr:col>
      <xdr:colOff>127000</xdr:colOff>
      <xdr:row>96</xdr:row>
      <xdr:rowOff>114184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64307"/>
          <a:ext cx="8382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114184</xdr:rowOff>
    </xdr:from>
    <xdr:to>
      <xdr:col>81</xdr:col>
      <xdr:colOff>50800</xdr:colOff>
      <xdr:row>96</xdr:row>
      <xdr:rowOff>126143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73384"/>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112388</xdr:rowOff>
    </xdr:from>
    <xdr:to>
      <xdr:col>76</xdr:col>
      <xdr:colOff>114300</xdr:colOff>
      <xdr:row>96</xdr:row>
      <xdr:rowOff>126143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571588"/>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112388</xdr:rowOff>
    </xdr:from>
    <xdr:to>
      <xdr:col>71</xdr:col>
      <xdr:colOff>177800</xdr:colOff>
      <xdr:row>97</xdr:row>
      <xdr:rowOff>33700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71588"/>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54307</xdr:rowOff>
    </xdr:from>
    <xdr:to>
      <xdr:col>85</xdr:col>
      <xdr:colOff>177800</xdr:colOff>
      <xdr:row>96</xdr:row>
      <xdr:rowOff>155907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77184</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6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63384</xdr:rowOff>
    </xdr:from>
    <xdr:to>
      <xdr:col>81</xdr:col>
      <xdr:colOff>101600</xdr:colOff>
      <xdr:row>96</xdr:row>
      <xdr:rowOff>164984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10061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9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75343</xdr:rowOff>
    </xdr:from>
    <xdr:to>
      <xdr:col>76</xdr:col>
      <xdr:colOff>165100</xdr:colOff>
      <xdr:row>97</xdr:row>
      <xdr:rowOff>5493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22020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61588</xdr:rowOff>
    </xdr:from>
    <xdr:to>
      <xdr:col>72</xdr:col>
      <xdr:colOff>38100</xdr:colOff>
      <xdr:row>96</xdr:row>
      <xdr:rowOff>163188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8265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29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154350</xdr:rowOff>
    </xdr:from>
    <xdr:to>
      <xdr:col>67</xdr:col>
      <xdr:colOff>101600</xdr:colOff>
      <xdr:row>97</xdr:row>
      <xdr:rowOff>84500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101027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総務費は、</a:t>
          </a:r>
          <a:r>
            <a:rPr kumimoji="1" lang="en-US" altLang="ja-JP" sz="1100">
              <a:solidFill>
                <a:sysClr val="windowText" lastClr="000000"/>
              </a:solidFill>
              <a:effectLst/>
              <a:latin typeface="+mn-lt"/>
              <a:ea typeface="+mn-ea"/>
              <a:cs typeface="+mn-cs"/>
            </a:rPr>
            <a:t>1,241,420</a:t>
          </a:r>
          <a:r>
            <a:rPr kumimoji="1" lang="ja-JP" altLang="ja-JP" sz="1100">
              <a:solidFill>
                <a:sysClr val="windowText" lastClr="000000"/>
              </a:solidFill>
              <a:effectLst/>
              <a:latin typeface="+mn-lt"/>
              <a:ea typeface="+mn-ea"/>
              <a:cs typeface="+mn-cs"/>
            </a:rPr>
            <a:t>円と前年</a:t>
          </a:r>
          <a:r>
            <a:rPr kumimoji="1" lang="ja-JP" altLang="en-US" sz="1100">
              <a:solidFill>
                <a:sysClr val="windowText" lastClr="000000"/>
              </a:solidFill>
              <a:effectLst/>
              <a:latin typeface="+mn-lt"/>
              <a:ea typeface="+mn-ea"/>
              <a:cs typeface="+mn-cs"/>
            </a:rPr>
            <a:t>度に比べ減額したが以前として</a:t>
          </a:r>
          <a:r>
            <a:rPr kumimoji="1" lang="ja-JP" altLang="ja-JP" sz="1100">
              <a:solidFill>
                <a:sysClr val="windowText" lastClr="000000"/>
              </a:solidFill>
              <a:effectLst/>
              <a:latin typeface="+mn-lt"/>
              <a:ea typeface="+mn-ea"/>
              <a:cs typeface="+mn-cs"/>
            </a:rPr>
            <a:t>類似団体を大きく上回る水準となって</a:t>
          </a:r>
          <a:r>
            <a:rPr kumimoji="1" lang="ja-JP" altLang="en-US" sz="11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農林水産業費については、農業基盤整備促進事業等が実施されていることもあり、類似団体の平均水準を上回っている。主要産業の農業についても、効率的な資源配分のもと、振興に努める。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衛生費が大きく増となった。要因としてはクリーンセンター内の施設強化工事のため普通建設費が</a:t>
          </a:r>
          <a:r>
            <a:rPr kumimoji="1" lang="en-US" altLang="ja-JP" sz="1100">
              <a:solidFill>
                <a:sysClr val="windowText" lastClr="000000"/>
              </a:solidFill>
              <a:effectLst/>
              <a:latin typeface="+mn-lt"/>
              <a:ea typeface="+mn-ea"/>
              <a:cs typeface="+mn-cs"/>
            </a:rPr>
            <a:t>306,254</a:t>
          </a:r>
          <a:r>
            <a:rPr kumimoji="1" lang="ja-JP" altLang="en-US" sz="1100">
              <a:solidFill>
                <a:sysClr val="windowText" lastClr="000000"/>
              </a:solidFill>
              <a:effectLst/>
              <a:latin typeface="+mn-lt"/>
              <a:ea typeface="+mn-ea"/>
              <a:cs typeface="+mn-cs"/>
            </a:rPr>
            <a:t>千円の増となった。</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実質収支は増減を繰り返しで推移してきており、対前年度比</a:t>
          </a:r>
          <a:r>
            <a:rPr kumimoji="1" lang="en-US" altLang="ja-JP" sz="1100">
              <a:solidFill>
                <a:schemeClr val="dk1"/>
              </a:solidFill>
              <a:effectLst/>
              <a:latin typeface="+mn-lt"/>
              <a:ea typeface="+mn-ea"/>
              <a:cs typeface="+mn-cs"/>
            </a:rPr>
            <a:t>5.17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なった。財政調整基金については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年度に新たな基金設立のため大きく減額となったが、</a:t>
          </a:r>
          <a:r>
            <a:rPr kumimoji="1" lang="ja-JP" altLang="ja-JP" sz="1100">
              <a:solidFill>
                <a:schemeClr val="dk1"/>
              </a:solidFill>
              <a:effectLst/>
              <a:latin typeface="+mn-lt"/>
              <a:ea typeface="+mn-ea"/>
              <a:cs typeface="+mn-cs"/>
            </a:rPr>
            <a:t>継続的な積立をおこなっており増加</a:t>
          </a:r>
          <a:r>
            <a:rPr kumimoji="1" lang="ja-JP" altLang="en-US" sz="1100">
              <a:solidFill>
                <a:schemeClr val="dk1"/>
              </a:solidFill>
              <a:effectLst/>
              <a:latin typeface="+mn-lt"/>
              <a:ea typeface="+mn-ea"/>
              <a:cs typeface="+mn-cs"/>
            </a:rPr>
            <a:t>していく見込み</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計画的な基金積立の実施や基金運営に努める。</a:t>
          </a:r>
          <a:endParaRPr lang="ja-JP" altLang="ja-JP" sz="1400">
            <a:effectLst/>
          </a:endParaRPr>
        </a:p>
        <a:p>
          <a:pPr eaLnBrk="1" fontAlgn="auto" latinLnBrk="0" hangingPunct="1"/>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一般会計、簡易水道ともに前年比増。特に簡易水道会計については公営企業法適用化に係る借入もあり増額となった。</a:t>
          </a:r>
          <a:r>
            <a:rPr kumimoji="1" lang="ja-JP" altLang="ja-JP" sz="1100">
              <a:solidFill>
                <a:sysClr val="windowText" lastClr="000000"/>
              </a:solidFill>
              <a:effectLst/>
              <a:latin typeface="+mn-lt"/>
              <a:ea typeface="+mn-ea"/>
              <a:cs typeface="+mn-cs"/>
            </a:rPr>
            <a:t>一般会計、特別会計ともに赤字額は発生しておらず、今後も各会計とも、収入の確保、経費節減に取り組み、財政の健全化に努める。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元利償還金</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算入公債費</a:t>
          </a:r>
          <a:r>
            <a:rPr kumimoji="1" lang="ja-JP" altLang="en-US" sz="1100">
              <a:solidFill>
                <a:schemeClr val="tx1"/>
              </a:solidFill>
              <a:effectLst/>
              <a:latin typeface="+mn-lt"/>
              <a:ea typeface="+mn-ea"/>
              <a:cs typeface="+mn-cs"/>
            </a:rPr>
            <a:t>共に前年比よりほとんど変動がない。</a:t>
          </a:r>
          <a:r>
            <a:rPr kumimoji="1" lang="ja-JP" altLang="ja-JP" sz="1100">
              <a:solidFill>
                <a:schemeClr val="tx1"/>
              </a:solidFill>
              <a:effectLst/>
              <a:latin typeface="+mn-lt"/>
              <a:ea typeface="+mn-ea"/>
              <a:cs typeface="+mn-cs"/>
            </a:rPr>
            <a:t>実質公債比率も</a:t>
          </a:r>
          <a:r>
            <a:rPr kumimoji="1" lang="ja-JP" altLang="en-US" sz="1100">
              <a:solidFill>
                <a:schemeClr val="tx1"/>
              </a:solidFill>
              <a:effectLst/>
              <a:latin typeface="+mn-lt"/>
              <a:ea typeface="+mn-ea"/>
              <a:cs typeface="+mn-cs"/>
            </a:rPr>
            <a:t>安定した水準をいじしていることから、今</a:t>
          </a:r>
          <a:r>
            <a:rPr kumimoji="1" lang="ja-JP" altLang="ja-JP" sz="1100">
              <a:solidFill>
                <a:schemeClr val="tx1"/>
              </a:solidFill>
              <a:effectLst/>
              <a:latin typeface="+mn-lt"/>
              <a:ea typeface="+mn-ea"/>
              <a:cs typeface="+mn-cs"/>
            </a:rPr>
            <a:t>後も健全な行財政運営に努める。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地方債現在高、公営企業債</a:t>
          </a:r>
          <a:r>
            <a:rPr kumimoji="1" lang="ja-JP" altLang="en-US" sz="1100">
              <a:solidFill>
                <a:schemeClr val="tx1"/>
              </a:solidFill>
              <a:effectLst/>
              <a:latin typeface="+mn-lt"/>
              <a:ea typeface="+mn-ea"/>
              <a:cs typeface="+mn-cs"/>
            </a:rPr>
            <a:t>繰入見込額ともに増となった。公営企業について、簡水事業に係る工事が行われていることから今後も繰入額が増加する見込み。</a:t>
          </a:r>
          <a:r>
            <a:rPr kumimoji="1" lang="ja-JP" altLang="ja-JP" sz="1100">
              <a:solidFill>
                <a:schemeClr val="tx1"/>
              </a:solidFill>
              <a:effectLst/>
              <a:latin typeface="+mn-lt"/>
              <a:ea typeface="+mn-ea"/>
              <a:cs typeface="+mn-cs"/>
            </a:rPr>
            <a:t>今後も予定している建設工事等による公債費の増加が見込まれるため、計画的な基金積立の実施や基金運営に努める。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沖縄県多良間村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主に財政調整基金が増。村政</a:t>
          </a:r>
          <a:r>
            <a:rPr kumimoji="1" lang="en-US" altLang="ja-JP" sz="1100">
              <a:solidFill>
                <a:schemeClr val="tx1"/>
              </a:solidFill>
              <a:effectLst/>
              <a:latin typeface="+mn-lt"/>
              <a:ea typeface="+mn-ea"/>
              <a:cs typeface="+mn-cs"/>
            </a:rPr>
            <a:t>110</a:t>
          </a:r>
          <a:r>
            <a:rPr kumimoji="1" lang="ja-JP" altLang="en-US" sz="1100">
              <a:solidFill>
                <a:schemeClr val="tx1"/>
              </a:solidFill>
              <a:effectLst/>
              <a:latin typeface="+mn-lt"/>
              <a:ea typeface="+mn-ea"/>
              <a:cs typeface="+mn-cs"/>
            </a:rPr>
            <a:t>周年記念行事に際し、ふるさと創生基金より</a:t>
          </a:r>
          <a:r>
            <a:rPr kumimoji="1" lang="en-US" altLang="ja-JP" sz="1100">
              <a:solidFill>
                <a:schemeClr val="tx1"/>
              </a:solidFill>
              <a:effectLst/>
              <a:latin typeface="+mn-lt"/>
              <a:ea typeface="+mn-ea"/>
              <a:cs typeface="+mn-cs"/>
            </a:rPr>
            <a:t>77</a:t>
          </a:r>
          <a:r>
            <a:rPr kumimoji="1" lang="ja-JP" altLang="en-US" sz="1100">
              <a:solidFill>
                <a:schemeClr val="tx1"/>
              </a:solidFill>
              <a:effectLst/>
              <a:latin typeface="+mn-lt"/>
              <a:ea typeface="+mn-ea"/>
              <a:cs typeface="+mn-cs"/>
            </a:rPr>
            <a:t>百万円の取り崩しがあったが、全体としては増額となった。</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収入の確保や事務事業の見直し等を図り、各基金の目的に即した基金造成および健全な行財政運営に努める。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・ふるさと創生基金：ふるさと創生事業に充てることを目的とする。</a:t>
          </a:r>
          <a:endParaRPr lang="ja-JP" altLang="ja-JP" sz="1400">
            <a:solidFill>
              <a:schemeClr val="tx1"/>
            </a:solidFill>
            <a:effectLst/>
          </a:endParaRPr>
        </a:p>
        <a:p>
          <a:r>
            <a:rPr kumimoji="1" lang="ja-JP" altLang="ja-JP" sz="1100">
              <a:solidFill>
                <a:schemeClr val="tx1"/>
              </a:solidFill>
              <a:effectLst/>
              <a:latin typeface="+mn-lt"/>
              <a:ea typeface="+mn-ea"/>
              <a:cs typeface="+mn-cs"/>
            </a:rPr>
            <a:t>・多良間村ふるさとむらづくり応援基金：多良間村をふるさととして応援する個人、法人その他の団体等から広く寄付金を募り、これを財源として各種事業を実施し、寄付者の多良間村に対する思いを実現することにより、多様な人々の参加による平和で豊かな明るい活力に満ちた多良間村づくりに資することを目的とする。</a:t>
          </a:r>
          <a:endParaRPr lang="ja-JP" altLang="ja-JP" sz="1400">
            <a:solidFill>
              <a:schemeClr val="tx1"/>
            </a:solidFill>
            <a:effectLst/>
          </a:endParaRPr>
        </a:p>
        <a:p>
          <a:r>
            <a:rPr kumimoji="1" lang="ja-JP" altLang="ja-JP" sz="1100">
              <a:solidFill>
                <a:schemeClr val="tx1"/>
              </a:solidFill>
              <a:effectLst/>
              <a:latin typeface="+mn-lt"/>
              <a:ea typeface="+mn-ea"/>
              <a:cs typeface="+mn-cs"/>
            </a:rPr>
            <a:t>・過疎対策子育て応援基金：過疎対策と子育て応援施策の充実を図ることを目的とする。</a:t>
          </a:r>
          <a:endParaRPr lang="ja-JP" altLang="ja-JP" sz="1400">
            <a:solidFill>
              <a:schemeClr val="tx1"/>
            </a:solidFill>
            <a:effectLst/>
          </a:endParaRPr>
        </a:p>
        <a:p>
          <a:r>
            <a:rPr kumimoji="1" lang="ja-JP" altLang="ja-JP" sz="1100">
              <a:solidFill>
                <a:schemeClr val="tx1"/>
              </a:solidFill>
              <a:effectLst/>
              <a:latin typeface="+mn-lt"/>
              <a:ea typeface="+mn-ea"/>
              <a:cs typeface="+mn-cs"/>
            </a:rPr>
            <a:t>・地域福祉振興基金：本格的な高齢化社会の到来に備え、地域における福祉活動の促進、快適な生活環境の形成等を図る事業の実施を推進することを目的とする。</a:t>
          </a:r>
          <a:endParaRPr lang="ja-JP" altLang="ja-JP" sz="1400">
            <a:solidFill>
              <a:schemeClr val="tx1"/>
            </a:solidFill>
            <a:effectLst/>
          </a:endParaRPr>
        </a:p>
        <a:p>
          <a:r>
            <a:rPr kumimoji="1" lang="ja-JP" altLang="ja-JP" sz="1100">
              <a:solidFill>
                <a:schemeClr val="tx1"/>
              </a:solidFill>
              <a:effectLst/>
              <a:latin typeface="+mn-lt"/>
              <a:ea typeface="+mn-ea"/>
              <a:cs typeface="+mn-cs"/>
            </a:rPr>
            <a:t>・人材育成基金：人材育成及び産業、文化振興を図る資金に充てることを目的とする。</a:t>
          </a:r>
          <a:endParaRPr lang="ja-JP" altLang="ja-JP" sz="1400">
            <a:solidFill>
              <a:schemeClr val="tx1"/>
            </a:solidFill>
            <a:effectLst/>
          </a:endParaRPr>
        </a:p>
        <a:p>
          <a:r>
            <a:rPr kumimoji="1" lang="ja-JP" altLang="ja-JP" sz="1100">
              <a:solidFill>
                <a:schemeClr val="tx1"/>
              </a:solidFill>
              <a:effectLst/>
              <a:latin typeface="+mn-lt"/>
              <a:ea typeface="+mn-ea"/>
              <a:cs typeface="+mn-cs"/>
            </a:rPr>
            <a:t>・多良間村公共施設等総合管理基金：公共用又は公用に供する施設の長寿命化、更新整備、統廃合等を計画的に行うことを目的とする。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各基金の目的の達成のため、引き続き基金の積み立てを行う。</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決算剰余金を積み立てたことによる。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今後も大規模の支出を伴う事業が計画されているため、基金の計画的な積立に努める。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tx1"/>
              </a:solidFill>
              <a:effectLst/>
              <a:latin typeface="+mn-lt"/>
              <a:ea typeface="+mn-ea"/>
              <a:cs typeface="+mn-cs"/>
            </a:rPr>
            <a:t>年度により、償還額の増加や繰り上げ償還に対応するべく、状況に応じて積立に努める。</a:t>
          </a:r>
          <a:endParaRPr lang="ja-JP" altLang="ja-JP">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3728020</v>
      </c>
      <c r="BO4" s="436"/>
      <c r="BP4" s="436"/>
      <c r="BQ4" s="436"/>
      <c r="BR4" s="436"/>
      <c r="BS4" s="436"/>
      <c r="BT4" s="436"/>
      <c r="BU4" s="437"/>
      <c r="BV4" s="435">
        <v>3857218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20.7</v>
      </c>
      <c r="CU4" s="576"/>
      <c r="CV4" s="576"/>
      <c r="CW4" s="576"/>
      <c r="CX4" s="576"/>
      <c r="CY4" s="576"/>
      <c r="CZ4" s="576"/>
      <c r="DA4" s="577"/>
      <c r="DB4" s="575">
        <v>15.6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3304480</v>
      </c>
      <c r="BO5" s="407"/>
      <c r="BP5" s="407"/>
      <c r="BQ5" s="407"/>
      <c r="BR5" s="407"/>
      <c r="BS5" s="407"/>
      <c r="BT5" s="407"/>
      <c r="BU5" s="408"/>
      <c r="BV5" s="406">
        <v>3656552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72.8</v>
      </c>
      <c r="CU5" s="404"/>
      <c r="CV5" s="404"/>
      <c r="CW5" s="404"/>
      <c r="CX5" s="404"/>
      <c r="CY5" s="404"/>
      <c r="CZ5" s="404"/>
      <c r="DA5" s="405"/>
      <c r="DB5" s="403">
        <v>78.400000000000006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423540</v>
      </c>
      <c r="BO6" s="407"/>
      <c r="BP6" s="407"/>
      <c r="BQ6" s="407"/>
      <c r="BR6" s="407"/>
      <c r="BS6" s="407"/>
      <c r="BT6" s="407"/>
      <c r="BU6" s="408"/>
      <c r="BV6" s="406">
        <v>200666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73</v>
      </c>
      <c r="CU6" s="550"/>
      <c r="CV6" s="550"/>
      <c r="CW6" s="550"/>
      <c r="CX6" s="550"/>
      <c r="CY6" s="550"/>
      <c r="CZ6" s="550"/>
      <c r="DA6" s="551"/>
      <c r="DB6" s="549">
        <v>78.900000000000006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173551</v>
      </c>
      <c r="BO7" s="407"/>
      <c r="BP7" s="407"/>
      <c r="BQ7" s="407"/>
      <c r="BR7" s="407"/>
      <c r="BS7" s="407"/>
      <c r="BT7" s="407"/>
      <c r="BU7" s="408"/>
      <c r="BV7" s="406">
        <v>12833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1205964</v>
      </c>
      <c r="CU7" s="407"/>
      <c r="CV7" s="407"/>
      <c r="CW7" s="407"/>
      <c r="CX7" s="407"/>
      <c r="CY7" s="407"/>
      <c r="CZ7" s="407"/>
      <c r="DA7" s="408"/>
      <c r="DB7" s="406">
        <v>1206925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249989</v>
      </c>
      <c r="BO8" s="407"/>
      <c r="BP8" s="407"/>
      <c r="BQ8" s="407"/>
      <c r="BR8" s="407"/>
      <c r="BS8" s="407"/>
      <c r="BT8" s="407"/>
      <c r="BU8" s="408"/>
      <c r="BV8" s="406">
        <v>187833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0.11</v>
      </c>
      <c r="CU8" s="510"/>
      <c r="CV8" s="510"/>
      <c r="CW8" s="510"/>
      <c r="CX8" s="510"/>
      <c r="CY8" s="510"/>
      <c r="CZ8" s="510"/>
      <c r="DA8" s="511"/>
      <c r="DB8" s="509">
        <v>0.11</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1058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62156</v>
      </c>
      <c r="BO9" s="407"/>
      <c r="BP9" s="407"/>
      <c r="BQ9" s="407"/>
      <c r="BR9" s="407"/>
      <c r="BS9" s="407"/>
      <c r="BT9" s="407"/>
      <c r="BU9" s="408"/>
      <c r="BV9" s="406">
        <v>16963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11.2</v>
      </c>
      <c r="CU9" s="404"/>
      <c r="CV9" s="404"/>
      <c r="CW9" s="404"/>
      <c r="CX9" s="404"/>
      <c r="CY9" s="404"/>
      <c r="CZ9" s="404"/>
      <c r="DA9" s="405"/>
      <c r="DB9" s="403">
        <v>8.4</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1194</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461023</v>
      </c>
      <c r="BO10" s="407"/>
      <c r="BP10" s="407"/>
      <c r="BQ10" s="407"/>
      <c r="BR10" s="407"/>
      <c r="BS10" s="407"/>
      <c r="BT10" s="407"/>
      <c r="BU10" s="408"/>
      <c r="BV10" s="406">
        <v>359814</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1059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288304</v>
      </c>
      <c r="BO12" s="407"/>
      <c r="BP12" s="407"/>
      <c r="BQ12" s="407"/>
      <c r="BR12" s="407"/>
      <c r="BS12" s="407"/>
      <c r="BT12" s="407"/>
      <c r="BU12" s="408"/>
      <c r="BV12" s="406">
        <v>1207614</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1043</v>
      </c>
      <c r="S13" s="494"/>
      <c r="T13" s="494"/>
      <c r="U13" s="494"/>
      <c r="V13" s="495"/>
      <c r="W13" s="496" t="s">
        <v>131</v>
      </c>
      <c r="X13" s="392"/>
      <c r="Y13" s="392"/>
      <c r="Z13" s="392"/>
      <c r="AA13" s="392"/>
      <c r="AB13" s="393"/>
      <c r="AC13" s="359">
        <v>255</v>
      </c>
      <c r="AD13" s="360"/>
      <c r="AE13" s="360"/>
      <c r="AF13" s="360"/>
      <c r="AG13" s="361"/>
      <c r="AH13" s="359">
        <v>258</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234875</v>
      </c>
      <c r="BO13" s="407"/>
      <c r="BP13" s="407"/>
      <c r="BQ13" s="407"/>
      <c r="BR13" s="407"/>
      <c r="BS13" s="407"/>
      <c r="BT13" s="407"/>
      <c r="BU13" s="408"/>
      <c r="BV13" s="406">
        <v>-830837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6.2</v>
      </c>
      <c r="CU13" s="404"/>
      <c r="CV13" s="404"/>
      <c r="CW13" s="404"/>
      <c r="CX13" s="404"/>
      <c r="CY13" s="404"/>
      <c r="CZ13" s="404"/>
      <c r="DA13" s="405"/>
      <c r="DB13" s="403">
        <v>6.8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1085</v>
      </c>
      <c r="S14" s="494"/>
      <c r="T14" s="494"/>
      <c r="U14" s="494"/>
      <c r="V14" s="495"/>
      <c r="W14" s="497"/>
      <c r="X14" s="395"/>
      <c r="Y14" s="395"/>
      <c r="Z14" s="395"/>
      <c r="AA14" s="395"/>
      <c r="AB14" s="396"/>
      <c r="AC14" s="486">
        <v>42.5</v>
      </c>
      <c r="AD14" s="487"/>
      <c r="AE14" s="487"/>
      <c r="AF14" s="487"/>
      <c r="AG14" s="488"/>
      <c r="AH14" s="486">
        <v>41.6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1072</v>
      </c>
      <c r="S15" s="494"/>
      <c r="T15" s="494"/>
      <c r="U15" s="494"/>
      <c r="V15" s="495"/>
      <c r="W15" s="496" t="s">
        <v>137</v>
      </c>
      <c r="X15" s="392"/>
      <c r="Y15" s="392"/>
      <c r="Z15" s="392"/>
      <c r="AA15" s="392"/>
      <c r="AB15" s="393"/>
      <c r="AC15" s="359">
        <v>84</v>
      </c>
      <c r="AD15" s="360"/>
      <c r="AE15" s="360"/>
      <c r="AF15" s="360"/>
      <c r="AG15" s="361"/>
      <c r="AH15" s="359">
        <v>83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125864</v>
      </c>
      <c r="BO15" s="436"/>
      <c r="BP15" s="436"/>
      <c r="BQ15" s="436"/>
      <c r="BR15" s="436"/>
      <c r="BS15" s="436"/>
      <c r="BT15" s="436"/>
      <c r="BU15" s="437"/>
      <c r="BV15" s="435">
        <v>132953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14</v>
      </c>
      <c r="AD16" s="487"/>
      <c r="AE16" s="487"/>
      <c r="AF16" s="487"/>
      <c r="AG16" s="488"/>
      <c r="AH16" s="486">
        <v>13.4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1175710</v>
      </c>
      <c r="BO16" s="407"/>
      <c r="BP16" s="407"/>
      <c r="BQ16" s="407"/>
      <c r="BR16" s="407"/>
      <c r="BS16" s="407"/>
      <c r="BT16" s="407"/>
      <c r="BU16" s="408"/>
      <c r="BV16" s="406">
        <v>1172585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261</v>
      </c>
      <c r="AD17" s="360"/>
      <c r="AE17" s="360"/>
      <c r="AF17" s="360"/>
      <c r="AG17" s="361"/>
      <c r="AH17" s="359">
        <v>279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152012</v>
      </c>
      <c r="BO17" s="407"/>
      <c r="BP17" s="407"/>
      <c r="BQ17" s="407"/>
      <c r="BR17" s="407"/>
      <c r="BS17" s="407"/>
      <c r="BT17" s="407"/>
      <c r="BU17" s="408"/>
      <c r="BV17" s="406">
        <v>157848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22</v>
      </c>
      <c r="M18" s="459"/>
      <c r="N18" s="459"/>
      <c r="O18" s="459"/>
      <c r="P18" s="459"/>
      <c r="Q18" s="459"/>
      <c r="R18" s="460"/>
      <c r="S18" s="460"/>
      <c r="T18" s="460"/>
      <c r="U18" s="460"/>
      <c r="V18" s="461"/>
      <c r="W18" s="477"/>
      <c r="X18" s="478"/>
      <c r="Y18" s="478"/>
      <c r="Z18" s="478"/>
      <c r="AA18" s="478"/>
      <c r="AB18" s="502"/>
      <c r="AC18" s="376">
        <v>43.5</v>
      </c>
      <c r="AD18" s="377"/>
      <c r="AE18" s="377"/>
      <c r="AF18" s="377"/>
      <c r="AG18" s="462"/>
      <c r="AH18" s="376">
        <v>45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972185</v>
      </c>
      <c r="BO18" s="407"/>
      <c r="BP18" s="407"/>
      <c r="BQ18" s="407"/>
      <c r="BR18" s="407"/>
      <c r="BS18" s="407"/>
      <c r="BT18" s="407"/>
      <c r="BU18" s="408"/>
      <c r="BV18" s="406">
        <v>1027311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48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2256467</v>
      </c>
      <c r="BO19" s="407"/>
      <c r="BP19" s="407"/>
      <c r="BQ19" s="407"/>
      <c r="BR19" s="407"/>
      <c r="BS19" s="407"/>
      <c r="BT19" s="407"/>
      <c r="BU19" s="408"/>
      <c r="BV19" s="406">
        <v>3024874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466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1933299</v>
      </c>
      <c r="BO22" s="436"/>
      <c r="BP22" s="436"/>
      <c r="BQ22" s="436"/>
      <c r="BR22" s="436"/>
      <c r="BS22" s="436"/>
      <c r="BT22" s="436"/>
      <c r="BU22" s="437"/>
      <c r="BV22" s="435">
        <v>1822788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1785613</v>
      </c>
      <c r="BO23" s="407"/>
      <c r="BP23" s="407"/>
      <c r="BQ23" s="407"/>
      <c r="BR23" s="407"/>
      <c r="BS23" s="407"/>
      <c r="BT23" s="407"/>
      <c r="BU23" s="408"/>
      <c r="BV23" s="406">
        <v>1683159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6800</v>
      </c>
      <c r="R24" s="360"/>
      <c r="S24" s="360"/>
      <c r="T24" s="360"/>
      <c r="U24" s="360"/>
      <c r="V24" s="361"/>
      <c r="W24" s="449"/>
      <c r="X24" s="386"/>
      <c r="Y24" s="387"/>
      <c r="Z24" s="362" t="s">
        <v>162</v>
      </c>
      <c r="AA24" s="363"/>
      <c r="AB24" s="363"/>
      <c r="AC24" s="363"/>
      <c r="AD24" s="363"/>
      <c r="AE24" s="363"/>
      <c r="AF24" s="363"/>
      <c r="AG24" s="364"/>
      <c r="AH24" s="359">
        <v>44</v>
      </c>
      <c r="AI24" s="360"/>
      <c r="AJ24" s="360"/>
      <c r="AK24" s="360"/>
      <c r="AL24" s="361"/>
      <c r="AM24" s="359">
        <v>109780</v>
      </c>
      <c r="AN24" s="360"/>
      <c r="AO24" s="360"/>
      <c r="AP24" s="360"/>
      <c r="AQ24" s="360"/>
      <c r="AR24" s="361"/>
      <c r="AS24" s="359">
        <v>2495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1465862</v>
      </c>
      <c r="BO24" s="407"/>
      <c r="BP24" s="407"/>
      <c r="BQ24" s="407"/>
      <c r="BR24" s="407"/>
      <c r="BS24" s="407"/>
      <c r="BT24" s="407"/>
      <c r="BU24" s="408"/>
      <c r="BV24" s="406">
        <v>1305353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5500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122</v>
      </c>
      <c r="BO25" s="436"/>
      <c r="BP25" s="436"/>
      <c r="BQ25" s="436"/>
      <c r="BR25" s="436"/>
      <c r="BS25" s="436"/>
      <c r="BT25" s="436"/>
      <c r="BU25" s="437"/>
      <c r="BV25" s="435">
        <v>96076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4160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2410</v>
      </c>
      <c r="R27" s="360"/>
      <c r="S27" s="360"/>
      <c r="T27" s="360"/>
      <c r="U27" s="360"/>
      <c r="V27" s="361"/>
      <c r="W27" s="449"/>
      <c r="X27" s="386"/>
      <c r="Y27" s="387"/>
      <c r="Z27" s="362" t="s">
        <v>171</v>
      </c>
      <c r="AA27" s="363"/>
      <c r="AB27" s="363"/>
      <c r="AC27" s="363"/>
      <c r="AD27" s="363"/>
      <c r="AE27" s="363"/>
      <c r="AF27" s="363"/>
      <c r="AG27" s="364"/>
      <c r="AH27" s="359">
        <v>3</v>
      </c>
      <c r="AI27" s="360"/>
      <c r="AJ27" s="360"/>
      <c r="AK27" s="360"/>
      <c r="AL27" s="361"/>
      <c r="AM27" s="359">
        <v>7226</v>
      </c>
      <c r="AN27" s="360"/>
      <c r="AO27" s="360"/>
      <c r="AP27" s="360"/>
      <c r="AQ27" s="360"/>
      <c r="AR27" s="361"/>
      <c r="AS27" s="359">
        <v>2409</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20167</v>
      </c>
      <c r="BO27" s="441"/>
      <c r="BP27" s="441"/>
      <c r="BQ27" s="441"/>
      <c r="BR27" s="441"/>
      <c r="BS27" s="441"/>
      <c r="BT27" s="441"/>
      <c r="BU27" s="442"/>
      <c r="BV27" s="440">
        <v>20167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2010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1077634</v>
      </c>
      <c r="BO28" s="436"/>
      <c r="BP28" s="436"/>
      <c r="BQ28" s="436"/>
      <c r="BR28" s="436"/>
      <c r="BS28" s="436"/>
      <c r="BT28" s="436"/>
      <c r="BU28" s="437"/>
      <c r="BV28" s="435">
        <v>904915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5</v>
      </c>
      <c r="M29" s="360"/>
      <c r="N29" s="360"/>
      <c r="O29" s="360"/>
      <c r="P29" s="361"/>
      <c r="Q29" s="359">
        <v>1880</v>
      </c>
      <c r="R29" s="360"/>
      <c r="S29" s="360"/>
      <c r="T29" s="360"/>
      <c r="U29" s="360"/>
      <c r="V29" s="361"/>
      <c r="W29" s="450"/>
      <c r="X29" s="451"/>
      <c r="Y29" s="452"/>
      <c r="Z29" s="362" t="s">
        <v>177</v>
      </c>
      <c r="AA29" s="363"/>
      <c r="AB29" s="363"/>
      <c r="AC29" s="363"/>
      <c r="AD29" s="363"/>
      <c r="AE29" s="363"/>
      <c r="AF29" s="363"/>
      <c r="AG29" s="364"/>
      <c r="AH29" s="359">
        <v>47</v>
      </c>
      <c r="AI29" s="360"/>
      <c r="AJ29" s="360"/>
      <c r="AK29" s="360"/>
      <c r="AL29" s="361"/>
      <c r="AM29" s="359">
        <v>117006</v>
      </c>
      <c r="AN29" s="360"/>
      <c r="AO29" s="360"/>
      <c r="AP29" s="360"/>
      <c r="AQ29" s="360"/>
      <c r="AR29" s="361"/>
      <c r="AS29" s="359">
        <v>2489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115601</v>
      </c>
      <c r="BO29" s="407"/>
      <c r="BP29" s="407"/>
      <c r="BQ29" s="407"/>
      <c r="BR29" s="407"/>
      <c r="BS29" s="407"/>
      <c r="BT29" s="407"/>
      <c r="BU29" s="408"/>
      <c r="BV29" s="406">
        <v>115601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79.099999999999994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1833313</v>
      </c>
      <c r="BO30" s="441"/>
      <c r="BP30" s="441"/>
      <c r="BQ30" s="441"/>
      <c r="BR30" s="441"/>
      <c r="BS30" s="441"/>
      <c r="BT30" s="441"/>
      <c r="BU30" s="442"/>
      <c r="BV30" s="440">
        <v>1832871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簡易水道事業特別会計</v>
      </c>
      <c r="BH34" s="355"/>
      <c r="BI34" s="355"/>
      <c r="BJ34" s="355"/>
      <c r="BK34" s="355"/>
      <c r="BL34" s="355"/>
      <c r="BM34" s="355"/>
      <c r="BN34" s="355"/>
      <c r="BO34" s="355"/>
      <c r="BP34" s="355"/>
      <c r="BQ34" s="355"/>
      <c r="BR34" s="355"/>
      <c r="BS34" s="355"/>
      <c r="BT34" s="355"/>
      <c r="BU34" s="355"/>
      <c r="BV34" s="175"/>
      <c r="BW34" s="354" t="str">
        <f>IF(BY34="","",MAX(C34:D43,U34:V43,AM34:AN43,BE34:BF43)+1)</f>
        <v/>
      </c>
      <c r="BX34" s="354"/>
      <c r="BY34" s="355" t="str">
        <f>IF('各会計、関係団体の財政状況及び健全化判断比率'!B68="","",'各会計、関係団体の財政状況及び健全化判断比率'!B68)</f>
        <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xQXU9BVJLZQMELnXsMoNtlSRIiw0EhTwWQHax3q95pBX6UbwvVKMVeMIlB11wP5GRuRY9pgN8Y/Sehk5uxc8MQ==" saltValue="1Ql42aFQng8iInhaWR/o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215</v>
      </c>
      <c r="C5" s="664"/>
      <c r="D5" s="664"/>
      <c r="E5" s="664"/>
      <c r="F5" s="664"/>
      <c r="G5" s="664"/>
      <c r="H5" s="664"/>
      <c r="I5" s="664"/>
      <c r="J5" s="664"/>
      <c r="K5" s="664"/>
      <c r="L5" s="664"/>
      <c r="M5" s="664"/>
      <c r="N5" s="664"/>
      <c r="O5" s="664"/>
      <c r="P5" s="664"/>
      <c r="Q5" s="665"/>
      <c r="R5" s="660">
        <v>100858</v>
      </c>
      <c r="S5" s="661"/>
      <c r="T5" s="661"/>
      <c r="U5" s="661"/>
      <c r="V5" s="661"/>
      <c r="W5" s="661"/>
      <c r="X5" s="661"/>
      <c r="Y5" s="689"/>
      <c r="Z5" s="702">
        <v>2.7</v>
      </c>
      <c r="AA5" s="702"/>
      <c r="AB5" s="702"/>
      <c r="AC5" s="702"/>
      <c r="AD5" s="703">
        <v>100858</v>
      </c>
      <c r="AE5" s="703"/>
      <c r="AF5" s="703"/>
      <c r="AG5" s="703"/>
      <c r="AH5" s="703"/>
      <c r="AI5" s="703"/>
      <c r="AJ5" s="703"/>
      <c r="AK5" s="703"/>
      <c r="AL5" s="690">
        <v>7.6</v>
      </c>
      <c r="AM5" s="672"/>
      <c r="AN5" s="672"/>
      <c r="AO5" s="691"/>
      <c r="AP5" s="663" t="s">
        <v>216</v>
      </c>
      <c r="AQ5" s="664"/>
      <c r="AR5" s="664"/>
      <c r="AS5" s="664"/>
      <c r="AT5" s="664"/>
      <c r="AU5" s="664"/>
      <c r="AV5" s="664"/>
      <c r="AW5" s="664"/>
      <c r="AX5" s="664"/>
      <c r="AY5" s="664"/>
      <c r="AZ5" s="664"/>
      <c r="BA5" s="664"/>
      <c r="BB5" s="664"/>
      <c r="BC5" s="664"/>
      <c r="BD5" s="664"/>
      <c r="BE5" s="664"/>
      <c r="BF5" s="665"/>
      <c r="BG5" s="608">
        <v>100858</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2">
      <c r="B6" s="605" t="s">
        <v>220</v>
      </c>
      <c r="C6" s="606"/>
      <c r="D6" s="606"/>
      <c r="E6" s="606"/>
      <c r="F6" s="606"/>
      <c r="G6" s="606"/>
      <c r="H6" s="606"/>
      <c r="I6" s="606"/>
      <c r="J6" s="606"/>
      <c r="K6" s="606"/>
      <c r="L6" s="606"/>
      <c r="M6" s="606"/>
      <c r="N6" s="606"/>
      <c r="O6" s="606"/>
      <c r="P6" s="606"/>
      <c r="Q6" s="607"/>
      <c r="R6" s="608">
        <v>37166</v>
      </c>
      <c r="S6" s="609"/>
      <c r="T6" s="609"/>
      <c r="U6" s="609"/>
      <c r="V6" s="609"/>
      <c r="W6" s="609"/>
      <c r="X6" s="609"/>
      <c r="Y6" s="610"/>
      <c r="Z6" s="646">
        <v>1</v>
      </c>
      <c r="AA6" s="646"/>
      <c r="AB6" s="646"/>
      <c r="AC6" s="646"/>
      <c r="AD6" s="647">
        <v>37166</v>
      </c>
      <c r="AE6" s="647"/>
      <c r="AF6" s="647"/>
      <c r="AG6" s="647"/>
      <c r="AH6" s="647"/>
      <c r="AI6" s="647"/>
      <c r="AJ6" s="647"/>
      <c r="AK6" s="647"/>
      <c r="AL6" s="611">
        <v>2.8</v>
      </c>
      <c r="AM6" s="612"/>
      <c r="AN6" s="612"/>
      <c r="AO6" s="648"/>
      <c r="AP6" s="605" t="s">
        <v>221</v>
      </c>
      <c r="AQ6" s="606"/>
      <c r="AR6" s="606"/>
      <c r="AS6" s="606"/>
      <c r="AT6" s="606"/>
      <c r="AU6" s="606"/>
      <c r="AV6" s="606"/>
      <c r="AW6" s="606"/>
      <c r="AX6" s="606"/>
      <c r="AY6" s="606"/>
      <c r="AZ6" s="606"/>
      <c r="BA6" s="606"/>
      <c r="BB6" s="606"/>
      <c r="BC6" s="606"/>
      <c r="BD6" s="606"/>
      <c r="BE6" s="606"/>
      <c r="BF6" s="607"/>
      <c r="BG6" s="608">
        <v>100858</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41462</v>
      </c>
      <c r="CS6" s="609"/>
      <c r="CT6" s="609"/>
      <c r="CU6" s="609"/>
      <c r="CV6" s="609"/>
      <c r="CW6" s="609"/>
      <c r="CX6" s="609"/>
      <c r="CY6" s="610"/>
      <c r="CZ6" s="690">
        <v>1.3</v>
      </c>
      <c r="DA6" s="672"/>
      <c r="DB6" s="672"/>
      <c r="DC6" s="692"/>
      <c r="DD6" s="614" t="s">
        <v>122</v>
      </c>
      <c r="DE6" s="609"/>
      <c r="DF6" s="609"/>
      <c r="DG6" s="609"/>
      <c r="DH6" s="609"/>
      <c r="DI6" s="609"/>
      <c r="DJ6" s="609"/>
      <c r="DK6" s="609"/>
      <c r="DL6" s="609"/>
      <c r="DM6" s="609"/>
      <c r="DN6" s="609"/>
      <c r="DO6" s="609"/>
      <c r="DP6" s="610"/>
      <c r="DQ6" s="614">
        <v>41462</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15</v>
      </c>
      <c r="S7" s="609"/>
      <c r="T7" s="609"/>
      <c r="U7" s="609"/>
      <c r="V7" s="609"/>
      <c r="W7" s="609"/>
      <c r="X7" s="609"/>
      <c r="Y7" s="610"/>
      <c r="Z7" s="646">
        <v>0</v>
      </c>
      <c r="AA7" s="646"/>
      <c r="AB7" s="646"/>
      <c r="AC7" s="646"/>
      <c r="AD7" s="647">
        <v>15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40015</v>
      </c>
      <c r="BH7" s="609"/>
      <c r="BI7" s="609"/>
      <c r="BJ7" s="609"/>
      <c r="BK7" s="609"/>
      <c r="BL7" s="609"/>
      <c r="BM7" s="609"/>
      <c r="BN7" s="610"/>
      <c r="BO7" s="646">
        <v>39.700000000000003</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1314664</v>
      </c>
      <c r="CS7" s="609"/>
      <c r="CT7" s="609"/>
      <c r="CU7" s="609"/>
      <c r="CV7" s="609"/>
      <c r="CW7" s="609"/>
      <c r="CX7" s="609"/>
      <c r="CY7" s="610"/>
      <c r="CZ7" s="646">
        <v>39.799999999999997</v>
      </c>
      <c r="DA7" s="646"/>
      <c r="DB7" s="646"/>
      <c r="DC7" s="646"/>
      <c r="DD7" s="614">
        <v>288413</v>
      </c>
      <c r="DE7" s="609"/>
      <c r="DF7" s="609"/>
      <c r="DG7" s="609"/>
      <c r="DH7" s="609"/>
      <c r="DI7" s="609"/>
      <c r="DJ7" s="609"/>
      <c r="DK7" s="609"/>
      <c r="DL7" s="609"/>
      <c r="DM7" s="609"/>
      <c r="DN7" s="609"/>
      <c r="DO7" s="609"/>
      <c r="DP7" s="610"/>
      <c r="DQ7" s="614">
        <v>782233</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200</v>
      </c>
      <c r="S8" s="609"/>
      <c r="T8" s="609"/>
      <c r="U8" s="609"/>
      <c r="V8" s="609"/>
      <c r="W8" s="609"/>
      <c r="X8" s="609"/>
      <c r="Y8" s="610"/>
      <c r="Z8" s="646">
        <v>0</v>
      </c>
      <c r="AA8" s="646"/>
      <c r="AB8" s="646"/>
      <c r="AC8" s="646"/>
      <c r="AD8" s="647">
        <v>200</v>
      </c>
      <c r="AE8" s="647"/>
      <c r="AF8" s="647"/>
      <c r="AG8" s="647"/>
      <c r="AH8" s="647"/>
      <c r="AI8" s="647"/>
      <c r="AJ8" s="647"/>
      <c r="AK8" s="647"/>
      <c r="AL8" s="611">
        <v>0</v>
      </c>
      <c r="AM8" s="612"/>
      <c r="AN8" s="612"/>
      <c r="AO8" s="648"/>
      <c r="AP8" s="605" t="s">
        <v>227</v>
      </c>
      <c r="AQ8" s="606"/>
      <c r="AR8" s="606"/>
      <c r="AS8" s="606"/>
      <c r="AT8" s="606"/>
      <c r="AU8" s="606"/>
      <c r="AV8" s="606"/>
      <c r="AW8" s="606"/>
      <c r="AX8" s="606"/>
      <c r="AY8" s="606"/>
      <c r="AZ8" s="606"/>
      <c r="BA8" s="606"/>
      <c r="BB8" s="606"/>
      <c r="BC8" s="606"/>
      <c r="BD8" s="606"/>
      <c r="BE8" s="606"/>
      <c r="BF8" s="607"/>
      <c r="BG8" s="608">
        <v>1343</v>
      </c>
      <c r="BH8" s="609"/>
      <c r="BI8" s="609"/>
      <c r="BJ8" s="609"/>
      <c r="BK8" s="609"/>
      <c r="BL8" s="609"/>
      <c r="BM8" s="609"/>
      <c r="BN8" s="610"/>
      <c r="BO8" s="646">
        <v>1.3</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185167</v>
      </c>
      <c r="CS8" s="609"/>
      <c r="CT8" s="609"/>
      <c r="CU8" s="609"/>
      <c r="CV8" s="609"/>
      <c r="CW8" s="609"/>
      <c r="CX8" s="609"/>
      <c r="CY8" s="610"/>
      <c r="CZ8" s="646">
        <v>5.6</v>
      </c>
      <c r="DA8" s="646"/>
      <c r="DB8" s="646"/>
      <c r="DC8" s="646"/>
      <c r="DD8" s="614" t="s">
        <v>122</v>
      </c>
      <c r="DE8" s="609"/>
      <c r="DF8" s="609"/>
      <c r="DG8" s="609"/>
      <c r="DH8" s="609"/>
      <c r="DI8" s="609"/>
      <c r="DJ8" s="609"/>
      <c r="DK8" s="609"/>
      <c r="DL8" s="609"/>
      <c r="DM8" s="609"/>
      <c r="DN8" s="609"/>
      <c r="DO8" s="609"/>
      <c r="DP8" s="610"/>
      <c r="DQ8" s="614">
        <v>142394</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227</v>
      </c>
      <c r="S9" s="609"/>
      <c r="T9" s="609"/>
      <c r="U9" s="609"/>
      <c r="V9" s="609"/>
      <c r="W9" s="609"/>
      <c r="X9" s="609"/>
      <c r="Y9" s="610"/>
      <c r="Z9" s="646">
        <v>0</v>
      </c>
      <c r="AA9" s="646"/>
      <c r="AB9" s="646"/>
      <c r="AC9" s="646"/>
      <c r="AD9" s="647">
        <v>227</v>
      </c>
      <c r="AE9" s="647"/>
      <c r="AF9" s="647"/>
      <c r="AG9" s="647"/>
      <c r="AH9" s="647"/>
      <c r="AI9" s="647"/>
      <c r="AJ9" s="647"/>
      <c r="AK9" s="647"/>
      <c r="AL9" s="611">
        <v>0</v>
      </c>
      <c r="AM9" s="612"/>
      <c r="AN9" s="612"/>
      <c r="AO9" s="648"/>
      <c r="AP9" s="605" t="s">
        <v>230</v>
      </c>
      <c r="AQ9" s="606"/>
      <c r="AR9" s="606"/>
      <c r="AS9" s="606"/>
      <c r="AT9" s="606"/>
      <c r="AU9" s="606"/>
      <c r="AV9" s="606"/>
      <c r="AW9" s="606"/>
      <c r="AX9" s="606"/>
      <c r="AY9" s="606"/>
      <c r="AZ9" s="606"/>
      <c r="BA9" s="606"/>
      <c r="BB9" s="606"/>
      <c r="BC9" s="606"/>
      <c r="BD9" s="606"/>
      <c r="BE9" s="606"/>
      <c r="BF9" s="607"/>
      <c r="BG9" s="608">
        <v>33724</v>
      </c>
      <c r="BH9" s="609"/>
      <c r="BI9" s="609"/>
      <c r="BJ9" s="609"/>
      <c r="BK9" s="609"/>
      <c r="BL9" s="609"/>
      <c r="BM9" s="609"/>
      <c r="BN9" s="610"/>
      <c r="BO9" s="646">
        <v>33.4</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471593</v>
      </c>
      <c r="CS9" s="609"/>
      <c r="CT9" s="609"/>
      <c r="CU9" s="609"/>
      <c r="CV9" s="609"/>
      <c r="CW9" s="609"/>
      <c r="CX9" s="609"/>
      <c r="CY9" s="610"/>
      <c r="CZ9" s="646">
        <v>14.3</v>
      </c>
      <c r="DA9" s="646"/>
      <c r="DB9" s="646"/>
      <c r="DC9" s="646"/>
      <c r="DD9" s="614">
        <v>306254</v>
      </c>
      <c r="DE9" s="609"/>
      <c r="DF9" s="609"/>
      <c r="DG9" s="609"/>
      <c r="DH9" s="609"/>
      <c r="DI9" s="609"/>
      <c r="DJ9" s="609"/>
      <c r="DK9" s="609"/>
      <c r="DL9" s="609"/>
      <c r="DM9" s="609"/>
      <c r="DN9" s="609"/>
      <c r="DO9" s="609"/>
      <c r="DP9" s="610"/>
      <c r="DQ9" s="614">
        <v>150477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3922</v>
      </c>
      <c r="BH10" s="609"/>
      <c r="BI10" s="609"/>
      <c r="BJ10" s="609"/>
      <c r="BK10" s="609"/>
      <c r="BL10" s="609"/>
      <c r="BM10" s="609"/>
      <c r="BN10" s="610"/>
      <c r="BO10" s="646">
        <v>3.9</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22726</v>
      </c>
      <c r="S11" s="609"/>
      <c r="T11" s="609"/>
      <c r="U11" s="609"/>
      <c r="V11" s="609"/>
      <c r="W11" s="609"/>
      <c r="X11" s="609"/>
      <c r="Y11" s="610"/>
      <c r="Z11" s="611">
        <v>0.6</v>
      </c>
      <c r="AA11" s="612"/>
      <c r="AB11" s="612"/>
      <c r="AC11" s="613"/>
      <c r="AD11" s="614">
        <v>22726</v>
      </c>
      <c r="AE11" s="609"/>
      <c r="AF11" s="609"/>
      <c r="AG11" s="609"/>
      <c r="AH11" s="609"/>
      <c r="AI11" s="609"/>
      <c r="AJ11" s="609"/>
      <c r="AK11" s="610"/>
      <c r="AL11" s="611">
        <v>1.7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1026</v>
      </c>
      <c r="BH11" s="609"/>
      <c r="BI11" s="609"/>
      <c r="BJ11" s="609"/>
      <c r="BK11" s="609"/>
      <c r="BL11" s="609"/>
      <c r="BM11" s="609"/>
      <c r="BN11" s="610"/>
      <c r="BO11" s="646">
        <v>1</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562543</v>
      </c>
      <c r="CS11" s="609"/>
      <c r="CT11" s="609"/>
      <c r="CU11" s="609"/>
      <c r="CV11" s="609"/>
      <c r="CW11" s="609"/>
      <c r="CX11" s="609"/>
      <c r="CY11" s="610"/>
      <c r="CZ11" s="646">
        <v>17</v>
      </c>
      <c r="DA11" s="646"/>
      <c r="DB11" s="646"/>
      <c r="DC11" s="646"/>
      <c r="DD11" s="614">
        <v>352645</v>
      </c>
      <c r="DE11" s="609"/>
      <c r="DF11" s="609"/>
      <c r="DG11" s="609"/>
      <c r="DH11" s="609"/>
      <c r="DI11" s="609"/>
      <c r="DJ11" s="609"/>
      <c r="DK11" s="609"/>
      <c r="DL11" s="609"/>
      <c r="DM11" s="609"/>
      <c r="DN11" s="609"/>
      <c r="DO11" s="609"/>
      <c r="DP11" s="610"/>
      <c r="DQ11" s="614">
        <v>188000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50353</v>
      </c>
      <c r="BH12" s="609"/>
      <c r="BI12" s="609"/>
      <c r="BJ12" s="609"/>
      <c r="BK12" s="609"/>
      <c r="BL12" s="609"/>
      <c r="BM12" s="609"/>
      <c r="BN12" s="610"/>
      <c r="BO12" s="646">
        <v>49.9</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84745</v>
      </c>
      <c r="CS12" s="609"/>
      <c r="CT12" s="609"/>
      <c r="CU12" s="609"/>
      <c r="CV12" s="609"/>
      <c r="CW12" s="609"/>
      <c r="CX12" s="609"/>
      <c r="CY12" s="610"/>
      <c r="CZ12" s="646">
        <v>2.6</v>
      </c>
      <c r="DA12" s="646"/>
      <c r="DB12" s="646"/>
      <c r="DC12" s="646"/>
      <c r="DD12" s="614" t="s">
        <v>122</v>
      </c>
      <c r="DE12" s="609"/>
      <c r="DF12" s="609"/>
      <c r="DG12" s="609"/>
      <c r="DH12" s="609"/>
      <c r="DI12" s="609"/>
      <c r="DJ12" s="609"/>
      <c r="DK12" s="609"/>
      <c r="DL12" s="609"/>
      <c r="DM12" s="609"/>
      <c r="DN12" s="609"/>
      <c r="DO12" s="609"/>
      <c r="DP12" s="610"/>
      <c r="DQ12" s="614">
        <v>58695</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43441</v>
      </c>
      <c r="BH13" s="609"/>
      <c r="BI13" s="609"/>
      <c r="BJ13" s="609"/>
      <c r="BK13" s="609"/>
      <c r="BL13" s="609"/>
      <c r="BM13" s="609"/>
      <c r="BN13" s="610"/>
      <c r="BO13" s="646">
        <v>43.1</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189512</v>
      </c>
      <c r="CS13" s="609"/>
      <c r="CT13" s="609"/>
      <c r="CU13" s="609"/>
      <c r="CV13" s="609"/>
      <c r="CW13" s="609"/>
      <c r="CX13" s="609"/>
      <c r="CY13" s="610"/>
      <c r="CZ13" s="646">
        <v>5.7</v>
      </c>
      <c r="DA13" s="646"/>
      <c r="DB13" s="646"/>
      <c r="DC13" s="646"/>
      <c r="DD13" s="614">
        <v>87909</v>
      </c>
      <c r="DE13" s="609"/>
      <c r="DF13" s="609"/>
      <c r="DG13" s="609"/>
      <c r="DH13" s="609"/>
      <c r="DI13" s="609"/>
      <c r="DJ13" s="609"/>
      <c r="DK13" s="609"/>
      <c r="DL13" s="609"/>
      <c r="DM13" s="609"/>
      <c r="DN13" s="609"/>
      <c r="DO13" s="609"/>
      <c r="DP13" s="610"/>
      <c r="DQ13" s="614">
        <v>28915</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341</v>
      </c>
      <c r="S14" s="609"/>
      <c r="T14" s="609"/>
      <c r="U14" s="609"/>
      <c r="V14" s="609"/>
      <c r="W14" s="609"/>
      <c r="X14" s="609"/>
      <c r="Y14" s="610"/>
      <c r="Z14" s="646">
        <v>0</v>
      </c>
      <c r="AA14" s="646"/>
      <c r="AB14" s="646"/>
      <c r="AC14" s="646"/>
      <c r="AD14" s="647">
        <v>341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6196</v>
      </c>
      <c r="BH14" s="609"/>
      <c r="BI14" s="609"/>
      <c r="BJ14" s="609"/>
      <c r="BK14" s="609"/>
      <c r="BL14" s="609"/>
      <c r="BM14" s="609"/>
      <c r="BN14" s="610"/>
      <c r="BO14" s="646">
        <v>6.1</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15196</v>
      </c>
      <c r="CS14" s="609"/>
      <c r="CT14" s="609"/>
      <c r="CU14" s="609"/>
      <c r="CV14" s="609"/>
      <c r="CW14" s="609"/>
      <c r="CX14" s="609"/>
      <c r="CY14" s="610"/>
      <c r="CZ14" s="646">
        <v>0.5</v>
      </c>
      <c r="DA14" s="646"/>
      <c r="DB14" s="646"/>
      <c r="DC14" s="646"/>
      <c r="DD14" s="614" t="s">
        <v>122</v>
      </c>
      <c r="DE14" s="609"/>
      <c r="DF14" s="609"/>
      <c r="DG14" s="609"/>
      <c r="DH14" s="609"/>
      <c r="DI14" s="609"/>
      <c r="DJ14" s="609"/>
      <c r="DK14" s="609"/>
      <c r="DL14" s="609"/>
      <c r="DM14" s="609"/>
      <c r="DN14" s="609"/>
      <c r="DO14" s="609"/>
      <c r="DP14" s="610"/>
      <c r="DQ14" s="614">
        <v>15196</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4294</v>
      </c>
      <c r="BH15" s="609"/>
      <c r="BI15" s="609"/>
      <c r="BJ15" s="609"/>
      <c r="BK15" s="609"/>
      <c r="BL15" s="609"/>
      <c r="BM15" s="609"/>
      <c r="BN15" s="610"/>
      <c r="BO15" s="646">
        <v>4.3</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187388</v>
      </c>
      <c r="CS15" s="609"/>
      <c r="CT15" s="609"/>
      <c r="CU15" s="609"/>
      <c r="CV15" s="609"/>
      <c r="CW15" s="609"/>
      <c r="CX15" s="609"/>
      <c r="CY15" s="610"/>
      <c r="CZ15" s="646">
        <v>5.7</v>
      </c>
      <c r="DA15" s="646"/>
      <c r="DB15" s="646"/>
      <c r="DC15" s="646"/>
      <c r="DD15" s="614" t="s">
        <v>122</v>
      </c>
      <c r="DE15" s="609"/>
      <c r="DF15" s="609"/>
      <c r="DG15" s="609"/>
      <c r="DH15" s="609"/>
      <c r="DI15" s="609"/>
      <c r="DJ15" s="609"/>
      <c r="DK15" s="609"/>
      <c r="DL15" s="609"/>
      <c r="DM15" s="609"/>
      <c r="DN15" s="609"/>
      <c r="DO15" s="609"/>
      <c r="DP15" s="610"/>
      <c r="DQ15" s="614">
        <v>173345</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3900</v>
      </c>
      <c r="S16" s="609"/>
      <c r="T16" s="609"/>
      <c r="U16" s="609"/>
      <c r="V16" s="609"/>
      <c r="W16" s="609"/>
      <c r="X16" s="609"/>
      <c r="Y16" s="610"/>
      <c r="Z16" s="646">
        <v>0.1</v>
      </c>
      <c r="AA16" s="646"/>
      <c r="AB16" s="646"/>
      <c r="AC16" s="646"/>
      <c r="AD16" s="647">
        <v>3900</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1294</v>
      </c>
      <c r="S17" s="609"/>
      <c r="T17" s="609"/>
      <c r="U17" s="609"/>
      <c r="V17" s="609"/>
      <c r="W17" s="609"/>
      <c r="X17" s="609"/>
      <c r="Y17" s="610"/>
      <c r="Z17" s="646">
        <v>0</v>
      </c>
      <c r="AA17" s="646"/>
      <c r="AB17" s="646"/>
      <c r="AC17" s="646"/>
      <c r="AD17" s="647">
        <v>1294</v>
      </c>
      <c r="AE17" s="647"/>
      <c r="AF17" s="647"/>
      <c r="AG17" s="647"/>
      <c r="AH17" s="647"/>
      <c r="AI17" s="647"/>
      <c r="AJ17" s="647"/>
      <c r="AK17" s="647"/>
      <c r="AL17" s="611">
        <v>0.1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252210</v>
      </c>
      <c r="CS17" s="609"/>
      <c r="CT17" s="609"/>
      <c r="CU17" s="609"/>
      <c r="CV17" s="609"/>
      <c r="CW17" s="609"/>
      <c r="CX17" s="609"/>
      <c r="CY17" s="610"/>
      <c r="CZ17" s="646">
        <v>7.6</v>
      </c>
      <c r="DA17" s="646"/>
      <c r="DB17" s="646"/>
      <c r="DC17" s="646"/>
      <c r="DD17" s="614" t="s">
        <v>122</v>
      </c>
      <c r="DE17" s="609"/>
      <c r="DF17" s="609"/>
      <c r="DG17" s="609"/>
      <c r="DH17" s="609"/>
      <c r="DI17" s="609"/>
      <c r="DJ17" s="609"/>
      <c r="DK17" s="609"/>
      <c r="DL17" s="609"/>
      <c r="DM17" s="609"/>
      <c r="DN17" s="609"/>
      <c r="DO17" s="609"/>
      <c r="DP17" s="610"/>
      <c r="DQ17" s="614">
        <v>252210</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24</v>
      </c>
      <c r="S18" s="609"/>
      <c r="T18" s="609"/>
      <c r="U18" s="609"/>
      <c r="V18" s="609"/>
      <c r="W18" s="609"/>
      <c r="X18" s="609"/>
      <c r="Y18" s="610"/>
      <c r="Z18" s="646">
        <v>0</v>
      </c>
      <c r="AA18" s="646"/>
      <c r="AB18" s="646"/>
      <c r="AC18" s="646"/>
      <c r="AD18" s="647">
        <v>24</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24</v>
      </c>
      <c r="S19" s="609"/>
      <c r="T19" s="609"/>
      <c r="U19" s="609"/>
      <c r="V19" s="609"/>
      <c r="W19" s="609"/>
      <c r="X19" s="609"/>
      <c r="Y19" s="610"/>
      <c r="Z19" s="646">
        <v>0</v>
      </c>
      <c r="AA19" s="646"/>
      <c r="AB19" s="646"/>
      <c r="AC19" s="646"/>
      <c r="AD19" s="647">
        <v>24</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3304480</v>
      </c>
      <c r="CS20" s="609"/>
      <c r="CT20" s="609"/>
      <c r="CU20" s="609"/>
      <c r="CV20" s="609"/>
      <c r="CW20" s="609"/>
      <c r="CX20" s="609"/>
      <c r="CY20" s="610"/>
      <c r="CZ20" s="646">
        <v>100</v>
      </c>
      <c r="DA20" s="646"/>
      <c r="DB20" s="646"/>
      <c r="DC20" s="646"/>
      <c r="DD20" s="614">
        <v>1035221</v>
      </c>
      <c r="DE20" s="609"/>
      <c r="DF20" s="609"/>
      <c r="DG20" s="609"/>
      <c r="DH20" s="609"/>
      <c r="DI20" s="609"/>
      <c r="DJ20" s="609"/>
      <c r="DK20" s="609"/>
      <c r="DL20" s="609"/>
      <c r="DM20" s="609"/>
      <c r="DN20" s="609"/>
      <c r="DO20" s="609"/>
      <c r="DP20" s="610"/>
      <c r="DQ20" s="614">
        <v>1832927</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1271095</v>
      </c>
      <c r="S21" s="609"/>
      <c r="T21" s="609"/>
      <c r="U21" s="609"/>
      <c r="V21" s="609"/>
      <c r="W21" s="609"/>
      <c r="X21" s="609"/>
      <c r="Y21" s="610"/>
      <c r="Z21" s="646">
        <v>34.1</v>
      </c>
      <c r="AA21" s="646"/>
      <c r="AB21" s="646"/>
      <c r="AC21" s="646"/>
      <c r="AD21" s="647">
        <v>1049846</v>
      </c>
      <c r="AE21" s="647"/>
      <c r="AF21" s="647"/>
      <c r="AG21" s="647"/>
      <c r="AH21" s="647"/>
      <c r="AI21" s="647"/>
      <c r="AJ21" s="647"/>
      <c r="AK21" s="647"/>
      <c r="AL21" s="611">
        <v>78.900000000000006</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1049846</v>
      </c>
      <c r="S22" s="609"/>
      <c r="T22" s="609"/>
      <c r="U22" s="609"/>
      <c r="V22" s="609"/>
      <c r="W22" s="609"/>
      <c r="X22" s="609"/>
      <c r="Y22" s="610"/>
      <c r="Z22" s="646">
        <v>28.2</v>
      </c>
      <c r="AA22" s="646"/>
      <c r="AB22" s="646"/>
      <c r="AC22" s="646"/>
      <c r="AD22" s="647">
        <v>1049846</v>
      </c>
      <c r="AE22" s="647"/>
      <c r="AF22" s="647"/>
      <c r="AG22" s="647"/>
      <c r="AH22" s="647"/>
      <c r="AI22" s="647"/>
      <c r="AJ22" s="647"/>
      <c r="AK22" s="647"/>
      <c r="AL22" s="611">
        <v>78.900000000000006</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270</v>
      </c>
      <c r="C23" s="606"/>
      <c r="D23" s="606"/>
      <c r="E23" s="606"/>
      <c r="F23" s="606"/>
      <c r="G23" s="606"/>
      <c r="H23" s="606"/>
      <c r="I23" s="606"/>
      <c r="J23" s="606"/>
      <c r="K23" s="606"/>
      <c r="L23" s="606"/>
      <c r="M23" s="606"/>
      <c r="N23" s="606"/>
      <c r="O23" s="606"/>
      <c r="P23" s="606"/>
      <c r="Q23" s="607"/>
      <c r="R23" s="608">
        <v>221249</v>
      </c>
      <c r="S23" s="609"/>
      <c r="T23" s="609"/>
      <c r="U23" s="609"/>
      <c r="V23" s="609"/>
      <c r="W23" s="609"/>
      <c r="X23" s="609"/>
      <c r="Y23" s="610"/>
      <c r="Z23" s="646">
        <v>5.9</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804630</v>
      </c>
      <c r="CS24" s="661"/>
      <c r="CT24" s="661"/>
      <c r="CU24" s="661"/>
      <c r="CV24" s="661"/>
      <c r="CW24" s="661"/>
      <c r="CX24" s="661"/>
      <c r="CY24" s="689"/>
      <c r="CZ24" s="690">
        <v>24.3</v>
      </c>
      <c r="DA24" s="672"/>
      <c r="DB24" s="672"/>
      <c r="DC24" s="692"/>
      <c r="DD24" s="688">
        <v>699325</v>
      </c>
      <c r="DE24" s="661"/>
      <c r="DF24" s="661"/>
      <c r="DG24" s="661"/>
      <c r="DH24" s="661"/>
      <c r="DI24" s="661"/>
      <c r="DJ24" s="661"/>
      <c r="DK24" s="689"/>
      <c r="DL24" s="688">
        <v>566960</v>
      </c>
      <c r="DM24" s="661"/>
      <c r="DN24" s="661"/>
      <c r="DO24" s="661"/>
      <c r="DP24" s="661"/>
      <c r="DQ24" s="661"/>
      <c r="DR24" s="661"/>
      <c r="DS24" s="661"/>
      <c r="DT24" s="661"/>
      <c r="DU24" s="661"/>
      <c r="DV24" s="689"/>
      <c r="DW24" s="690">
        <v>42.5</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1437846</v>
      </c>
      <c r="S25" s="609"/>
      <c r="T25" s="609"/>
      <c r="U25" s="609"/>
      <c r="V25" s="609"/>
      <c r="W25" s="609"/>
      <c r="X25" s="609"/>
      <c r="Y25" s="610"/>
      <c r="Z25" s="646">
        <v>38.6</v>
      </c>
      <c r="AA25" s="646"/>
      <c r="AB25" s="646"/>
      <c r="AC25" s="646"/>
      <c r="AD25" s="647">
        <v>1216597</v>
      </c>
      <c r="AE25" s="647"/>
      <c r="AF25" s="647"/>
      <c r="AG25" s="647"/>
      <c r="AH25" s="647"/>
      <c r="AI25" s="647"/>
      <c r="AJ25" s="647"/>
      <c r="AK25" s="647"/>
      <c r="AL25" s="611">
        <v>91.4</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513702</v>
      </c>
      <c r="CS25" s="621"/>
      <c r="CT25" s="621"/>
      <c r="CU25" s="621"/>
      <c r="CV25" s="621"/>
      <c r="CW25" s="621"/>
      <c r="CX25" s="621"/>
      <c r="CY25" s="622"/>
      <c r="CZ25" s="611">
        <v>15.5</v>
      </c>
      <c r="DA25" s="623"/>
      <c r="DB25" s="623"/>
      <c r="DC25" s="624"/>
      <c r="DD25" s="614">
        <v>432225</v>
      </c>
      <c r="DE25" s="621"/>
      <c r="DF25" s="621"/>
      <c r="DG25" s="621"/>
      <c r="DH25" s="621"/>
      <c r="DI25" s="621"/>
      <c r="DJ25" s="621"/>
      <c r="DK25" s="622"/>
      <c r="DL25" s="614">
        <v>299860</v>
      </c>
      <c r="DM25" s="621"/>
      <c r="DN25" s="621"/>
      <c r="DO25" s="621"/>
      <c r="DP25" s="621"/>
      <c r="DQ25" s="621"/>
      <c r="DR25" s="621"/>
      <c r="DS25" s="621"/>
      <c r="DT25" s="621"/>
      <c r="DU25" s="621"/>
      <c r="DV25" s="622"/>
      <c r="DW25" s="611">
        <v>22.5</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219013</v>
      </c>
      <c r="CS26" s="609"/>
      <c r="CT26" s="609"/>
      <c r="CU26" s="609"/>
      <c r="CV26" s="609"/>
      <c r="CW26" s="609"/>
      <c r="CX26" s="609"/>
      <c r="CY26" s="610"/>
      <c r="CZ26" s="611">
        <v>6.6</v>
      </c>
      <c r="DA26" s="623"/>
      <c r="DB26" s="623"/>
      <c r="DC26" s="624"/>
      <c r="DD26" s="614">
        <v>161202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22655</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100858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38718</v>
      </c>
      <c r="CS27" s="621"/>
      <c r="CT27" s="621"/>
      <c r="CU27" s="621"/>
      <c r="CV27" s="621"/>
      <c r="CW27" s="621"/>
      <c r="CX27" s="621"/>
      <c r="CY27" s="622"/>
      <c r="CZ27" s="611">
        <v>1.2</v>
      </c>
      <c r="DA27" s="623"/>
      <c r="DB27" s="623"/>
      <c r="DC27" s="624"/>
      <c r="DD27" s="614">
        <v>14890</v>
      </c>
      <c r="DE27" s="621"/>
      <c r="DF27" s="621"/>
      <c r="DG27" s="621"/>
      <c r="DH27" s="621"/>
      <c r="DI27" s="621"/>
      <c r="DJ27" s="621"/>
      <c r="DK27" s="622"/>
      <c r="DL27" s="614">
        <v>14890</v>
      </c>
      <c r="DM27" s="621"/>
      <c r="DN27" s="621"/>
      <c r="DO27" s="621"/>
      <c r="DP27" s="621"/>
      <c r="DQ27" s="621"/>
      <c r="DR27" s="621"/>
      <c r="DS27" s="621"/>
      <c r="DT27" s="621"/>
      <c r="DU27" s="621"/>
      <c r="DV27" s="622"/>
      <c r="DW27" s="611">
        <v>1.1000000000000001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149450</v>
      </c>
      <c r="S28" s="609"/>
      <c r="T28" s="609"/>
      <c r="U28" s="609"/>
      <c r="V28" s="609"/>
      <c r="W28" s="609"/>
      <c r="X28" s="609"/>
      <c r="Y28" s="610"/>
      <c r="Z28" s="646">
        <v>4</v>
      </c>
      <c r="AA28" s="646"/>
      <c r="AB28" s="646"/>
      <c r="AC28" s="646"/>
      <c r="AD28" s="647">
        <v>110293</v>
      </c>
      <c r="AE28" s="647"/>
      <c r="AF28" s="647"/>
      <c r="AG28" s="647"/>
      <c r="AH28" s="647"/>
      <c r="AI28" s="647"/>
      <c r="AJ28" s="647"/>
      <c r="AK28" s="647"/>
      <c r="AL28" s="611">
        <v>8.3000000000000007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252210</v>
      </c>
      <c r="CS28" s="609"/>
      <c r="CT28" s="609"/>
      <c r="CU28" s="609"/>
      <c r="CV28" s="609"/>
      <c r="CW28" s="609"/>
      <c r="CX28" s="609"/>
      <c r="CY28" s="610"/>
      <c r="CZ28" s="611">
        <v>7.6</v>
      </c>
      <c r="DA28" s="623"/>
      <c r="DB28" s="623"/>
      <c r="DC28" s="624"/>
      <c r="DD28" s="614">
        <v>252210</v>
      </c>
      <c r="DE28" s="609"/>
      <c r="DF28" s="609"/>
      <c r="DG28" s="609"/>
      <c r="DH28" s="609"/>
      <c r="DI28" s="609"/>
      <c r="DJ28" s="609"/>
      <c r="DK28" s="610"/>
      <c r="DL28" s="614">
        <v>252210</v>
      </c>
      <c r="DM28" s="609"/>
      <c r="DN28" s="609"/>
      <c r="DO28" s="609"/>
      <c r="DP28" s="609"/>
      <c r="DQ28" s="609"/>
      <c r="DR28" s="609"/>
      <c r="DS28" s="609"/>
      <c r="DT28" s="609"/>
      <c r="DU28" s="609"/>
      <c r="DV28" s="610"/>
      <c r="DW28" s="611">
        <v>18.899999999999999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812</v>
      </c>
      <c r="S29" s="609"/>
      <c r="T29" s="609"/>
      <c r="U29" s="609"/>
      <c r="V29" s="609"/>
      <c r="W29" s="609"/>
      <c r="X29" s="609"/>
      <c r="Y29" s="610"/>
      <c r="Z29" s="646">
        <v>0</v>
      </c>
      <c r="AA29" s="646"/>
      <c r="AB29" s="646"/>
      <c r="AC29" s="646"/>
      <c r="AD29" s="647">
        <v>44</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252210</v>
      </c>
      <c r="CS29" s="621"/>
      <c r="CT29" s="621"/>
      <c r="CU29" s="621"/>
      <c r="CV29" s="621"/>
      <c r="CW29" s="621"/>
      <c r="CX29" s="621"/>
      <c r="CY29" s="622"/>
      <c r="CZ29" s="611">
        <v>7.6</v>
      </c>
      <c r="DA29" s="623"/>
      <c r="DB29" s="623"/>
      <c r="DC29" s="624"/>
      <c r="DD29" s="614">
        <v>252210</v>
      </c>
      <c r="DE29" s="621"/>
      <c r="DF29" s="621"/>
      <c r="DG29" s="621"/>
      <c r="DH29" s="621"/>
      <c r="DI29" s="621"/>
      <c r="DJ29" s="621"/>
      <c r="DK29" s="622"/>
      <c r="DL29" s="614">
        <v>252210</v>
      </c>
      <c r="DM29" s="621"/>
      <c r="DN29" s="621"/>
      <c r="DO29" s="621"/>
      <c r="DP29" s="621"/>
      <c r="DQ29" s="621"/>
      <c r="DR29" s="621"/>
      <c r="DS29" s="621"/>
      <c r="DT29" s="621"/>
      <c r="DU29" s="621"/>
      <c r="DV29" s="622"/>
      <c r="DW29" s="611">
        <v>18.899999999999999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746406</v>
      </c>
      <c r="S30" s="609"/>
      <c r="T30" s="609"/>
      <c r="U30" s="609"/>
      <c r="V30" s="609"/>
      <c r="W30" s="609"/>
      <c r="X30" s="609"/>
      <c r="Y30" s="610"/>
      <c r="Z30" s="646">
        <v>20</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247495</v>
      </c>
      <c r="CS30" s="609"/>
      <c r="CT30" s="609"/>
      <c r="CU30" s="609"/>
      <c r="CV30" s="609"/>
      <c r="CW30" s="609"/>
      <c r="CX30" s="609"/>
      <c r="CY30" s="610"/>
      <c r="CZ30" s="611">
        <v>7.5</v>
      </c>
      <c r="DA30" s="623"/>
      <c r="DB30" s="623"/>
      <c r="DC30" s="624"/>
      <c r="DD30" s="614">
        <v>247495</v>
      </c>
      <c r="DE30" s="609"/>
      <c r="DF30" s="609"/>
      <c r="DG30" s="609"/>
      <c r="DH30" s="609"/>
      <c r="DI30" s="609"/>
      <c r="DJ30" s="609"/>
      <c r="DK30" s="610"/>
      <c r="DL30" s="614">
        <v>247495</v>
      </c>
      <c r="DM30" s="609"/>
      <c r="DN30" s="609"/>
      <c r="DO30" s="609"/>
      <c r="DP30" s="609"/>
      <c r="DQ30" s="609"/>
      <c r="DR30" s="609"/>
      <c r="DS30" s="609"/>
      <c r="DT30" s="609"/>
      <c r="DU30" s="609"/>
      <c r="DV30" s="610"/>
      <c r="DW30" s="611">
        <v>18.5</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95.9</v>
      </c>
      <c r="BH31" s="671"/>
      <c r="BI31" s="671"/>
      <c r="BJ31" s="671"/>
      <c r="BK31" s="671"/>
      <c r="BL31" s="671"/>
      <c r="BM31" s="672">
        <v>83.3</v>
      </c>
      <c r="BN31" s="671"/>
      <c r="BO31" s="671"/>
      <c r="BP31" s="671"/>
      <c r="BQ31" s="673"/>
      <c r="BR31" s="670">
        <v>96.8</v>
      </c>
      <c r="BS31" s="671"/>
      <c r="BT31" s="671"/>
      <c r="BU31" s="671"/>
      <c r="BV31" s="671"/>
      <c r="BW31" s="671"/>
      <c r="BX31" s="672">
        <v>83.7</v>
      </c>
      <c r="BY31" s="671"/>
      <c r="BZ31" s="671"/>
      <c r="CA31" s="671"/>
      <c r="CB31" s="673"/>
      <c r="CD31" s="629"/>
      <c r="CE31" s="630"/>
      <c r="CF31" s="605" t="s">
        <v>300</v>
      </c>
      <c r="CG31" s="606"/>
      <c r="CH31" s="606"/>
      <c r="CI31" s="606"/>
      <c r="CJ31" s="606"/>
      <c r="CK31" s="606"/>
      <c r="CL31" s="606"/>
      <c r="CM31" s="606"/>
      <c r="CN31" s="606"/>
      <c r="CO31" s="606"/>
      <c r="CP31" s="606"/>
      <c r="CQ31" s="607"/>
      <c r="CR31" s="608">
        <v>4715</v>
      </c>
      <c r="CS31" s="621"/>
      <c r="CT31" s="621"/>
      <c r="CU31" s="621"/>
      <c r="CV31" s="621"/>
      <c r="CW31" s="621"/>
      <c r="CX31" s="621"/>
      <c r="CY31" s="622"/>
      <c r="CZ31" s="611">
        <v>0.1</v>
      </c>
      <c r="DA31" s="623"/>
      <c r="DB31" s="623"/>
      <c r="DC31" s="624"/>
      <c r="DD31" s="614">
        <v>4715</v>
      </c>
      <c r="DE31" s="621"/>
      <c r="DF31" s="621"/>
      <c r="DG31" s="621"/>
      <c r="DH31" s="621"/>
      <c r="DI31" s="621"/>
      <c r="DJ31" s="621"/>
      <c r="DK31" s="622"/>
      <c r="DL31" s="614">
        <v>4715</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354777</v>
      </c>
      <c r="S32" s="609"/>
      <c r="T32" s="609"/>
      <c r="U32" s="609"/>
      <c r="V32" s="609"/>
      <c r="W32" s="609"/>
      <c r="X32" s="609"/>
      <c r="Y32" s="610"/>
      <c r="Z32" s="646">
        <v>9.5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97.4</v>
      </c>
      <c r="BH32" s="621"/>
      <c r="BI32" s="621"/>
      <c r="BJ32" s="621"/>
      <c r="BK32" s="621"/>
      <c r="BL32" s="621"/>
      <c r="BM32" s="612">
        <v>92.3</v>
      </c>
      <c r="BN32" s="621"/>
      <c r="BO32" s="621"/>
      <c r="BP32" s="621"/>
      <c r="BQ32" s="644"/>
      <c r="BR32" s="679">
        <v>97.9</v>
      </c>
      <c r="BS32" s="621"/>
      <c r="BT32" s="621"/>
      <c r="BU32" s="621"/>
      <c r="BV32" s="621"/>
      <c r="BW32" s="621"/>
      <c r="BX32" s="612">
        <v>91.9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626</v>
      </c>
      <c r="S33" s="609"/>
      <c r="T33" s="609"/>
      <c r="U33" s="609"/>
      <c r="V33" s="609"/>
      <c r="W33" s="609"/>
      <c r="X33" s="609"/>
      <c r="Y33" s="610"/>
      <c r="Z33" s="646">
        <v>0</v>
      </c>
      <c r="AA33" s="646"/>
      <c r="AB33" s="646"/>
      <c r="AC33" s="646"/>
      <c r="AD33" s="647">
        <v>626</v>
      </c>
      <c r="AE33" s="647"/>
      <c r="AF33" s="647"/>
      <c r="AG33" s="647"/>
      <c r="AH33" s="647"/>
      <c r="AI33" s="647"/>
      <c r="AJ33" s="647"/>
      <c r="AK33" s="647"/>
      <c r="AL33" s="611">
        <v>0</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93.2</v>
      </c>
      <c r="BH33" s="593"/>
      <c r="BI33" s="593"/>
      <c r="BJ33" s="593"/>
      <c r="BK33" s="593"/>
      <c r="BL33" s="593"/>
      <c r="BM33" s="639">
        <v>73.3</v>
      </c>
      <c r="BN33" s="593"/>
      <c r="BO33" s="593"/>
      <c r="BP33" s="593"/>
      <c r="BQ33" s="656"/>
      <c r="BR33" s="669">
        <v>94.8</v>
      </c>
      <c r="BS33" s="593"/>
      <c r="BT33" s="593"/>
      <c r="BU33" s="593"/>
      <c r="BV33" s="593"/>
      <c r="BW33" s="593"/>
      <c r="BX33" s="639">
        <v>74.400000000000006</v>
      </c>
      <c r="BY33" s="593"/>
      <c r="BZ33" s="593"/>
      <c r="CA33" s="593"/>
      <c r="CB33" s="656"/>
      <c r="CD33" s="605" t="s">
        <v>307</v>
      </c>
      <c r="CE33" s="606"/>
      <c r="CF33" s="606"/>
      <c r="CG33" s="606"/>
      <c r="CH33" s="606"/>
      <c r="CI33" s="606"/>
      <c r="CJ33" s="606"/>
      <c r="CK33" s="606"/>
      <c r="CL33" s="606"/>
      <c r="CM33" s="606"/>
      <c r="CN33" s="606"/>
      <c r="CO33" s="606"/>
      <c r="CP33" s="606"/>
      <c r="CQ33" s="607"/>
      <c r="CR33" s="608">
        <v>1464629</v>
      </c>
      <c r="CS33" s="621"/>
      <c r="CT33" s="621"/>
      <c r="CU33" s="621"/>
      <c r="CV33" s="621"/>
      <c r="CW33" s="621"/>
      <c r="CX33" s="621"/>
      <c r="CY33" s="622"/>
      <c r="CZ33" s="611">
        <v>44.3</v>
      </c>
      <c r="DA33" s="623"/>
      <c r="DB33" s="623"/>
      <c r="DC33" s="624"/>
      <c r="DD33" s="614">
        <v>1096046</v>
      </c>
      <c r="DE33" s="621"/>
      <c r="DF33" s="621"/>
      <c r="DG33" s="621"/>
      <c r="DH33" s="621"/>
      <c r="DI33" s="621"/>
      <c r="DJ33" s="621"/>
      <c r="DK33" s="622"/>
      <c r="DL33" s="614">
        <v>405225</v>
      </c>
      <c r="DM33" s="621"/>
      <c r="DN33" s="621"/>
      <c r="DO33" s="621"/>
      <c r="DP33" s="621"/>
      <c r="DQ33" s="621"/>
      <c r="DR33" s="621"/>
      <c r="DS33" s="621"/>
      <c r="DT33" s="621"/>
      <c r="DU33" s="621"/>
      <c r="DV33" s="622"/>
      <c r="DW33" s="611">
        <v>30.3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16054</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570271</v>
      </c>
      <c r="CS34" s="609"/>
      <c r="CT34" s="609"/>
      <c r="CU34" s="609"/>
      <c r="CV34" s="609"/>
      <c r="CW34" s="609"/>
      <c r="CX34" s="609"/>
      <c r="CY34" s="610"/>
      <c r="CZ34" s="611">
        <v>17.3</v>
      </c>
      <c r="DA34" s="623"/>
      <c r="DB34" s="623"/>
      <c r="DC34" s="624"/>
      <c r="DD34" s="614">
        <v>354781</v>
      </c>
      <c r="DE34" s="609"/>
      <c r="DF34" s="609"/>
      <c r="DG34" s="609"/>
      <c r="DH34" s="609"/>
      <c r="DI34" s="609"/>
      <c r="DJ34" s="609"/>
      <c r="DK34" s="610"/>
      <c r="DL34" s="614">
        <v>223722</v>
      </c>
      <c r="DM34" s="609"/>
      <c r="DN34" s="609"/>
      <c r="DO34" s="609"/>
      <c r="DP34" s="609"/>
      <c r="DQ34" s="609"/>
      <c r="DR34" s="609"/>
      <c r="DS34" s="609"/>
      <c r="DT34" s="609"/>
      <c r="DU34" s="609"/>
      <c r="DV34" s="610"/>
      <c r="DW34" s="611">
        <v>16.8</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400790</v>
      </c>
      <c r="S35" s="609"/>
      <c r="T35" s="609"/>
      <c r="U35" s="609"/>
      <c r="V35" s="609"/>
      <c r="W35" s="609"/>
      <c r="X35" s="609"/>
      <c r="Y35" s="610"/>
      <c r="Z35" s="646">
        <v>10.8</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39260</v>
      </c>
      <c r="CS35" s="621"/>
      <c r="CT35" s="621"/>
      <c r="CU35" s="621"/>
      <c r="CV35" s="621"/>
      <c r="CW35" s="621"/>
      <c r="CX35" s="621"/>
      <c r="CY35" s="622"/>
      <c r="CZ35" s="611">
        <v>1.2</v>
      </c>
      <c r="DA35" s="623"/>
      <c r="DB35" s="623"/>
      <c r="DC35" s="624"/>
      <c r="DD35" s="614">
        <v>32740</v>
      </c>
      <c r="DE35" s="621"/>
      <c r="DF35" s="621"/>
      <c r="DG35" s="621"/>
      <c r="DH35" s="621"/>
      <c r="DI35" s="621"/>
      <c r="DJ35" s="621"/>
      <c r="DK35" s="622"/>
      <c r="DL35" s="614">
        <v>16191</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200666</v>
      </c>
      <c r="S36" s="609"/>
      <c r="T36" s="609"/>
      <c r="U36" s="609"/>
      <c r="V36" s="609"/>
      <c r="W36" s="609"/>
      <c r="X36" s="609"/>
      <c r="Y36" s="610"/>
      <c r="Z36" s="646">
        <v>5.4</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118329</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8000</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267105</v>
      </c>
      <c r="CS36" s="609"/>
      <c r="CT36" s="609"/>
      <c r="CU36" s="609"/>
      <c r="CV36" s="609"/>
      <c r="CW36" s="609"/>
      <c r="CX36" s="609"/>
      <c r="CY36" s="610"/>
      <c r="CZ36" s="611">
        <v>8.1</v>
      </c>
      <c r="DA36" s="623"/>
      <c r="DB36" s="623"/>
      <c r="DC36" s="624"/>
      <c r="DD36" s="614">
        <v>144681</v>
      </c>
      <c r="DE36" s="609"/>
      <c r="DF36" s="609"/>
      <c r="DG36" s="609"/>
      <c r="DH36" s="609"/>
      <c r="DI36" s="609"/>
      <c r="DJ36" s="609"/>
      <c r="DK36" s="610"/>
      <c r="DL36" s="614">
        <v>63878</v>
      </c>
      <c r="DM36" s="609"/>
      <c r="DN36" s="609"/>
      <c r="DO36" s="609"/>
      <c r="DP36" s="609"/>
      <c r="DQ36" s="609"/>
      <c r="DR36" s="609"/>
      <c r="DS36" s="609"/>
      <c r="DT36" s="609"/>
      <c r="DU36" s="609"/>
      <c r="DV36" s="610"/>
      <c r="DW36" s="611">
        <v>4.8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39932</v>
      </c>
      <c r="S37" s="609"/>
      <c r="T37" s="609"/>
      <c r="U37" s="609"/>
      <c r="V37" s="609"/>
      <c r="W37" s="609"/>
      <c r="X37" s="609"/>
      <c r="Y37" s="610"/>
      <c r="Z37" s="646">
        <v>1.1000000000000001</v>
      </c>
      <c r="AA37" s="646"/>
      <c r="AB37" s="646"/>
      <c r="AC37" s="646"/>
      <c r="AD37" s="647">
        <v>3612</v>
      </c>
      <c r="AE37" s="647"/>
      <c r="AF37" s="647"/>
      <c r="AG37" s="647"/>
      <c r="AH37" s="647"/>
      <c r="AI37" s="647"/>
      <c r="AJ37" s="647"/>
      <c r="AK37" s="647"/>
      <c r="AL37" s="611">
        <v>0.3</v>
      </c>
      <c r="AM37" s="612"/>
      <c r="AN37" s="612"/>
      <c r="AO37" s="648"/>
      <c r="AQ37" s="641" t="s">
        <v>319</v>
      </c>
      <c r="AR37" s="642"/>
      <c r="AS37" s="642"/>
      <c r="AT37" s="642"/>
      <c r="AU37" s="642"/>
      <c r="AV37" s="642"/>
      <c r="AW37" s="642"/>
      <c r="AX37" s="642"/>
      <c r="AY37" s="643"/>
      <c r="AZ37" s="608">
        <v>66172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8000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4358</v>
      </c>
      <c r="CS37" s="621"/>
      <c r="CT37" s="621"/>
      <c r="CU37" s="621"/>
      <c r="CV37" s="621"/>
      <c r="CW37" s="621"/>
      <c r="CX37" s="621"/>
      <c r="CY37" s="622"/>
      <c r="CZ37" s="611">
        <v>0.1</v>
      </c>
      <c r="DA37" s="623"/>
      <c r="DB37" s="623"/>
      <c r="DC37" s="624"/>
      <c r="DD37" s="614">
        <v>1329</v>
      </c>
      <c r="DE37" s="621"/>
      <c r="DF37" s="621"/>
      <c r="DG37" s="621"/>
      <c r="DH37" s="621"/>
      <c r="DI37" s="621"/>
      <c r="DJ37" s="621"/>
      <c r="DK37" s="622"/>
      <c r="DL37" s="614">
        <v>1329</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358006</v>
      </c>
      <c r="S38" s="609"/>
      <c r="T38" s="609"/>
      <c r="U38" s="609"/>
      <c r="V38" s="609"/>
      <c r="W38" s="609"/>
      <c r="X38" s="609"/>
      <c r="Y38" s="610"/>
      <c r="Z38" s="646">
        <v>9.6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239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118329</v>
      </c>
      <c r="CS38" s="609"/>
      <c r="CT38" s="609"/>
      <c r="CU38" s="609"/>
      <c r="CV38" s="609"/>
      <c r="CW38" s="609"/>
      <c r="CX38" s="609"/>
      <c r="CY38" s="610"/>
      <c r="CZ38" s="611">
        <v>3.6</v>
      </c>
      <c r="DA38" s="623"/>
      <c r="DB38" s="623"/>
      <c r="DC38" s="624"/>
      <c r="DD38" s="614">
        <v>101735</v>
      </c>
      <c r="DE38" s="609"/>
      <c r="DF38" s="609"/>
      <c r="DG38" s="609"/>
      <c r="DH38" s="609"/>
      <c r="DI38" s="609"/>
      <c r="DJ38" s="609"/>
      <c r="DK38" s="610"/>
      <c r="DL38" s="614">
        <v>101734</v>
      </c>
      <c r="DM38" s="609"/>
      <c r="DN38" s="609"/>
      <c r="DO38" s="609"/>
      <c r="DP38" s="609"/>
      <c r="DQ38" s="609"/>
      <c r="DR38" s="609"/>
      <c r="DS38" s="609"/>
      <c r="DT38" s="609"/>
      <c r="DU38" s="609"/>
      <c r="DV38" s="610"/>
      <c r="DW38" s="611">
        <v>7.6</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342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468704</v>
      </c>
      <c r="CS39" s="621"/>
      <c r="CT39" s="621"/>
      <c r="CU39" s="621"/>
      <c r="CV39" s="621"/>
      <c r="CW39" s="621"/>
      <c r="CX39" s="621"/>
      <c r="CY39" s="622"/>
      <c r="CZ39" s="611">
        <v>14.2</v>
      </c>
      <c r="DA39" s="623"/>
      <c r="DB39" s="623"/>
      <c r="DC39" s="624"/>
      <c r="DD39" s="614">
        <v>462409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4106</v>
      </c>
      <c r="S40" s="609"/>
      <c r="T40" s="609"/>
      <c r="U40" s="609"/>
      <c r="V40" s="609"/>
      <c r="W40" s="609"/>
      <c r="X40" s="609"/>
      <c r="Y40" s="610"/>
      <c r="Z40" s="646">
        <v>0.1</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960</v>
      </c>
      <c r="CS40" s="609"/>
      <c r="CT40" s="609"/>
      <c r="CU40" s="609"/>
      <c r="CV40" s="609"/>
      <c r="CW40" s="609"/>
      <c r="CX40" s="609"/>
      <c r="CY40" s="610"/>
      <c r="CZ40" s="611">
        <v>0</v>
      </c>
      <c r="DA40" s="623"/>
      <c r="DB40" s="623"/>
      <c r="DC40" s="624"/>
      <c r="DD40" s="614">
        <v>-300</v>
      </c>
      <c r="DE40" s="609"/>
      <c r="DF40" s="609"/>
      <c r="DG40" s="609"/>
      <c r="DH40" s="609"/>
      <c r="DI40" s="609"/>
      <c r="DJ40" s="609"/>
      <c r="DK40" s="610"/>
      <c r="DL40" s="614">
        <v>-300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3728020</v>
      </c>
      <c r="S41" s="633"/>
      <c r="T41" s="633"/>
      <c r="U41" s="633"/>
      <c r="V41" s="633"/>
      <c r="W41" s="633"/>
      <c r="X41" s="633"/>
      <c r="Y41" s="636"/>
      <c r="Z41" s="637">
        <v>100</v>
      </c>
      <c r="AA41" s="637"/>
      <c r="AB41" s="637"/>
      <c r="AC41" s="637"/>
      <c r="AD41" s="638">
        <v>1331172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23188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28969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269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1035221</v>
      </c>
      <c r="CS42" s="621"/>
      <c r="CT42" s="621"/>
      <c r="CU42" s="621"/>
      <c r="CV42" s="621"/>
      <c r="CW42" s="621"/>
      <c r="CX42" s="621"/>
      <c r="CY42" s="622"/>
      <c r="CZ42" s="611">
        <v>31.3</v>
      </c>
      <c r="DA42" s="623"/>
      <c r="DB42" s="623"/>
      <c r="DC42" s="624"/>
      <c r="DD42" s="614">
        <v>37556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1035221</v>
      </c>
      <c r="CS44" s="609"/>
      <c r="CT44" s="609"/>
      <c r="CU44" s="609"/>
      <c r="CV44" s="609"/>
      <c r="CW44" s="609"/>
      <c r="CX44" s="609"/>
      <c r="CY44" s="610"/>
      <c r="CZ44" s="611">
        <v>31.3</v>
      </c>
      <c r="DA44" s="612"/>
      <c r="DB44" s="612"/>
      <c r="DC44" s="613"/>
      <c r="DD44" s="614">
        <v>37556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1030297</v>
      </c>
      <c r="CS45" s="621"/>
      <c r="CT45" s="621"/>
      <c r="CU45" s="621"/>
      <c r="CV45" s="621"/>
      <c r="CW45" s="621"/>
      <c r="CX45" s="621"/>
      <c r="CY45" s="622"/>
      <c r="CZ45" s="611">
        <v>31.2</v>
      </c>
      <c r="DA45" s="623"/>
      <c r="DB45" s="623"/>
      <c r="DC45" s="624"/>
      <c r="DD45" s="614">
        <v>32632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4924</v>
      </c>
      <c r="CS46" s="609"/>
      <c r="CT46" s="609"/>
      <c r="CU46" s="609"/>
      <c r="CV46" s="609"/>
      <c r="CW46" s="609"/>
      <c r="CX46" s="609"/>
      <c r="CY46" s="610"/>
      <c r="CZ46" s="611">
        <v>0.1</v>
      </c>
      <c r="DA46" s="612"/>
      <c r="DB46" s="612"/>
      <c r="DC46" s="613"/>
      <c r="DD46" s="614">
        <v>4924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3304480</v>
      </c>
      <c r="CS49" s="593"/>
      <c r="CT49" s="593"/>
      <c r="CU49" s="593"/>
      <c r="CV49" s="593"/>
      <c r="CW49" s="593"/>
      <c r="CX49" s="593"/>
      <c r="CY49" s="594"/>
      <c r="CZ49" s="595">
        <v>100</v>
      </c>
      <c r="DA49" s="596"/>
      <c r="DB49" s="596"/>
      <c r="DC49" s="597"/>
      <c r="DD49" s="598">
        <v>1832927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IinghnRVuTl8v1VbQUt3c0jfd2lXk2gNtdLAgwQp0ezQ+wybzO0a+rTAHmPjd9pCzaGfbRsfDBj3725Hl93l1g==" saltValue="kkXBjMTQYmtjyGzDPrEu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E31" sqref="BE31:BI31"/>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c r="R7" s="1090"/>
      <c r="S7" s="1090"/>
      <c r="T7" s="1090"/>
      <c r="U7" s="1090"/>
      <c r="V7" s="1090"/>
      <c r="W7" s="1090"/>
      <c r="X7" s="1090"/>
      <c r="Y7" s="1090"/>
      <c r="Z7" s="1090"/>
      <c r="AA7" s="1090"/>
      <c r="AB7" s="1090"/>
      <c r="AC7" s="1090"/>
      <c r="AD7" s="1090"/>
      <c r="AE7" s="1091"/>
      <c r="AF7" s="1092">
        <v>250</v>
      </c>
      <c r="AG7" s="1093"/>
      <c r="AH7" s="1093"/>
      <c r="AI7" s="1093"/>
      <c r="AJ7" s="1094"/>
      <c r="AK7" s="1095"/>
      <c r="AL7" s="1096"/>
      <c r="AM7" s="1096"/>
      <c r="AN7" s="1096"/>
      <c r="AO7" s="1096"/>
      <c r="AP7" s="1096"/>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250</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c r="R28" s="1038"/>
      <c r="S28" s="1038"/>
      <c r="T28" s="1038"/>
      <c r="U28" s="1038"/>
      <c r="V28" s="1038"/>
      <c r="W28" s="1038"/>
      <c r="X28" s="1038"/>
      <c r="Y28" s="1038"/>
      <c r="Z28" s="1038"/>
      <c r="AA28" s="1038"/>
      <c r="AB28" s="1038"/>
      <c r="AC28" s="1038"/>
      <c r="AD28" s="1038"/>
      <c r="AE28" s="1039"/>
      <c r="AF28" s="1040">
        <v>8</v>
      </c>
      <c r="AG28" s="1038"/>
      <c r="AH28" s="1038"/>
      <c r="AI28" s="1038"/>
      <c r="AJ28" s="1041"/>
      <c r="AK28" s="1029"/>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c r="R29" s="1026"/>
      <c r="S29" s="1026"/>
      <c r="T29" s="1026"/>
      <c r="U29" s="1026"/>
      <c r="V29" s="1026"/>
      <c r="W29" s="1026"/>
      <c r="X29" s="1026"/>
      <c r="Y29" s="1026"/>
      <c r="Z29" s="1026"/>
      <c r="AA29" s="1026"/>
      <c r="AB29" s="1026"/>
      <c r="AC29" s="1026"/>
      <c r="AD29" s="1026"/>
      <c r="AE29" s="1027"/>
      <c r="AF29" s="1022">
        <v>26</v>
      </c>
      <c r="AG29" s="1023"/>
      <c r="AH29" s="1023"/>
      <c r="AI29" s="1023"/>
      <c r="AJ29" s="1024"/>
      <c r="AK29" s="967"/>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c r="R30" s="1026"/>
      <c r="S30" s="1026"/>
      <c r="T30" s="1026"/>
      <c r="U30" s="1026"/>
      <c r="V30" s="1026"/>
      <c r="W30" s="1026"/>
      <c r="X30" s="1026"/>
      <c r="Y30" s="1026"/>
      <c r="Z30" s="1026"/>
      <c r="AA30" s="1026"/>
      <c r="AB30" s="1026"/>
      <c r="AC30" s="1026"/>
      <c r="AD30" s="1026"/>
      <c r="AE30" s="1027"/>
      <c r="AF30" s="1022">
        <v>0</v>
      </c>
      <c r="AG30" s="1023"/>
      <c r="AH30" s="1023"/>
      <c r="AI30" s="1023"/>
      <c r="AJ30" s="1024"/>
      <c r="AK30" s="967"/>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v>64</v>
      </c>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99</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2">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248012</v>
      </c>
      <c r="AB110" s="876"/>
      <c r="AC110" s="876"/>
      <c r="AD110" s="876"/>
      <c r="AE110" s="877"/>
      <c r="AF110" s="878">
        <v>253233</v>
      </c>
      <c r="AG110" s="876"/>
      <c r="AH110" s="876"/>
      <c r="AI110" s="876"/>
      <c r="AJ110" s="877"/>
      <c r="AK110" s="878">
        <v>252210</v>
      </c>
      <c r="AL110" s="876"/>
      <c r="AM110" s="876"/>
      <c r="AN110" s="876"/>
      <c r="AO110" s="877"/>
      <c r="AP110" s="879">
        <v>25</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1878328</v>
      </c>
      <c r="BR110" s="829"/>
      <c r="BS110" s="829"/>
      <c r="BT110" s="829"/>
      <c r="BU110" s="829"/>
      <c r="BV110" s="829">
        <v>1822788</v>
      </c>
      <c r="BW110" s="829"/>
      <c r="BX110" s="829"/>
      <c r="BY110" s="829"/>
      <c r="BZ110" s="829"/>
      <c r="CA110" s="829">
        <v>1933299</v>
      </c>
      <c r="CB110" s="829"/>
      <c r="CC110" s="829"/>
      <c r="CD110" s="829"/>
      <c r="CE110" s="829"/>
      <c r="CF110" s="853">
        <v>192</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53281</v>
      </c>
      <c r="BR112" s="804"/>
      <c r="BS112" s="804"/>
      <c r="BT112" s="804"/>
      <c r="BU112" s="804"/>
      <c r="BV112" s="804">
        <v>43857</v>
      </c>
      <c r="BW112" s="804"/>
      <c r="BX112" s="804"/>
      <c r="BY112" s="804"/>
      <c r="BZ112" s="804"/>
      <c r="CA112" s="804">
        <v>70142</v>
      </c>
      <c r="CB112" s="804"/>
      <c r="CC112" s="804"/>
      <c r="CD112" s="804"/>
      <c r="CE112" s="804"/>
      <c r="CF112" s="862">
        <v>7</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8998</v>
      </c>
      <c r="AB113" s="906"/>
      <c r="AC113" s="906"/>
      <c r="AD113" s="906"/>
      <c r="AE113" s="907"/>
      <c r="AF113" s="908">
        <v>8224</v>
      </c>
      <c r="AG113" s="906"/>
      <c r="AH113" s="906"/>
      <c r="AI113" s="906"/>
      <c r="AJ113" s="907"/>
      <c r="AK113" s="908">
        <v>11782</v>
      </c>
      <c r="AL113" s="906"/>
      <c r="AM113" s="906"/>
      <c r="AN113" s="906"/>
      <c r="AO113" s="907"/>
      <c r="AP113" s="909">
        <v>1.2</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t="s">
        <v>122</v>
      </c>
      <c r="BR114" s="804"/>
      <c r="BS114" s="804"/>
      <c r="BT114" s="804"/>
      <c r="BU114" s="804"/>
      <c r="BV114" s="804">
        <v>178025</v>
      </c>
      <c r="BW114" s="804"/>
      <c r="BX114" s="804"/>
      <c r="BY114" s="804"/>
      <c r="BZ114" s="804"/>
      <c r="CA114" s="804">
        <v>165234</v>
      </c>
      <c r="CB114" s="804"/>
      <c r="CC114" s="804"/>
      <c r="CD114" s="804"/>
      <c r="CE114" s="804"/>
      <c r="CF114" s="862">
        <v>16.399999999999999</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257010</v>
      </c>
      <c r="AB117" s="890"/>
      <c r="AC117" s="890"/>
      <c r="AD117" s="890"/>
      <c r="AE117" s="891"/>
      <c r="AF117" s="892">
        <v>261457</v>
      </c>
      <c r="AG117" s="890"/>
      <c r="AH117" s="890"/>
      <c r="AI117" s="890"/>
      <c r="AJ117" s="891"/>
      <c r="AK117" s="892">
        <v>263992</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439</v>
      </c>
      <c r="BP119" s="865"/>
      <c r="BQ119" s="866">
        <v>1931609</v>
      </c>
      <c r="BR119" s="832"/>
      <c r="BS119" s="832"/>
      <c r="BT119" s="832"/>
      <c r="BU119" s="832"/>
      <c r="BV119" s="832">
        <v>2044670</v>
      </c>
      <c r="BW119" s="832"/>
      <c r="BX119" s="832"/>
      <c r="BY119" s="832"/>
      <c r="BZ119" s="832"/>
      <c r="CA119" s="832">
        <v>2168675</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2698311</v>
      </c>
      <c r="BR120" s="829"/>
      <c r="BS120" s="829"/>
      <c r="BT120" s="829"/>
      <c r="BU120" s="829"/>
      <c r="BV120" s="829">
        <v>2853385</v>
      </c>
      <c r="BW120" s="829"/>
      <c r="BX120" s="829"/>
      <c r="BY120" s="829"/>
      <c r="BZ120" s="829"/>
      <c r="CA120" s="829">
        <v>3026548</v>
      </c>
      <c r="CB120" s="829"/>
      <c r="CC120" s="829"/>
      <c r="CD120" s="829"/>
      <c r="CE120" s="829"/>
      <c r="CF120" s="853">
        <v>300.5</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53281</v>
      </c>
      <c r="DH120" s="829"/>
      <c r="DI120" s="829"/>
      <c r="DJ120" s="829"/>
      <c r="DK120" s="829"/>
      <c r="DL120" s="829">
        <v>43857</v>
      </c>
      <c r="DM120" s="829"/>
      <c r="DN120" s="829"/>
      <c r="DO120" s="829"/>
      <c r="DP120" s="829"/>
      <c r="DQ120" s="829">
        <v>70142</v>
      </c>
      <c r="DR120" s="829"/>
      <c r="DS120" s="829"/>
      <c r="DT120" s="829"/>
      <c r="DU120" s="829"/>
      <c r="DV120" s="830">
        <v>7</v>
      </c>
      <c r="DW120" s="830"/>
      <c r="DX120" s="830"/>
      <c r="DY120" s="830"/>
      <c r="DZ120" s="831"/>
    </row>
    <row r="121" spans="1:130" s="224" customFormat="1" ht="26.25" customHeight="1" x14ac:dyDescent="0.2">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599756</v>
      </c>
      <c r="BR122" s="832"/>
      <c r="BS122" s="832"/>
      <c r="BT122" s="832"/>
      <c r="BU122" s="832"/>
      <c r="BV122" s="832">
        <v>1412396</v>
      </c>
      <c r="BW122" s="832"/>
      <c r="BX122" s="832"/>
      <c r="BY122" s="832"/>
      <c r="BZ122" s="832"/>
      <c r="CA122" s="832">
        <v>1425339</v>
      </c>
      <c r="CB122" s="832"/>
      <c r="CC122" s="832"/>
      <c r="CD122" s="832"/>
      <c r="CE122" s="832"/>
      <c r="CF122" s="833">
        <v>141.5</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447</v>
      </c>
      <c r="BP123" s="865"/>
      <c r="BQ123" s="819">
        <v>3298067</v>
      </c>
      <c r="BR123" s="820"/>
      <c r="BS123" s="820"/>
      <c r="BT123" s="820"/>
      <c r="BU123" s="820"/>
      <c r="BV123" s="820">
        <v>4265781</v>
      </c>
      <c r="BW123" s="820"/>
      <c r="BX123" s="820"/>
      <c r="BY123" s="820"/>
      <c r="BZ123" s="820"/>
      <c r="CA123" s="820">
        <v>4451887</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1251086</v>
      </c>
      <c r="AB129" s="767"/>
      <c r="AC129" s="767"/>
      <c r="AD129" s="767"/>
      <c r="AE129" s="768"/>
      <c r="AF129" s="769">
        <v>1206925</v>
      </c>
      <c r="AG129" s="767"/>
      <c r="AH129" s="767"/>
      <c r="AI129" s="767"/>
      <c r="AJ129" s="768"/>
      <c r="AK129" s="769">
        <v>1205964</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191106</v>
      </c>
      <c r="AB130" s="767"/>
      <c r="AC130" s="767"/>
      <c r="AD130" s="767"/>
      <c r="AE130" s="768"/>
      <c r="AF130" s="769">
        <v>200202</v>
      </c>
      <c r="AG130" s="767"/>
      <c r="AH130" s="767"/>
      <c r="AI130" s="767"/>
      <c r="AJ130" s="768"/>
      <c r="AK130" s="769">
        <v>198780</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6.2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1059980</v>
      </c>
      <c r="AB131" s="751"/>
      <c r="AC131" s="751"/>
      <c r="AD131" s="751"/>
      <c r="AE131" s="752"/>
      <c r="AF131" s="753">
        <v>1006723</v>
      </c>
      <c r="AG131" s="751"/>
      <c r="AH131" s="751"/>
      <c r="AI131" s="751"/>
      <c r="AJ131" s="752"/>
      <c r="AK131" s="753">
        <v>1007184</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6.217475801</v>
      </c>
      <c r="AB132" s="732"/>
      <c r="AC132" s="732"/>
      <c r="AD132" s="732"/>
      <c r="AE132" s="733"/>
      <c r="AF132" s="734">
        <v>6.0845932789999999</v>
      </c>
      <c r="AG132" s="732"/>
      <c r="AH132" s="732"/>
      <c r="AI132" s="732"/>
      <c r="AJ132" s="733"/>
      <c r="AK132" s="734">
        <v>6.4746858569999999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7.3</v>
      </c>
      <c r="AB133" s="711"/>
      <c r="AC133" s="711"/>
      <c r="AD133" s="711"/>
      <c r="AE133" s="712"/>
      <c r="AF133" s="710">
        <v>6.8</v>
      </c>
      <c r="AG133" s="711"/>
      <c r="AH133" s="711"/>
      <c r="AI133" s="711"/>
      <c r="AJ133" s="712"/>
      <c r="AK133" s="710">
        <v>6.2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0S3T1gDmhB3ELj9NS4LpHAudOFcIi6CviVypa4PXlUwLZRkPEJ1289QzxbhDL3FIeVl8J9a0GdsfmBQ9uv2g==" saltValue="K0qtzu/iMx3EAYRkr/Cw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28" zoomScaleNormal="85" zoomScaleSheetLayoutView="100" workbookViewId="0">
      <selection activeCell="CN72" sqref="CN7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RPwb1RDLDPVSl2THSR7sqbDYlHaJFNlH+ZZ/2XrqhzNcJ+mSS2PP8ux9FJeDZxYjgG1ZvzTFihHtQsmL/u/Og==" saltValue="lsjYOrZq3stfDW9Auolo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T1"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eJA1uUZKylVYiYtwhWI8myB7xL0RAkrEVIygYUzmFSsI6dvF12xyRbz3Ou0NoDdoM/om2ea7jZgC5Up3Xaz+A==" saltValue="o5TljlGLM40SQNCpki4q3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5" t="s">
        <v>476</v>
      </c>
      <c r="AP7" s="265"/>
      <c r="AQ7" s="266" t="s">
        <v>477</v>
      </c>
      <c r="AR7" s="267"/>
    </row>
    <row r="8" spans="1:46" ht="13.2" x14ac:dyDescent="0.2">
      <c r="A8" s="259"/>
      <c r="AK8" s="268"/>
      <c r="AL8" s="269"/>
      <c r="AM8" s="269"/>
      <c r="AN8" s="270"/>
      <c r="AO8" s="1106"/>
      <c r="AP8" s="271" t="s">
        <v>478</v>
      </c>
      <c r="AQ8" s="272" t="s">
        <v>479</v>
      </c>
      <c r="AR8" s="273" t="s">
        <v>480</v>
      </c>
    </row>
    <row r="9" spans="1:46" ht="13.2" x14ac:dyDescent="0.2">
      <c r="A9" s="259"/>
      <c r="AK9" s="1117" t="s">
        <v>481</v>
      </c>
      <c r="AL9" s="1118"/>
      <c r="AM9" s="1118"/>
      <c r="AN9" s="1119"/>
      <c r="AO9" s="274">
        <v>513702</v>
      </c>
      <c r="AP9" s="274">
        <v>485082</v>
      </c>
      <c r="AQ9" s="275">
        <v>243450</v>
      </c>
      <c r="AR9" s="276">
        <v>99.3</v>
      </c>
    </row>
    <row r="10" spans="1:46" ht="13.5" customHeight="1" x14ac:dyDescent="0.2">
      <c r="A10" s="259"/>
      <c r="AK10" s="1117" t="s">
        <v>482</v>
      </c>
      <c r="AL10" s="1118"/>
      <c r="AM10" s="1118"/>
      <c r="AN10" s="1119"/>
      <c r="AO10" s="277">
        <v>2023</v>
      </c>
      <c r="AP10" s="277">
        <v>1910</v>
      </c>
      <c r="AQ10" s="278">
        <v>36828</v>
      </c>
      <c r="AR10" s="279">
        <v>-94.8</v>
      </c>
    </row>
    <row r="11" spans="1:46" ht="13.5" customHeight="1" x14ac:dyDescent="0.2">
      <c r="A11" s="259"/>
      <c r="AK11" s="1117" t="s">
        <v>483</v>
      </c>
      <c r="AL11" s="1118"/>
      <c r="AM11" s="1118"/>
      <c r="AN11" s="1119"/>
      <c r="AO11" s="277" t="s">
        <v>484</v>
      </c>
      <c r="AP11" s="277" t="s">
        <v>484</v>
      </c>
      <c r="AQ11" s="278">
        <v>2575</v>
      </c>
      <c r="AR11" s="279" t="s">
        <v>484</v>
      </c>
    </row>
    <row r="12" spans="1:46" ht="13.5" customHeight="1" x14ac:dyDescent="0.2">
      <c r="A12" s="259"/>
      <c r="AK12" s="1117" t="s">
        <v>485</v>
      </c>
      <c r="AL12" s="1118"/>
      <c r="AM12" s="1118"/>
      <c r="AN12" s="1119"/>
      <c r="AO12" s="277" t="s">
        <v>484</v>
      </c>
      <c r="AP12" s="277" t="s">
        <v>484</v>
      </c>
      <c r="AQ12" s="278" t="s">
        <v>484</v>
      </c>
      <c r="AR12" s="279" t="s">
        <v>484</v>
      </c>
    </row>
    <row r="13" spans="1:46" ht="13.5" customHeight="1" x14ac:dyDescent="0.2">
      <c r="A13" s="259"/>
      <c r="AK13" s="1117" t="s">
        <v>486</v>
      </c>
      <c r="AL13" s="1118"/>
      <c r="AM13" s="1118"/>
      <c r="AN13" s="1119"/>
      <c r="AO13" s="277">
        <v>20885</v>
      </c>
      <c r="AP13" s="277">
        <v>19721</v>
      </c>
      <c r="AQ13" s="278">
        <v>11862</v>
      </c>
      <c r="AR13" s="279">
        <v>66.3</v>
      </c>
    </row>
    <row r="14" spans="1:46" ht="13.5" customHeight="1" x14ac:dyDescent="0.2">
      <c r="A14" s="259"/>
      <c r="AK14" s="1117" t="s">
        <v>487</v>
      </c>
      <c r="AL14" s="1118"/>
      <c r="AM14" s="1118"/>
      <c r="AN14" s="1119"/>
      <c r="AO14" s="277" t="s">
        <v>484</v>
      </c>
      <c r="AP14" s="277" t="s">
        <v>484</v>
      </c>
      <c r="AQ14" s="278">
        <v>4647</v>
      </c>
      <c r="AR14" s="279" t="s">
        <v>484</v>
      </c>
    </row>
    <row r="15" spans="1:46" ht="13.5" customHeight="1" x14ac:dyDescent="0.2">
      <c r="A15" s="259"/>
      <c r="AK15" s="1120" t="s">
        <v>488</v>
      </c>
      <c r="AL15" s="1121"/>
      <c r="AM15" s="1121"/>
      <c r="AN15" s="1122"/>
      <c r="AO15" s="277">
        <v>-29661</v>
      </c>
      <c r="AP15" s="277">
        <v>-28008</v>
      </c>
      <c r="AQ15" s="278">
        <v>-13358</v>
      </c>
      <c r="AR15" s="279">
        <v>109.7</v>
      </c>
    </row>
    <row r="16" spans="1:46" ht="13.2" x14ac:dyDescent="0.2">
      <c r="A16" s="259"/>
      <c r="AK16" s="1120" t="s">
        <v>177</v>
      </c>
      <c r="AL16" s="1121"/>
      <c r="AM16" s="1121"/>
      <c r="AN16" s="1122"/>
      <c r="AO16" s="277">
        <v>506949</v>
      </c>
      <c r="AP16" s="277">
        <v>478705</v>
      </c>
      <c r="AQ16" s="278">
        <v>286004</v>
      </c>
      <c r="AR16" s="279">
        <v>67.400000000000006</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23" t="s">
        <v>493</v>
      </c>
      <c r="AL21" s="1124"/>
      <c r="AM21" s="1124"/>
      <c r="AN21" s="1125"/>
      <c r="AO21" s="289">
        <v>44.38</v>
      </c>
      <c r="AP21" s="290">
        <v>24.25</v>
      </c>
      <c r="AQ21" s="291">
        <v>20.13</v>
      </c>
      <c r="AS21" s="292"/>
      <c r="AT21" s="288"/>
    </row>
    <row r="22" spans="1:46" s="260" customFormat="1" ht="13.2" x14ac:dyDescent="0.2">
      <c r="A22" s="288"/>
      <c r="AK22" s="1123" t="s">
        <v>494</v>
      </c>
      <c r="AL22" s="1124"/>
      <c r="AM22" s="1124"/>
      <c r="AN22" s="1125"/>
      <c r="AO22" s="293">
        <v>79.099999999999994</v>
      </c>
      <c r="AP22" s="294">
        <v>95.4</v>
      </c>
      <c r="AQ22" s="295">
        <v>-16.3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5" t="s">
        <v>476</v>
      </c>
      <c r="AP30" s="265"/>
      <c r="AQ30" s="266" t="s">
        <v>477</v>
      </c>
      <c r="AR30" s="267"/>
    </row>
    <row r="31" spans="1:46" ht="13.2" x14ac:dyDescent="0.2">
      <c r="A31" s="259"/>
      <c r="AK31" s="268"/>
      <c r="AL31" s="269"/>
      <c r="AM31" s="269"/>
      <c r="AN31" s="270"/>
      <c r="AO31" s="1106"/>
      <c r="AP31" s="271" t="s">
        <v>478</v>
      </c>
      <c r="AQ31" s="272" t="s">
        <v>479</v>
      </c>
      <c r="AR31" s="273" t="s">
        <v>480</v>
      </c>
    </row>
    <row r="32" spans="1:46" ht="27" customHeight="1" x14ac:dyDescent="0.2">
      <c r="A32" s="259"/>
      <c r="AK32" s="1107" t="s">
        <v>498</v>
      </c>
      <c r="AL32" s="1108"/>
      <c r="AM32" s="1108"/>
      <c r="AN32" s="1109"/>
      <c r="AO32" s="303">
        <v>252210</v>
      </c>
      <c r="AP32" s="303">
        <v>238159</v>
      </c>
      <c r="AQ32" s="304">
        <v>167387</v>
      </c>
      <c r="AR32" s="305">
        <v>42.3</v>
      </c>
    </row>
    <row r="33" spans="1:46" ht="13.5" customHeight="1" x14ac:dyDescent="0.2">
      <c r="A33" s="259"/>
      <c r="AK33" s="1107" t="s">
        <v>499</v>
      </c>
      <c r="AL33" s="1108"/>
      <c r="AM33" s="1108"/>
      <c r="AN33" s="1109"/>
      <c r="AO33" s="303" t="s">
        <v>484</v>
      </c>
      <c r="AP33" s="303" t="s">
        <v>484</v>
      </c>
      <c r="AQ33" s="304" t="s">
        <v>484</v>
      </c>
      <c r="AR33" s="305" t="s">
        <v>484</v>
      </c>
    </row>
    <row r="34" spans="1:46" ht="27" customHeight="1" x14ac:dyDescent="0.2">
      <c r="A34" s="259"/>
      <c r="AK34" s="1107" t="s">
        <v>500</v>
      </c>
      <c r="AL34" s="1108"/>
      <c r="AM34" s="1108"/>
      <c r="AN34" s="1109"/>
      <c r="AO34" s="303" t="s">
        <v>484</v>
      </c>
      <c r="AP34" s="303" t="s">
        <v>484</v>
      </c>
      <c r="AQ34" s="304">
        <v>5</v>
      </c>
      <c r="AR34" s="305" t="s">
        <v>484</v>
      </c>
    </row>
    <row r="35" spans="1:46" ht="27" customHeight="1" x14ac:dyDescent="0.2">
      <c r="A35" s="259"/>
      <c r="AK35" s="1107" t="s">
        <v>501</v>
      </c>
      <c r="AL35" s="1108"/>
      <c r="AM35" s="1108"/>
      <c r="AN35" s="1109"/>
      <c r="AO35" s="303">
        <v>11782</v>
      </c>
      <c r="AP35" s="303">
        <v>11126</v>
      </c>
      <c r="AQ35" s="304">
        <v>34589</v>
      </c>
      <c r="AR35" s="305">
        <v>-67.8</v>
      </c>
    </row>
    <row r="36" spans="1:46" ht="27" customHeight="1" x14ac:dyDescent="0.2">
      <c r="A36" s="259"/>
      <c r="AK36" s="1107" t="s">
        <v>502</v>
      </c>
      <c r="AL36" s="1108"/>
      <c r="AM36" s="1108"/>
      <c r="AN36" s="1109"/>
      <c r="AO36" s="303" t="s">
        <v>484</v>
      </c>
      <c r="AP36" s="303" t="s">
        <v>484</v>
      </c>
      <c r="AQ36" s="304">
        <v>2508</v>
      </c>
      <c r="AR36" s="305" t="s">
        <v>484</v>
      </c>
    </row>
    <row r="37" spans="1:46" ht="13.5" customHeight="1" x14ac:dyDescent="0.2">
      <c r="A37" s="259"/>
      <c r="AK37" s="1107" t="s">
        <v>503</v>
      </c>
      <c r="AL37" s="1108"/>
      <c r="AM37" s="1108"/>
      <c r="AN37" s="1109"/>
      <c r="AO37" s="303" t="s">
        <v>484</v>
      </c>
      <c r="AP37" s="303" t="s">
        <v>484</v>
      </c>
      <c r="AQ37" s="304">
        <v>1525</v>
      </c>
      <c r="AR37" s="305" t="s">
        <v>484</v>
      </c>
    </row>
    <row r="38" spans="1:46" ht="27" customHeight="1" x14ac:dyDescent="0.2">
      <c r="A38" s="259"/>
      <c r="AK38" s="1110" t="s">
        <v>504</v>
      </c>
      <c r="AL38" s="1111"/>
      <c r="AM38" s="1111"/>
      <c r="AN38" s="1112"/>
      <c r="AO38" s="306" t="s">
        <v>484</v>
      </c>
      <c r="AP38" s="306" t="s">
        <v>484</v>
      </c>
      <c r="AQ38" s="307">
        <v>44</v>
      </c>
      <c r="AR38" s="295" t="s">
        <v>484</v>
      </c>
      <c r="AS38" s="302"/>
    </row>
    <row r="39" spans="1:46" ht="13.2" x14ac:dyDescent="0.2">
      <c r="A39" s="259"/>
      <c r="AK39" s="1110" t="s">
        <v>505</v>
      </c>
      <c r="AL39" s="1111"/>
      <c r="AM39" s="1111"/>
      <c r="AN39" s="1112"/>
      <c r="AO39" s="303" t="s">
        <v>484</v>
      </c>
      <c r="AP39" s="303" t="s">
        <v>484</v>
      </c>
      <c r="AQ39" s="304">
        <v>-7489</v>
      </c>
      <c r="AR39" s="305" t="s">
        <v>484</v>
      </c>
      <c r="AS39" s="302"/>
    </row>
    <row r="40" spans="1:46" ht="27" customHeight="1" x14ac:dyDescent="0.2">
      <c r="A40" s="259"/>
      <c r="AK40" s="1107" t="s">
        <v>506</v>
      </c>
      <c r="AL40" s="1108"/>
      <c r="AM40" s="1108"/>
      <c r="AN40" s="1109"/>
      <c r="AO40" s="303">
        <v>-198780</v>
      </c>
      <c r="AP40" s="303">
        <v>-187705</v>
      </c>
      <c r="AQ40" s="304">
        <v>-138932</v>
      </c>
      <c r="AR40" s="305">
        <v>35.1</v>
      </c>
      <c r="AS40" s="302"/>
    </row>
    <row r="41" spans="1:46" ht="13.2" x14ac:dyDescent="0.2">
      <c r="A41" s="259"/>
      <c r="AK41" s="1113" t="s">
        <v>287</v>
      </c>
      <c r="AL41" s="1114"/>
      <c r="AM41" s="1114"/>
      <c r="AN41" s="1115"/>
      <c r="AO41" s="303">
        <v>65212</v>
      </c>
      <c r="AP41" s="303">
        <v>61579</v>
      </c>
      <c r="AQ41" s="304">
        <v>59636</v>
      </c>
      <c r="AR41" s="305">
        <v>3.3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00" t="s">
        <v>476</v>
      </c>
      <c r="AN49" s="1102" t="s">
        <v>509</v>
      </c>
      <c r="AO49" s="1103"/>
      <c r="AP49" s="1103"/>
      <c r="AQ49" s="1103"/>
      <c r="AR49" s="1104"/>
    </row>
    <row r="50" spans="1:44" ht="13.2" x14ac:dyDescent="0.2">
      <c r="A50" s="259"/>
      <c r="AK50" s="317"/>
      <c r="AL50" s="318"/>
      <c r="AM50" s="1101"/>
      <c r="AN50" s="319" t="s">
        <v>510</v>
      </c>
      <c r="AO50" s="320" t="s">
        <v>511</v>
      </c>
      <c r="AP50" s="321" t="s">
        <v>512</v>
      </c>
      <c r="AQ50" s="322" t="s">
        <v>513</v>
      </c>
      <c r="AR50" s="323" t="s">
        <v>514</v>
      </c>
    </row>
    <row r="51" spans="1:44" ht="13.2" x14ac:dyDescent="0.2">
      <c r="A51" s="259"/>
      <c r="AK51" s="315" t="s">
        <v>515</v>
      </c>
      <c r="AL51" s="316"/>
      <c r="AM51" s="324">
        <v>771578</v>
      </c>
      <c r="AN51" s="325">
        <v>687681</v>
      </c>
      <c r="AO51" s="326">
        <v>-47.1</v>
      </c>
      <c r="AP51" s="327">
        <v>268375</v>
      </c>
      <c r="AQ51" s="328">
        <v>-1.2</v>
      </c>
      <c r="AR51" s="329">
        <v>-45.9</v>
      </c>
    </row>
    <row r="52" spans="1:44" ht="13.2" x14ac:dyDescent="0.2">
      <c r="A52" s="259"/>
      <c r="AK52" s="330"/>
      <c r="AL52" s="331" t="s">
        <v>516</v>
      </c>
      <c r="AM52" s="332">
        <v>108179</v>
      </c>
      <c r="AN52" s="333">
        <v>96416</v>
      </c>
      <c r="AO52" s="334">
        <v>413</v>
      </c>
      <c r="AP52" s="335">
        <v>119602</v>
      </c>
      <c r="AQ52" s="336">
        <v>1.5</v>
      </c>
      <c r="AR52" s="337">
        <v>411.5</v>
      </c>
    </row>
    <row r="53" spans="1:44" ht="13.2" x14ac:dyDescent="0.2">
      <c r="A53" s="259"/>
      <c r="AK53" s="315" t="s">
        <v>517</v>
      </c>
      <c r="AL53" s="316"/>
      <c r="AM53" s="324">
        <v>1716839</v>
      </c>
      <c r="AN53" s="325">
        <v>1556518</v>
      </c>
      <c r="AO53" s="326">
        <v>126.3</v>
      </c>
      <c r="AP53" s="327">
        <v>301035</v>
      </c>
      <c r="AQ53" s="328">
        <v>12.2</v>
      </c>
      <c r="AR53" s="329">
        <v>114.1</v>
      </c>
    </row>
    <row r="54" spans="1:44" ht="13.2" x14ac:dyDescent="0.2">
      <c r="A54" s="259"/>
      <c r="AK54" s="330"/>
      <c r="AL54" s="331" t="s">
        <v>516</v>
      </c>
      <c r="AM54" s="332">
        <v>54895</v>
      </c>
      <c r="AN54" s="333">
        <v>49769</v>
      </c>
      <c r="AO54" s="334">
        <v>-48.4</v>
      </c>
      <c r="AP54" s="335">
        <v>154376</v>
      </c>
      <c r="AQ54" s="336">
        <v>29.1</v>
      </c>
      <c r="AR54" s="337">
        <v>-77.5</v>
      </c>
    </row>
    <row r="55" spans="1:44" ht="13.2" x14ac:dyDescent="0.2">
      <c r="A55" s="259"/>
      <c r="AK55" s="315" t="s">
        <v>518</v>
      </c>
      <c r="AL55" s="316"/>
      <c r="AM55" s="324">
        <v>1476216</v>
      </c>
      <c r="AN55" s="325">
        <v>1351846</v>
      </c>
      <c r="AO55" s="326">
        <v>-13.1</v>
      </c>
      <c r="AP55" s="327">
        <v>277467</v>
      </c>
      <c r="AQ55" s="328">
        <v>-7.8</v>
      </c>
      <c r="AR55" s="329">
        <v>-5.3</v>
      </c>
    </row>
    <row r="56" spans="1:44" ht="13.2" x14ac:dyDescent="0.2">
      <c r="A56" s="259"/>
      <c r="AK56" s="330"/>
      <c r="AL56" s="331" t="s">
        <v>516</v>
      </c>
      <c r="AM56" s="332">
        <v>56858</v>
      </c>
      <c r="AN56" s="333">
        <v>52068</v>
      </c>
      <c r="AO56" s="334">
        <v>4.5999999999999996</v>
      </c>
      <c r="AP56" s="335">
        <v>128378</v>
      </c>
      <c r="AQ56" s="336">
        <v>-16.8</v>
      </c>
      <c r="AR56" s="337">
        <v>21.4</v>
      </c>
    </row>
    <row r="57" spans="1:44" ht="13.2" x14ac:dyDescent="0.2">
      <c r="A57" s="259"/>
      <c r="AK57" s="315" t="s">
        <v>519</v>
      </c>
      <c r="AL57" s="316"/>
      <c r="AM57" s="324">
        <v>526866</v>
      </c>
      <c r="AN57" s="325">
        <v>485591</v>
      </c>
      <c r="AO57" s="326">
        <v>-64.099999999999994</v>
      </c>
      <c r="AP57" s="327">
        <v>282256</v>
      </c>
      <c r="AQ57" s="328">
        <v>1.7</v>
      </c>
      <c r="AR57" s="329">
        <v>-65.8</v>
      </c>
    </row>
    <row r="58" spans="1:44" ht="13.2" x14ac:dyDescent="0.2">
      <c r="A58" s="259"/>
      <c r="AK58" s="330"/>
      <c r="AL58" s="331" t="s">
        <v>516</v>
      </c>
      <c r="AM58" s="332">
        <v>155858</v>
      </c>
      <c r="AN58" s="333">
        <v>143648</v>
      </c>
      <c r="AO58" s="334">
        <v>175.9</v>
      </c>
      <c r="AP58" s="335">
        <v>145453</v>
      </c>
      <c r="AQ58" s="336">
        <v>13.3</v>
      </c>
      <c r="AR58" s="337">
        <v>162.6</v>
      </c>
    </row>
    <row r="59" spans="1:44" ht="13.2" x14ac:dyDescent="0.2">
      <c r="A59" s="259"/>
      <c r="AK59" s="315" t="s">
        <v>520</v>
      </c>
      <c r="AL59" s="316"/>
      <c r="AM59" s="324">
        <v>1035221</v>
      </c>
      <c r="AN59" s="325">
        <v>977546</v>
      </c>
      <c r="AO59" s="326">
        <v>101.3</v>
      </c>
      <c r="AP59" s="327">
        <v>295341</v>
      </c>
      <c r="AQ59" s="328">
        <v>4.5999999999999996</v>
      </c>
      <c r="AR59" s="329">
        <v>96.7</v>
      </c>
    </row>
    <row r="60" spans="1:44" ht="13.2" x14ac:dyDescent="0.2">
      <c r="A60" s="259"/>
      <c r="AK60" s="330"/>
      <c r="AL60" s="331" t="s">
        <v>516</v>
      </c>
      <c r="AM60" s="332">
        <v>4924</v>
      </c>
      <c r="AN60" s="333">
        <v>4650</v>
      </c>
      <c r="AO60" s="334">
        <v>-96.8</v>
      </c>
      <c r="AP60" s="335">
        <v>137402</v>
      </c>
      <c r="AQ60" s="336">
        <v>-5.5</v>
      </c>
      <c r="AR60" s="337">
        <v>-91.3</v>
      </c>
    </row>
    <row r="61" spans="1:44" ht="13.2" x14ac:dyDescent="0.2">
      <c r="A61" s="259"/>
      <c r="AK61" s="315" t="s">
        <v>521</v>
      </c>
      <c r="AL61" s="338"/>
      <c r="AM61" s="324">
        <v>1105344</v>
      </c>
      <c r="AN61" s="325">
        <v>1011836</v>
      </c>
      <c r="AO61" s="326">
        <v>20.7</v>
      </c>
      <c r="AP61" s="327">
        <v>284895</v>
      </c>
      <c r="AQ61" s="339">
        <v>1.9</v>
      </c>
      <c r="AR61" s="329">
        <v>18.8</v>
      </c>
    </row>
    <row r="62" spans="1:44" ht="13.2" x14ac:dyDescent="0.2">
      <c r="A62" s="259"/>
      <c r="AK62" s="330"/>
      <c r="AL62" s="331" t="s">
        <v>516</v>
      </c>
      <c r="AM62" s="332">
        <v>76143</v>
      </c>
      <c r="AN62" s="333">
        <v>69310</v>
      </c>
      <c r="AO62" s="334">
        <v>89.7</v>
      </c>
      <c r="AP62" s="335">
        <v>137042</v>
      </c>
      <c r="AQ62" s="336">
        <v>4.3</v>
      </c>
      <c r="AR62" s="337">
        <v>85.4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PiVVAl2gCtd9PseVuiwFz6/o2Ue+wEwQBXgSENWp+/ZJYNDUXYeGRsfsmzP+H+rt4J0uBX8GKPxabCf9RuJ1g==" saltValue="HbO0s3pf2oUk/Wb7KWLg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J86" sqref="BJ86"/>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Mg7IcHp/fKtfGaYk+0qSN2Vxl8Y9gPd0XxgaTOqRlofVt/tpER48Pb4hCCuZz+bueI0GOj5NmE4lXN6P4ZfjHw==" saltValue="v41QZ2J5raXGXwQFdWxt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5" zoomScaleNormal="100" zoomScaleSheetLayoutView="55" workbookViewId="0">
      <selection activeCell="BC22" sqref="BC22"/>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6upok7CYOA05hvQPvXgChcnAFrlfCRKy86y8JFQlhtmMBZdrkXsKUduoGpGgJGnOh0T+xm9UXaNYXCUknSjVqQ==" saltValue="NHX5JPVYwZEbIsb6jJLK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193.26</v>
      </c>
      <c r="G47" s="12">
        <v>155.72999999999999</v>
      </c>
      <c r="H47" s="12">
        <v>140.1</v>
      </c>
      <c r="I47" s="12">
        <v>74.98</v>
      </c>
      <c r="J47" s="13">
        <v>89.36</v>
      </c>
    </row>
    <row r="48" spans="2:10" ht="57.75" customHeight="1" x14ac:dyDescent="0.2">
      <c r="B48" s="14"/>
      <c r="C48" s="1128" t="s">
        <v>4</v>
      </c>
      <c r="D48" s="1128"/>
      <c r="E48" s="1129"/>
      <c r="F48" s="15">
        <v>18.96</v>
      </c>
      <c r="G48" s="16">
        <v>19.11</v>
      </c>
      <c r="H48" s="16">
        <v>13.66</v>
      </c>
      <c r="I48" s="16">
        <v>15.56</v>
      </c>
      <c r="J48" s="17">
        <v>20.73</v>
      </c>
    </row>
    <row r="49" spans="2:10" ht="57.75" customHeight="1" thickBot="1" x14ac:dyDescent="0.25">
      <c r="B49" s="18"/>
      <c r="C49" s="1130" t="s">
        <v>5</v>
      </c>
      <c r="D49" s="1130"/>
      <c r="E49" s="1131"/>
      <c r="F49" s="19" t="s">
        <v>528</v>
      </c>
      <c r="G49" s="20" t="s">
        <v>529</v>
      </c>
      <c r="H49" s="20" t="s">
        <v>530</v>
      </c>
      <c r="I49" s="20" t="s">
        <v>531</v>
      </c>
      <c r="J49" s="21">
        <v>19.48</v>
      </c>
    </row>
    <row r="50" spans="2:10" ht="13.2" x14ac:dyDescent="0.2"/>
  </sheetData>
  <sheetProtection algorithmName="SHA-512" hashValue="PCpCSjTB9QhQtdjSzz+BkDZSkRhINsO+dmx8pA5B1QS3DJe3MJt90Vf2D6l/WekNQlXe4QKfFeMLCCgJ4v9/Ag==" saltValue="M5XE+OnIJAlC4OUQ2e8W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election activeCell="N32" sqref="N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532</v>
      </c>
      <c r="D34" s="1136"/>
      <c r="E34" s="1137"/>
      <c r="F34" s="32">
        <v>18.96</v>
      </c>
      <c r="G34" s="33">
        <v>19.11</v>
      </c>
      <c r="H34" s="33">
        <v>13.65</v>
      </c>
      <c r="I34" s="33">
        <v>16.62</v>
      </c>
      <c r="J34" s="34">
        <v>20.72</v>
      </c>
      <c r="K34" s="22"/>
      <c r="L34" s="22"/>
      <c r="M34" s="22"/>
      <c r="N34" s="22"/>
      <c r="O34" s="22"/>
      <c r="P34" s="22"/>
    </row>
    <row r="35" spans="1:16" ht="39" customHeight="1" x14ac:dyDescent="0.2">
      <c r="A35" s="22"/>
      <c r="B35" s="35"/>
      <c r="C35" s="1132" t="s">
        <v>533</v>
      </c>
      <c r="D35" s="1132"/>
      <c r="E35" s="1133"/>
      <c r="F35" s="36">
        <v>0.99</v>
      </c>
      <c r="G35" s="37">
        <v>0.25</v>
      </c>
      <c r="H35" s="37">
        <v>0.65</v>
      </c>
      <c r="I35" s="37">
        <v>2.3199999999999998</v>
      </c>
      <c r="J35" s="38">
        <v>5.34</v>
      </c>
      <c r="K35" s="22"/>
      <c r="L35" s="22"/>
      <c r="M35" s="22"/>
      <c r="N35" s="22"/>
      <c r="O35" s="22"/>
      <c r="P35" s="22"/>
    </row>
    <row r="36" spans="1:16" ht="39" customHeight="1" x14ac:dyDescent="0.2">
      <c r="A36" s="22"/>
      <c r="B36" s="35"/>
      <c r="C36" s="1132" t="s">
        <v>534</v>
      </c>
      <c r="D36" s="1132"/>
      <c r="E36" s="1133"/>
      <c r="F36" s="36">
        <v>1.4</v>
      </c>
      <c r="G36" s="37">
        <v>1.83</v>
      </c>
      <c r="H36" s="37">
        <v>1.36</v>
      </c>
      <c r="I36" s="37">
        <v>2.78</v>
      </c>
      <c r="J36" s="38">
        <v>2.16</v>
      </c>
      <c r="K36" s="22"/>
      <c r="L36" s="22"/>
      <c r="M36" s="22"/>
      <c r="N36" s="22"/>
      <c r="O36" s="22"/>
      <c r="P36" s="22"/>
    </row>
    <row r="37" spans="1:16" ht="39" customHeight="1" x14ac:dyDescent="0.2">
      <c r="A37" s="22"/>
      <c r="B37" s="35"/>
      <c r="C37" s="1132" t="s">
        <v>535</v>
      </c>
      <c r="D37" s="1132"/>
      <c r="E37" s="1133"/>
      <c r="F37" s="36">
        <v>1.17</v>
      </c>
      <c r="G37" s="37">
        <v>1.9</v>
      </c>
      <c r="H37" s="37">
        <v>1.5</v>
      </c>
      <c r="I37" s="37">
        <v>1.1100000000000001</v>
      </c>
      <c r="J37" s="38">
        <v>0.66</v>
      </c>
      <c r="K37" s="22"/>
      <c r="L37" s="22"/>
      <c r="M37" s="22"/>
      <c r="N37" s="22"/>
      <c r="O37" s="22"/>
      <c r="P37" s="22"/>
    </row>
    <row r="38" spans="1:16" ht="39" customHeight="1" x14ac:dyDescent="0.2">
      <c r="A38" s="22"/>
      <c r="B38" s="35"/>
      <c r="C38" s="1132" t="s">
        <v>536</v>
      </c>
      <c r="D38" s="1132"/>
      <c r="E38" s="1133"/>
      <c r="F38" s="36">
        <v>0.02</v>
      </c>
      <c r="G38" s="37">
        <v>0.04</v>
      </c>
      <c r="H38" s="37">
        <v>0</v>
      </c>
      <c r="I38" s="37">
        <v>0.03</v>
      </c>
      <c r="J38" s="38">
        <v>0.03</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484</v>
      </c>
      <c r="G42" s="37" t="s">
        <v>484</v>
      </c>
      <c r="H42" s="37" t="s">
        <v>484</v>
      </c>
      <c r="I42" s="37" t="s">
        <v>484</v>
      </c>
      <c r="J42" s="38" t="s">
        <v>484</v>
      </c>
      <c r="K42" s="22"/>
      <c r="L42" s="22"/>
      <c r="M42" s="22"/>
      <c r="N42" s="22"/>
      <c r="O42" s="22"/>
      <c r="P42" s="22"/>
    </row>
    <row r="43" spans="1:16" ht="39" customHeight="1" thickBot="1" x14ac:dyDescent="0.25">
      <c r="A43" s="22"/>
      <c r="B43" s="40"/>
      <c r="C43" s="1134" t="s">
        <v>538</v>
      </c>
      <c r="D43" s="1134"/>
      <c r="E43" s="1135"/>
      <c r="F43" s="41" t="s">
        <v>484</v>
      </c>
      <c r="G43" s="42" t="s">
        <v>484</v>
      </c>
      <c r="H43" s="42" t="s">
        <v>484</v>
      </c>
      <c r="I43" s="42" t="s">
        <v>484</v>
      </c>
      <c r="J43" s="43" t="s">
        <v>484</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RFNM9zKhGcrqp74cH/2QS7BtcCHdYhqlref2ZMx/gR3Z5N9By3hpEf4DcQARfki6YzVbN1FbbdNTrMj79DIA==" saltValue="t7b0lZsh3daY1NEHzyY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208</v>
      </c>
      <c r="L45" s="58">
        <v>258</v>
      </c>
      <c r="M45" s="58">
        <v>248</v>
      </c>
      <c r="N45" s="58">
        <v>253</v>
      </c>
      <c r="O45" s="59">
        <v>252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484</v>
      </c>
      <c r="L46" s="62" t="s">
        <v>484</v>
      </c>
      <c r="M46" s="62" t="s">
        <v>484</v>
      </c>
      <c r="N46" s="62" t="s">
        <v>484</v>
      </c>
      <c r="O46" s="63" t="s">
        <v>484</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484</v>
      </c>
      <c r="L47" s="62" t="s">
        <v>484</v>
      </c>
      <c r="M47" s="62" t="s">
        <v>484</v>
      </c>
      <c r="N47" s="62" t="s">
        <v>484</v>
      </c>
      <c r="O47" s="63" t="s">
        <v>484</v>
      </c>
      <c r="P47" s="46"/>
      <c r="Q47" s="46"/>
      <c r="R47" s="46"/>
      <c r="S47" s="46"/>
      <c r="T47" s="46"/>
      <c r="U47" s="46"/>
    </row>
    <row r="48" spans="1:21" ht="30.75" customHeight="1" x14ac:dyDescent="0.2">
      <c r="A48" s="46"/>
      <c r="B48" s="1163"/>
      <c r="C48" s="1164"/>
      <c r="D48" s="60"/>
      <c r="E48" s="1140" t="s">
        <v>13</v>
      </c>
      <c r="F48" s="1140"/>
      <c r="G48" s="1140"/>
      <c r="H48" s="1140"/>
      <c r="I48" s="1140"/>
      <c r="J48" s="1141"/>
      <c r="K48" s="61">
        <v>10</v>
      </c>
      <c r="L48" s="62">
        <v>9</v>
      </c>
      <c r="M48" s="62">
        <v>9</v>
      </c>
      <c r="N48" s="62">
        <v>8</v>
      </c>
      <c r="O48" s="63">
        <v>12</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484</v>
      </c>
      <c r="L49" s="62" t="s">
        <v>484</v>
      </c>
      <c r="M49" s="62" t="s">
        <v>484</v>
      </c>
      <c r="N49" s="62" t="s">
        <v>484</v>
      </c>
      <c r="O49" s="63" t="s">
        <v>484</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484</v>
      </c>
      <c r="L50" s="62" t="s">
        <v>484</v>
      </c>
      <c r="M50" s="62" t="s">
        <v>484</v>
      </c>
      <c r="N50" s="62" t="s">
        <v>484</v>
      </c>
      <c r="O50" s="63" t="s">
        <v>484</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484</v>
      </c>
      <c r="L51" s="62" t="s">
        <v>484</v>
      </c>
      <c r="M51" s="62" t="s">
        <v>484</v>
      </c>
      <c r="N51" s="62" t="s">
        <v>484</v>
      </c>
      <c r="O51" s="63" t="s">
        <v>484</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149</v>
      </c>
      <c r="L52" s="62">
        <v>187</v>
      </c>
      <c r="M52" s="62">
        <v>191</v>
      </c>
      <c r="N52" s="62">
        <v>200</v>
      </c>
      <c r="O52" s="63">
        <v>199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69</v>
      </c>
      <c r="L53" s="67">
        <v>80</v>
      </c>
      <c r="M53" s="67">
        <v>66</v>
      </c>
      <c r="N53" s="67">
        <v>61</v>
      </c>
      <c r="O53" s="68">
        <v>65</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HmnRlUU+VNiHkXy24R/OqsslZebFtNxImq3YtC4AszfaUav1pWzFZvYkP+3m+MULA9EBQkwBBDo3ROd3H1n/g==" saltValue="k7bIc4sX57deN59ajUMq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1" sqref="M41"/>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81" t="s">
        <v>30</v>
      </c>
      <c r="C41" s="1182"/>
      <c r="D41" s="103"/>
      <c r="E41" s="1183" t="s">
        <v>31</v>
      </c>
      <c r="F41" s="1183"/>
      <c r="G41" s="1183"/>
      <c r="H41" s="1184"/>
      <c r="I41" s="342">
        <v>1943</v>
      </c>
      <c r="J41" s="343">
        <v>1930</v>
      </c>
      <c r="K41" s="343">
        <v>1878</v>
      </c>
      <c r="L41" s="343">
        <v>1823</v>
      </c>
      <c r="M41" s="344">
        <v>1933</v>
      </c>
    </row>
    <row r="42" spans="2:13" ht="27.75" customHeight="1" x14ac:dyDescent="0.2">
      <c r="B42" s="1171"/>
      <c r="C42" s="1172"/>
      <c r="D42" s="104"/>
      <c r="E42" s="1175" t="s">
        <v>32</v>
      </c>
      <c r="F42" s="1175"/>
      <c r="G42" s="1175"/>
      <c r="H42" s="1176"/>
      <c r="I42" s="345" t="s">
        <v>484</v>
      </c>
      <c r="J42" s="346" t="s">
        <v>484</v>
      </c>
      <c r="K42" s="346" t="s">
        <v>484</v>
      </c>
      <c r="L42" s="346" t="s">
        <v>484</v>
      </c>
      <c r="M42" s="347" t="s">
        <v>484</v>
      </c>
    </row>
    <row r="43" spans="2:13" ht="27.75" customHeight="1" x14ac:dyDescent="0.2">
      <c r="B43" s="1171"/>
      <c r="C43" s="1172"/>
      <c r="D43" s="104"/>
      <c r="E43" s="1175" t="s">
        <v>33</v>
      </c>
      <c r="F43" s="1175"/>
      <c r="G43" s="1175"/>
      <c r="H43" s="1176"/>
      <c r="I43" s="345">
        <v>68</v>
      </c>
      <c r="J43" s="346">
        <v>56</v>
      </c>
      <c r="K43" s="346">
        <v>53</v>
      </c>
      <c r="L43" s="346">
        <v>44</v>
      </c>
      <c r="M43" s="347">
        <v>70</v>
      </c>
    </row>
    <row r="44" spans="2:13" ht="27.75" customHeight="1" x14ac:dyDescent="0.2">
      <c r="B44" s="1171"/>
      <c r="C44" s="1172"/>
      <c r="D44" s="104"/>
      <c r="E44" s="1175" t="s">
        <v>34</v>
      </c>
      <c r="F44" s="1175"/>
      <c r="G44" s="1175"/>
      <c r="H44" s="1176"/>
      <c r="I44" s="345" t="s">
        <v>484</v>
      </c>
      <c r="J44" s="346" t="s">
        <v>484</v>
      </c>
      <c r="K44" s="346" t="s">
        <v>484</v>
      </c>
      <c r="L44" s="346" t="s">
        <v>484</v>
      </c>
      <c r="M44" s="347" t="s">
        <v>484</v>
      </c>
    </row>
    <row r="45" spans="2:13" ht="27.75" customHeight="1" x14ac:dyDescent="0.2">
      <c r="B45" s="1171"/>
      <c r="C45" s="1172"/>
      <c r="D45" s="104"/>
      <c r="E45" s="1175" t="s">
        <v>35</v>
      </c>
      <c r="F45" s="1175"/>
      <c r="G45" s="1175"/>
      <c r="H45" s="1176"/>
      <c r="I45" s="345">
        <v>55</v>
      </c>
      <c r="J45" s="346">
        <v>9</v>
      </c>
      <c r="K45" s="346" t="s">
        <v>484</v>
      </c>
      <c r="L45" s="346">
        <v>178</v>
      </c>
      <c r="M45" s="347">
        <v>165</v>
      </c>
    </row>
    <row r="46" spans="2:13" ht="27.75" customHeight="1" x14ac:dyDescent="0.2">
      <c r="B46" s="1171"/>
      <c r="C46" s="1172"/>
      <c r="D46" s="105"/>
      <c r="E46" s="1175" t="s">
        <v>36</v>
      </c>
      <c r="F46" s="1175"/>
      <c r="G46" s="1175"/>
      <c r="H46" s="1176"/>
      <c r="I46" s="345" t="s">
        <v>484</v>
      </c>
      <c r="J46" s="346" t="s">
        <v>484</v>
      </c>
      <c r="K46" s="346" t="s">
        <v>484</v>
      </c>
      <c r="L46" s="346" t="s">
        <v>484</v>
      </c>
      <c r="M46" s="347" t="s">
        <v>484</v>
      </c>
    </row>
    <row r="47" spans="2:13" ht="27.75" customHeight="1" x14ac:dyDescent="0.2">
      <c r="B47" s="1171"/>
      <c r="C47" s="1172"/>
      <c r="D47" s="106"/>
      <c r="E47" s="1185" t="s">
        <v>37</v>
      </c>
      <c r="F47" s="1186"/>
      <c r="G47" s="1186"/>
      <c r="H47" s="1187"/>
      <c r="I47" s="345" t="s">
        <v>484</v>
      </c>
      <c r="J47" s="346" t="s">
        <v>484</v>
      </c>
      <c r="K47" s="346" t="s">
        <v>484</v>
      </c>
      <c r="L47" s="346" t="s">
        <v>484</v>
      </c>
      <c r="M47" s="347" t="s">
        <v>484</v>
      </c>
    </row>
    <row r="48" spans="2:13" ht="27.75" customHeight="1" x14ac:dyDescent="0.2">
      <c r="B48" s="1171"/>
      <c r="C48" s="1172"/>
      <c r="D48" s="104"/>
      <c r="E48" s="1175" t="s">
        <v>38</v>
      </c>
      <c r="F48" s="1175"/>
      <c r="G48" s="1175"/>
      <c r="H48" s="1176"/>
      <c r="I48" s="345" t="s">
        <v>484</v>
      </c>
      <c r="J48" s="346" t="s">
        <v>484</v>
      </c>
      <c r="K48" s="346" t="s">
        <v>484</v>
      </c>
      <c r="L48" s="346" t="s">
        <v>484</v>
      </c>
      <c r="M48" s="347" t="s">
        <v>484</v>
      </c>
    </row>
    <row r="49" spans="2:13" ht="27.75" customHeight="1" x14ac:dyDescent="0.2">
      <c r="B49" s="1173"/>
      <c r="C49" s="1174"/>
      <c r="D49" s="104"/>
      <c r="E49" s="1175" t="s">
        <v>39</v>
      </c>
      <c r="F49" s="1175"/>
      <c r="G49" s="1175"/>
      <c r="H49" s="1176"/>
      <c r="I49" s="345" t="s">
        <v>484</v>
      </c>
      <c r="J49" s="346" t="s">
        <v>484</v>
      </c>
      <c r="K49" s="346" t="s">
        <v>484</v>
      </c>
      <c r="L49" s="346" t="s">
        <v>484</v>
      </c>
      <c r="M49" s="347" t="s">
        <v>484</v>
      </c>
    </row>
    <row r="50" spans="2:13" ht="27.75" customHeight="1" x14ac:dyDescent="0.2">
      <c r="B50" s="1169" t="s">
        <v>40</v>
      </c>
      <c r="C50" s="1170"/>
      <c r="D50" s="107"/>
      <c r="E50" s="1175" t="s">
        <v>41</v>
      </c>
      <c r="F50" s="1175"/>
      <c r="G50" s="1175"/>
      <c r="H50" s="1176"/>
      <c r="I50" s="345">
        <v>3044</v>
      </c>
      <c r="J50" s="346">
        <v>2750</v>
      </c>
      <c r="K50" s="346">
        <v>2698</v>
      </c>
      <c r="L50" s="346">
        <v>2853</v>
      </c>
      <c r="M50" s="347">
        <v>3027</v>
      </c>
    </row>
    <row r="51" spans="2:13" ht="27.75" customHeight="1" x14ac:dyDescent="0.2">
      <c r="B51" s="1171"/>
      <c r="C51" s="1172"/>
      <c r="D51" s="104"/>
      <c r="E51" s="1175" t="s">
        <v>42</v>
      </c>
      <c r="F51" s="1175"/>
      <c r="G51" s="1175"/>
      <c r="H51" s="1176"/>
      <c r="I51" s="345" t="s">
        <v>484</v>
      </c>
      <c r="J51" s="346" t="s">
        <v>484</v>
      </c>
      <c r="K51" s="346" t="s">
        <v>484</v>
      </c>
      <c r="L51" s="346" t="s">
        <v>484</v>
      </c>
      <c r="M51" s="347" t="s">
        <v>484</v>
      </c>
    </row>
    <row r="52" spans="2:13" ht="27.75" customHeight="1" x14ac:dyDescent="0.2">
      <c r="B52" s="1173"/>
      <c r="C52" s="1174"/>
      <c r="D52" s="104"/>
      <c r="E52" s="1175" t="s">
        <v>43</v>
      </c>
      <c r="F52" s="1175"/>
      <c r="G52" s="1175"/>
      <c r="H52" s="1176"/>
      <c r="I52" s="345">
        <v>1499</v>
      </c>
      <c r="J52" s="346">
        <v>1561</v>
      </c>
      <c r="K52" s="346">
        <v>600</v>
      </c>
      <c r="L52" s="346">
        <v>1412</v>
      </c>
      <c r="M52" s="347">
        <v>1425</v>
      </c>
    </row>
    <row r="53" spans="2:13" ht="27.75" customHeight="1" thickBot="1" x14ac:dyDescent="0.25">
      <c r="B53" s="1177" t="s">
        <v>19</v>
      </c>
      <c r="C53" s="1178"/>
      <c r="D53" s="108"/>
      <c r="E53" s="1179" t="s">
        <v>44</v>
      </c>
      <c r="F53" s="1179"/>
      <c r="G53" s="1179"/>
      <c r="H53" s="1180"/>
      <c r="I53" s="348">
        <v>-2478</v>
      </c>
      <c r="J53" s="349">
        <v>-2316</v>
      </c>
      <c r="K53" s="349">
        <v>-1366</v>
      </c>
      <c r="L53" s="349">
        <v>-2221</v>
      </c>
      <c r="M53" s="350">
        <v>-2283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Vb2Z6WvEZYznfqlMSEmMeGlzWbhlqClm7q1+ZOXQd5KqwOg4Tr75rgvTXlXBqmChv0sCz25YT08iIvMVz+Iwgg==" saltValue="rIlzGc6sIc7mEEjxgxcs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abSelected="1" topLeftCell="A46" zoomScale="70" zoomScaleNormal="70" zoomScaleSheetLayoutView="100" workbookViewId="0">
      <selection activeCell="G59" sqref="G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6" t="s">
        <v>46</v>
      </c>
      <c r="D55" s="1196"/>
      <c r="E55" s="1197"/>
      <c r="F55" s="120">
        <v>1753</v>
      </c>
      <c r="G55" s="120">
        <v>905</v>
      </c>
      <c r="H55" s="121">
        <v>1078</v>
      </c>
    </row>
    <row r="56" spans="2:8" ht="52.5" customHeight="1" x14ac:dyDescent="0.2">
      <c r="B56" s="122"/>
      <c r="C56" s="1198" t="s">
        <v>47</v>
      </c>
      <c r="D56" s="1198"/>
      <c r="E56" s="1199"/>
      <c r="F56" s="123">
        <v>116</v>
      </c>
      <c r="G56" s="123">
        <v>116</v>
      </c>
      <c r="H56" s="124">
        <v>116</v>
      </c>
    </row>
    <row r="57" spans="2:8" ht="53.25" customHeight="1" x14ac:dyDescent="0.2">
      <c r="B57" s="122"/>
      <c r="C57" s="1200" t="s">
        <v>48</v>
      </c>
      <c r="D57" s="1200"/>
      <c r="E57" s="1201"/>
      <c r="F57" s="125">
        <v>830</v>
      </c>
      <c r="G57" s="125">
        <v>1833</v>
      </c>
      <c r="H57" s="126">
        <v>1833</v>
      </c>
    </row>
    <row r="58" spans="2:8" ht="45.75" customHeight="1" x14ac:dyDescent="0.2">
      <c r="B58" s="127"/>
      <c r="C58" s="1188" t="s">
        <v>544</v>
      </c>
      <c r="D58" s="1189"/>
      <c r="E58" s="1190"/>
      <c r="F58" s="128">
        <v>0</v>
      </c>
      <c r="G58" s="128">
        <v>1000</v>
      </c>
      <c r="H58" s="129">
        <v>1000</v>
      </c>
    </row>
    <row r="59" spans="2:8" ht="45.75" customHeight="1" x14ac:dyDescent="0.2">
      <c r="B59" s="127"/>
      <c r="C59" s="1188" t="s">
        <v>545</v>
      </c>
      <c r="D59" s="1189"/>
      <c r="E59" s="1190"/>
      <c r="F59" s="128">
        <v>523</v>
      </c>
      <c r="G59" s="128">
        <v>522</v>
      </c>
      <c r="H59" s="129">
        <v>445</v>
      </c>
    </row>
    <row r="60" spans="2:8" ht="45.75" customHeight="1" x14ac:dyDescent="0.2">
      <c r="B60" s="127"/>
      <c r="C60" s="1188" t="s">
        <v>546</v>
      </c>
      <c r="D60" s="1189"/>
      <c r="E60" s="1190"/>
      <c r="F60" s="128">
        <v>93</v>
      </c>
      <c r="G60" s="128">
        <v>106</v>
      </c>
      <c r="H60" s="129">
        <v>113</v>
      </c>
    </row>
    <row r="61" spans="2:8" ht="45.75" customHeight="1" x14ac:dyDescent="0.2">
      <c r="B61" s="127"/>
      <c r="C61" s="1188" t="s">
        <v>547</v>
      </c>
      <c r="D61" s="1189"/>
      <c r="E61" s="1190"/>
      <c r="F61" s="128">
        <v>80</v>
      </c>
      <c r="G61" s="128">
        <v>71</v>
      </c>
      <c r="H61" s="129">
        <v>62</v>
      </c>
    </row>
    <row r="62" spans="2:8" ht="45.75" customHeight="1" thickBot="1" x14ac:dyDescent="0.25">
      <c r="B62" s="130"/>
      <c r="C62" s="1191" t="s">
        <v>548</v>
      </c>
      <c r="D62" s="1192"/>
      <c r="E62" s="1193"/>
      <c r="F62" s="131">
        <v>61</v>
      </c>
      <c r="G62" s="131">
        <v>61</v>
      </c>
      <c r="H62" s="132">
        <v>61</v>
      </c>
    </row>
    <row r="63" spans="2:8" ht="52.5" customHeight="1" thickBot="1" x14ac:dyDescent="0.25">
      <c r="B63" s="133"/>
      <c r="C63" s="1194" t="s">
        <v>49</v>
      </c>
      <c r="D63" s="1194"/>
      <c r="E63" s="1195"/>
      <c r="F63" s="134">
        <v>2698</v>
      </c>
      <c r="G63" s="134">
        <v>2853</v>
      </c>
      <c r="H63" s="135">
        <v>3027</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qGHTdRGZ+Aj5zufYuq1jpfShR1ynrimVC2LjLxyMG789e5RN3DnDht41tvbF9RD9P4bxD8U3vxi3Z+S2TJKlOg==" saltValue="7rmp+9IsQrljE6+S8Knb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687681</v>
      </c>
      <c r="E3" s="154"/>
      <c r="F3" s="155">
        <v>268375</v>
      </c>
      <c r="G3" s="156"/>
      <c r="H3" s="157"/>
    </row>
    <row r="4" spans="1:8" x14ac:dyDescent="0.2">
      <c r="A4" s="158"/>
      <c r="B4" s="159"/>
      <c r="C4" s="160"/>
      <c r="D4" s="161">
        <v>96416</v>
      </c>
      <c r="E4" s="162"/>
      <c r="F4" s="163">
        <v>119602</v>
      </c>
      <c r="G4" s="164"/>
      <c r="H4" s="165"/>
    </row>
    <row r="5" spans="1:8" x14ac:dyDescent="0.2">
      <c r="A5" s="146" t="s">
        <v>517</v>
      </c>
      <c r="B5" s="151"/>
      <c r="C5" s="152"/>
      <c r="D5" s="153">
        <v>1556518</v>
      </c>
      <c r="E5" s="154"/>
      <c r="F5" s="155">
        <v>301035</v>
      </c>
      <c r="G5" s="156"/>
      <c r="H5" s="157"/>
    </row>
    <row r="6" spans="1:8" x14ac:dyDescent="0.2">
      <c r="A6" s="158"/>
      <c r="B6" s="159"/>
      <c r="C6" s="160"/>
      <c r="D6" s="161">
        <v>49769</v>
      </c>
      <c r="E6" s="162"/>
      <c r="F6" s="163">
        <v>154376</v>
      </c>
      <c r="G6" s="164"/>
      <c r="H6" s="165"/>
    </row>
    <row r="7" spans="1:8" x14ac:dyDescent="0.2">
      <c r="A7" s="146" t="s">
        <v>518</v>
      </c>
      <c r="B7" s="151"/>
      <c r="C7" s="152"/>
      <c r="D7" s="153">
        <v>1351846</v>
      </c>
      <c r="E7" s="154"/>
      <c r="F7" s="155">
        <v>277467</v>
      </c>
      <c r="G7" s="156"/>
      <c r="H7" s="157"/>
    </row>
    <row r="8" spans="1:8" x14ac:dyDescent="0.2">
      <c r="A8" s="158"/>
      <c r="B8" s="159"/>
      <c r="C8" s="160"/>
      <c r="D8" s="161">
        <v>52068</v>
      </c>
      <c r="E8" s="162"/>
      <c r="F8" s="163">
        <v>128378</v>
      </c>
      <c r="G8" s="164"/>
      <c r="H8" s="165"/>
    </row>
    <row r="9" spans="1:8" x14ac:dyDescent="0.2">
      <c r="A9" s="146" t="s">
        <v>519</v>
      </c>
      <c r="B9" s="151"/>
      <c r="C9" s="152"/>
      <c r="D9" s="153">
        <v>485591</v>
      </c>
      <c r="E9" s="154"/>
      <c r="F9" s="155">
        <v>282256</v>
      </c>
      <c r="G9" s="156"/>
      <c r="H9" s="157"/>
    </row>
    <row r="10" spans="1:8" x14ac:dyDescent="0.2">
      <c r="A10" s="158"/>
      <c r="B10" s="159"/>
      <c r="C10" s="160"/>
      <c r="D10" s="161">
        <v>143648</v>
      </c>
      <c r="E10" s="162"/>
      <c r="F10" s="163">
        <v>145453</v>
      </c>
      <c r="G10" s="164"/>
      <c r="H10" s="165"/>
    </row>
    <row r="11" spans="1:8" x14ac:dyDescent="0.2">
      <c r="A11" s="146" t="s">
        <v>520</v>
      </c>
      <c r="B11" s="151"/>
      <c r="C11" s="152"/>
      <c r="D11" s="153">
        <v>977546</v>
      </c>
      <c r="E11" s="154"/>
      <c r="F11" s="155">
        <v>295341</v>
      </c>
      <c r="G11" s="156"/>
      <c r="H11" s="157"/>
    </row>
    <row r="12" spans="1:8" x14ac:dyDescent="0.2">
      <c r="A12" s="158"/>
      <c r="B12" s="159"/>
      <c r="C12" s="166"/>
      <c r="D12" s="161">
        <v>4650</v>
      </c>
      <c r="E12" s="162"/>
      <c r="F12" s="163">
        <v>137402</v>
      </c>
      <c r="G12" s="164"/>
      <c r="H12" s="165"/>
    </row>
    <row r="13" spans="1:8" x14ac:dyDescent="0.2">
      <c r="A13" s="146"/>
      <c r="B13" s="151"/>
      <c r="C13" s="152"/>
      <c r="D13" s="153">
        <v>1011836</v>
      </c>
      <c r="E13" s="154"/>
      <c r="F13" s="155">
        <v>284895</v>
      </c>
      <c r="G13" s="167"/>
      <c r="H13" s="157"/>
    </row>
    <row r="14" spans="1:8" x14ac:dyDescent="0.2">
      <c r="A14" s="158"/>
      <c r="B14" s="159"/>
      <c r="C14" s="160"/>
      <c r="D14" s="161">
        <v>69310</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18.96</v>
      </c>
      <c r="C19" s="168">
        <f>ROUND(VALUE(SUBSTITUTE(実質収支比率等に係る経年分析!G$48,"▲","-")),2)</f>
        <v>19.11</v>
      </c>
      <c r="D19" s="168">
        <f>ROUND(VALUE(SUBSTITUTE(実質収支比率等に係る経年分析!H$48,"▲","-")),2)</f>
        <v>13.66</v>
      </c>
      <c r="E19" s="168">
        <f>ROUND(VALUE(SUBSTITUTE(実質収支比率等に係る経年分析!I$48,"▲","-")),2)</f>
        <v>15.56</v>
      </c>
      <c r="F19" s="168">
        <f>ROUND(VALUE(SUBSTITUTE(実質収支比率等に係る経年分析!J$48,"▲","-")),2)</f>
        <v>20.73</v>
      </c>
    </row>
    <row r="20" spans="1:11" x14ac:dyDescent="0.2">
      <c r="A20" s="168" t="s">
        <v>53</v>
      </c>
      <c r="B20" s="168">
        <f>ROUND(VALUE(SUBSTITUTE(実質収支比率等に係る経年分析!F$47,"▲","-")),2)</f>
        <v>193.26</v>
      </c>
      <c r="C20" s="168">
        <f>ROUND(VALUE(SUBSTITUTE(実質収支比率等に係る経年分析!G$47,"▲","-")),2)</f>
        <v>155.72999999999999</v>
      </c>
      <c r="D20" s="168">
        <f>ROUND(VALUE(SUBSTITUTE(実質収支比率等に係る経年分析!H$47,"▲","-")),2)</f>
        <v>140.1</v>
      </c>
      <c r="E20" s="168">
        <f>ROUND(VALUE(SUBSTITUTE(実質収支比率等に係る経年分析!I$47,"▲","-")),2)</f>
        <v>74.98</v>
      </c>
      <c r="F20" s="168">
        <f>ROUND(VALUE(SUBSTITUTE(実質収支比率等に係る経年分析!J$47,"▲","-")),2)</f>
        <v>89.36</v>
      </c>
    </row>
    <row r="21" spans="1:11" x14ac:dyDescent="0.2">
      <c r="A21" s="168" t="s">
        <v>54</v>
      </c>
      <c r="B21" s="168">
        <f>IF(ISNUMBER(VALUE(SUBSTITUTE(実質収支比率等に係る経年分析!F$49,"▲","-"))),ROUND(VALUE(SUBSTITUTE(実質収支比率等に係る経年分析!F$49,"▲","-")),2),NA())</f>
        <v>-9.5299999999999994</v>
      </c>
      <c r="C21" s="168">
        <f>IF(ISNUMBER(VALUE(SUBSTITUTE(実質収支比率等に係る経年分析!G$49,"▲","-"))),ROUND(VALUE(SUBSTITUTE(実質収支比率等に係る経年分析!G$49,"▲","-")),2),NA())</f>
        <v>-23.68</v>
      </c>
      <c r="D21" s="168">
        <f>IF(ISNUMBER(VALUE(SUBSTITUTE(実質収支比率等に係る経年分析!H$49,"▲","-"))),ROUND(VALUE(SUBSTITUTE(実質収支比率等に係る経年分析!H$49,"▲","-")),2),NA())</f>
        <v>-7.89</v>
      </c>
      <c r="E21" s="168">
        <f>IF(ISNUMBER(VALUE(SUBSTITUTE(実質収支比率等に係る経年分析!I$49,"▲","-"))),ROUND(VALUE(SUBSTITUTE(実質収支比率等に係る経年分析!I$49,"▲","-")),2),NA())</f>
        <v>-68.84</v>
      </c>
      <c r="F21" s="168">
        <f>IF(ISNUMBER(VALUE(SUBSTITUTE(実質収支比率等に係る経年分析!J$49,"▲","-"))),ROUND(VALUE(SUBSTITUTE(実質収支比率等に係る経年分析!J$49,"▲","-")),2),NA())</f>
        <v>19.48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1.1100000000000001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0.66</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2.16</v>
      </c>
    </row>
    <row r="35" spans="1:16" x14ac:dyDescent="0.2">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2.3199999999999998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5.34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19.11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13.65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20.72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149</v>
      </c>
      <c r="E42" s="170"/>
      <c r="F42" s="170"/>
      <c r="G42" s="170">
        <f>'実質公債費比率（分子）の構造'!L$52</f>
        <v>187</v>
      </c>
      <c r="H42" s="170"/>
      <c r="I42" s="170"/>
      <c r="J42" s="170">
        <f>'実質公債費比率（分子）の構造'!M$52</f>
        <v>191</v>
      </c>
      <c r="K42" s="170"/>
      <c r="L42" s="170"/>
      <c r="M42" s="170">
        <f>'実質公債費比率（分子）の構造'!N$52</f>
        <v>200</v>
      </c>
      <c r="N42" s="170"/>
      <c r="O42" s="170"/>
      <c r="P42" s="170">
        <f>'実質公債費比率（分子）の構造'!O$52</f>
        <v>199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10</v>
      </c>
      <c r="C46" s="170"/>
      <c r="D46" s="170"/>
      <c r="E46" s="170">
        <f>'実質公債費比率（分子）の構造'!L$48</f>
        <v>9</v>
      </c>
      <c r="F46" s="170"/>
      <c r="G46" s="170"/>
      <c r="H46" s="170">
        <f>'実質公債費比率（分子）の構造'!M$48</f>
        <v>9</v>
      </c>
      <c r="I46" s="170"/>
      <c r="J46" s="170"/>
      <c r="K46" s="170">
        <f>'実質公債費比率（分子）の構造'!N$48</f>
        <v>8</v>
      </c>
      <c r="L46" s="170"/>
      <c r="M46" s="170"/>
      <c r="N46" s="170">
        <f>'実質公債費比率（分子）の構造'!O$48</f>
        <v>12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208</v>
      </c>
      <c r="C49" s="170"/>
      <c r="D49" s="170"/>
      <c r="E49" s="170">
        <f>'実質公債費比率（分子）の構造'!L$45</f>
        <v>258</v>
      </c>
      <c r="F49" s="170"/>
      <c r="G49" s="170"/>
      <c r="H49" s="170">
        <f>'実質公債費比率（分子）の構造'!M$45</f>
        <v>248</v>
      </c>
      <c r="I49" s="170"/>
      <c r="J49" s="170"/>
      <c r="K49" s="170">
        <f>'実質公債費比率（分子）の構造'!N$45</f>
        <v>253</v>
      </c>
      <c r="L49" s="170"/>
      <c r="M49" s="170"/>
      <c r="N49" s="170">
        <f>'実質公債費比率（分子）の構造'!O$45</f>
        <v>252</v>
      </c>
      <c r="O49" s="170"/>
      <c r="P49" s="170"/>
    </row>
    <row r="50" spans="1:16" x14ac:dyDescent="0.2">
      <c r="A50" s="170" t="s">
        <v>67</v>
      </c>
      <c r="B50" s="170" t="e">
        <f>NA()</f>
        <v>#N/A</v>
      </c>
      <c r="C50" s="170">
        <f>IF(ISNUMBER('実質公債費比率（分子）の構造'!K$53),'実質公債費比率（分子）の構造'!K$53,NA())</f>
        <v>69</v>
      </c>
      <c r="D50" s="170" t="e">
        <f>NA()</f>
        <v>#N/A</v>
      </c>
      <c r="E50" s="170" t="e">
        <f>NA()</f>
        <v>#N/A</v>
      </c>
      <c r="F50" s="170">
        <f>IF(ISNUMBER('実質公債費比率（分子）の構造'!L$53),'実質公債費比率（分子）の構造'!L$53,NA())</f>
        <v>80</v>
      </c>
      <c r="G50" s="170" t="e">
        <f>NA()</f>
        <v>#N/A</v>
      </c>
      <c r="H50" s="170" t="e">
        <f>NA()</f>
        <v>#N/A</v>
      </c>
      <c r="I50" s="170">
        <f>IF(ISNUMBER('実質公債費比率（分子）の構造'!M$53),'実質公債費比率（分子）の構造'!M$53,NA())</f>
        <v>66</v>
      </c>
      <c r="J50" s="170" t="e">
        <f>NA()</f>
        <v>#N/A</v>
      </c>
      <c r="K50" s="170" t="e">
        <f>NA()</f>
        <v>#N/A</v>
      </c>
      <c r="L50" s="170">
        <f>IF(ISNUMBER('実質公債費比率（分子）の構造'!N$53),'実質公債費比率（分子）の構造'!N$53,NA())</f>
        <v>61</v>
      </c>
      <c r="M50" s="170" t="e">
        <f>NA()</f>
        <v>#N/A</v>
      </c>
      <c r="N50" s="170" t="e">
        <f>NA()</f>
        <v>#N/A</v>
      </c>
      <c r="O50" s="170">
        <f>IF(ISNUMBER('実質公債費比率（分子）の構造'!O$53),'実質公債費比率（分子）の構造'!O$53,NA())</f>
        <v>65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1499</v>
      </c>
      <c r="E56" s="169"/>
      <c r="F56" s="169"/>
      <c r="G56" s="169">
        <f>'将来負担比率（分子）の構造'!J$52</f>
        <v>1561</v>
      </c>
      <c r="H56" s="169"/>
      <c r="I56" s="169"/>
      <c r="J56" s="169">
        <f>'将来負担比率（分子）の構造'!K$52</f>
        <v>600</v>
      </c>
      <c r="K56" s="169"/>
      <c r="L56" s="169"/>
      <c r="M56" s="169">
        <f>'将来負担比率（分子）の構造'!L$52</f>
        <v>1412</v>
      </c>
      <c r="N56" s="169"/>
      <c r="O56" s="169"/>
      <c r="P56" s="169">
        <f>'将来負担比率（分子）の構造'!M$52</f>
        <v>1425</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3044</v>
      </c>
      <c r="E58" s="169"/>
      <c r="F58" s="169"/>
      <c r="G58" s="169">
        <f>'将来負担比率（分子）の構造'!J$50</f>
        <v>2750</v>
      </c>
      <c r="H58" s="169"/>
      <c r="I58" s="169"/>
      <c r="J58" s="169">
        <f>'将来負担比率（分子）の構造'!K$50</f>
        <v>2698</v>
      </c>
      <c r="K58" s="169"/>
      <c r="L58" s="169"/>
      <c r="M58" s="169">
        <f>'将来負担比率（分子）の構造'!L$50</f>
        <v>2853</v>
      </c>
      <c r="N58" s="169"/>
      <c r="O58" s="169"/>
      <c r="P58" s="169">
        <f>'将来負担比率（分子）の構造'!M$50</f>
        <v>3027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55</v>
      </c>
      <c r="C62" s="169"/>
      <c r="D62" s="169"/>
      <c r="E62" s="169">
        <f>'将来負担比率（分子）の構造'!J$45</f>
        <v>9</v>
      </c>
      <c r="F62" s="169"/>
      <c r="G62" s="169"/>
      <c r="H62" s="169" t="str">
        <f>'将来負担比率（分子）の構造'!K$45</f>
        <v>-</v>
      </c>
      <c r="I62" s="169"/>
      <c r="J62" s="169"/>
      <c r="K62" s="169">
        <f>'将来負担比率（分子）の構造'!L$45</f>
        <v>178</v>
      </c>
      <c r="L62" s="169"/>
      <c r="M62" s="169"/>
      <c r="N62" s="169">
        <f>'将来負担比率（分子）の構造'!M$45</f>
        <v>165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68</v>
      </c>
      <c r="C64" s="169"/>
      <c r="D64" s="169"/>
      <c r="E64" s="169">
        <f>'将来負担比率（分子）の構造'!J$43</f>
        <v>56</v>
      </c>
      <c r="F64" s="169"/>
      <c r="G64" s="169"/>
      <c r="H64" s="169">
        <f>'将来負担比率（分子）の構造'!K$43</f>
        <v>53</v>
      </c>
      <c r="I64" s="169"/>
      <c r="J64" s="169"/>
      <c r="K64" s="169">
        <f>'将来負担比率（分子）の構造'!L$43</f>
        <v>44</v>
      </c>
      <c r="L64" s="169"/>
      <c r="M64" s="169"/>
      <c r="N64" s="169">
        <f>'将来負担比率（分子）の構造'!M$43</f>
        <v>70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1943</v>
      </c>
      <c r="C66" s="169"/>
      <c r="D66" s="169"/>
      <c r="E66" s="169">
        <f>'将来負担比率（分子）の構造'!J$41</f>
        <v>1930</v>
      </c>
      <c r="F66" s="169"/>
      <c r="G66" s="169"/>
      <c r="H66" s="169">
        <f>'将来負担比率（分子）の構造'!K$41</f>
        <v>1878</v>
      </c>
      <c r="I66" s="169"/>
      <c r="J66" s="169"/>
      <c r="K66" s="169">
        <f>'将来負担比率（分子）の構造'!L$41</f>
        <v>1823</v>
      </c>
      <c r="L66" s="169"/>
      <c r="M66" s="169"/>
      <c r="N66" s="169">
        <f>'将来負担比率（分子）の構造'!M$41</f>
        <v>1933</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1753</v>
      </c>
      <c r="C72" s="173">
        <f>基金残高に係る経年分析!G55</f>
        <v>905</v>
      </c>
      <c r="D72" s="173">
        <f>基金残高に係る経年分析!H55</f>
        <v>1078</v>
      </c>
    </row>
    <row r="73" spans="1:16" x14ac:dyDescent="0.2">
      <c r="A73" s="172" t="s">
        <v>74</v>
      </c>
      <c r="B73" s="173">
        <f>基金残高に係る経年分析!F56</f>
        <v>116</v>
      </c>
      <c r="C73" s="173">
        <f>基金残高に係る経年分析!G56</f>
        <v>116</v>
      </c>
      <c r="D73" s="173">
        <f>基金残高に係る経年分析!H56</f>
        <v>116</v>
      </c>
    </row>
    <row r="74" spans="1:16" x14ac:dyDescent="0.2">
      <c r="A74" s="172" t="s">
        <v>75</v>
      </c>
      <c r="B74" s="173">
        <f>基金残高に係る経年分析!F57</f>
        <v>830</v>
      </c>
      <c r="C74" s="173">
        <f>基金残高に係る経年分析!G57</f>
        <v>1833</v>
      </c>
      <c r="D74" s="173">
        <f>基金残高に係る経年分析!H57</f>
        <v>1833</v>
      </c>
    </row>
  </sheetData>
  <sheetProtection algorithmName="SHA-512" hashValue="d37TjmrTk0u0ZPv5hzerBZM5zU3gAYbIHjBKnI//rfnsSEUHUbIwUz0f3RaqXhKSSnzJNLguvB1y2FOW1MUOSA==" saltValue="cAOOm9auQe4pf75qzGst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2025-03-14T01:11:06Z</cp:lastPrinted>
  <dcterms:created xsi:type="dcterms:W3CDTF">2025-02-19T05:52:41Z</dcterms:created>
  <dcterms:modified xsi:type="dcterms:W3CDTF">2025-03-16T08:22:13Z</dcterms:modified>
  <cp:category/>
</cp:coreProperties>
</file>