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92.168.154.100\Share\企画財政課\500_財政班\1200_財政照会\100_予算関連\財政状況資料集の作成及び提出\財政状況資料集の作成（R7）\"/>
    </mc:Choice>
  </mc:AlternateContent>
  <xr:revisionPtr revIDLastSave="0" documentId="13_ncr:1_{777C3CD1-40B7-4B98-91FB-DF5D3CAAFE81}" xr6:coauthVersionLast="36" xr6:coauthVersionMax="36" xr10:uidLastSave="{00000000-0000-0000-0000-000000000000}"/>
  <bookViews>
    <workbookView xWindow="0" yWindow="0" windowWidth="22644" windowHeight="7944" firstSheet="2"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s="1"/>
</calcChain>
</file>

<file path=xl/sharedStrings.xml><?xml version="1.0" encoding="utf-8"?>
<sst xmlns="http://schemas.openxmlformats.org/spreadsheetml/2006/main" count="1065" uniqueCount="547">
  <si>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</si>
  <si>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</si>
  <si>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</si>
  <si>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</si>
  <si>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</si>
  <si>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</si>
  <si>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</si>
  <si>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</si>
  <si>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</si>
  <si>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</si>
  <si>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</si>
  <si>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</si>
  <si>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</si>
  <si>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</si>
  <si>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</si>
  <si>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</si>
  <si>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</si>
  <si>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</si>
  <si>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</si>
  <si>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</si>
  <si>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</si>
  <si>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</si>
  <si>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</si>
  <si>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</si>
  <si>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</si>
  <si>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</si>
  <si>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</si>
  <si>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</si>
  <si>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</si>
  <si>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</si>
  <si>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</si>
  <si>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</si>
  <si>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</si>
  <si>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</si>
  <si>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</si>
  <si>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</si>
  <si>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</si>
  <si>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</si>
  <si>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</si>
  <si>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</si>
  <si>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</si>
  <si>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</si>
  <si>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</si>
  <si>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</si>
  <si>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</si>
  <si>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</si>
  <si>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</si>
  <si>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</si>
  <si>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</si>
  <si>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</si>
  <si>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</si>
  <si>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</si>
  <si>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</si>
  <si>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</si>
  <si>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</si>
  <si>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</si>
  <si>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</si>
  <si>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</si>
  <si>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</si>
  <si>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</si>
  <si>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</si>
  <si>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</si>
  <si>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</si>
  <si>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</si>
  <si>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</si>
  <si>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</si>
  <si>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</si>
  <si>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</si>
  <si>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</si>
  <si>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</si>
  <si>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</si>
  <si>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</si>
  <si>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</si>
  <si>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</si>
  <si>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</si>
  <si>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</si>
  <si>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</si>
  <si>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</si>
  <si>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</si>
  <si>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</si>
  <si>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</si>
  <si>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</si>
  <si>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</si>
  <si>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</si>
  <si>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</si>
  <si>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</si>
  <si>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</si>
  <si>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</si>
  <si>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</si>
  <si>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</si>
  <si>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</si>
  <si>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</si>
  <si>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</si>
  <si>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</si>
  <si>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</si>
  <si>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</si>
  <si>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</si>
  <si>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</si>
  <si>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</si>
  <si>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</si>
  <si>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</si>
  <si>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</si>
  <si>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</si>
  <si>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</si>
  <si>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</si>
  <si>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</si>
  <si>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</si>
  <si>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</si>
  <si>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</si>
  <si>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</si>
  <si>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</si>
  <si>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</si>
  <si>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</si>
  <si>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</si>
  <si>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</si>
  <si>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</si>
  <si>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</si>
  <si>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</si>
  <si>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</si>
  <si>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</si>
  <si>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</si>
  <si>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</si>
  <si>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</si>
  <si>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</si>
  <si>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</si>
  <si>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</si>
  <si>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</si>
  <si>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</si>
  <si>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</si>
  <si>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</si>
  <si>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</si>
  <si>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</si>
  <si>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</si>
  <si>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</si>
  <si>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</si>
  <si>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</si>
  <si>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</si>
  <si>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</si>
  <si>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</si>
  <si>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</si>
  <si>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</si>
  <si>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</si>
  <si>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</si>
  <si>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</si>
  <si>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</si>
  <si>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</si>
  <si>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</si>
  <si>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</si>
  <si>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</si>
  <si>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</si>
  <si>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</si>
  <si>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</si>
  <si>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</si>
  <si>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</si>
  <si>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</si>
  <si>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</si>
  <si>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</si>
  <si>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</si>
  <si>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</si>
  <si>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</si>
  <si>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</si>
  <si>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</si>
  <si>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</si>
  <si>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</si>
  <si>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</si>
  <si>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</si>
  <si>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</si>
  <si>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</si>
  <si>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</si>
  <si>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</si>
  <si>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</si>
  <si>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</si>
  <si>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</si>
  <si>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</si>
  <si>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</si>
  <si>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</si>
  <si>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</si>
  <si>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</si>
  <si>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</si>
  <si>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</si>
  <si>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</si>
  <si>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</si>
  <si>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</si>
  <si>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</si>
  <si>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</si>
  <si>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</si>
  <si>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</si>
  <si>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</si>
  <si>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</si>
  <si>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</si>
  <si>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</si>
  <si>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</si>
  <si>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</si>
  <si>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</si>
  <si>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</si>
  <si>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</si>
  <si>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</si>
  <si>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</si>
  <si>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</si>
  <si>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</si>
  <si>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</si>
  <si>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</si>
  <si>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</si>
  <si>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沖縄県久米島町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</si>
  <si>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</si>
  <si>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</si>
  <si>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</si>
  <si>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</si>
  <si>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</si>
  <si>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</si>
  <si>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</si>
  <si>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</si>
  <si>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</si>
  <si>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</si>
  <si>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</si>
  <si>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</si>
  <si>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</si>
  <si>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</si>
  <si>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</si>
  <si>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</si>
  <si>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</si>
  <si>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</si>
  <si>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</si>
  <si>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</si>
  <si>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</si>
  <si>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</si>
  <si>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</si>
  <si>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</si>
  <si>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</si>
  <si>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</si>
  <si>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</si>
  <si>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</si>
  <si>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</si>
  <si>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</si>
  <si>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</si>
  <si>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</si>
  <si>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</si>
  <si>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</si>
  <si>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</si>
  <si>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</si>
  <si>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</si>
  <si>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</si>
  <si>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</si>
  <si>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</si>
  <si>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</si>
  <si>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</si>
  <si>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</si>
  <si>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</si>
  <si>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</si>
  <si>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</si>
  <si>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</si>
  <si>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</si>
  <si>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</si>
  <si>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</si>
  <si>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</si>
  <si>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</si>
  <si>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</si>
  <si>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</si>
  <si>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</si>
  <si>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</si>
  <si>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</si>
  <si>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</si>
  <si>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</si>
  <si>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</si>
  <si>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</si>
  <si>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</si>
  <si>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</si>
  <si>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</si>
  <si>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</si>
  <si>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</si>
  <si>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</si>
  <si>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</si>
  <si>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</si>
  <si>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</si>
  <si>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</si>
  <si>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</si>
  <si>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</si>
  <si>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</si>
  <si>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</si>
  <si>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</si>
  <si>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</si>
  <si>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</si>
  <si>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</si>
  <si>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</si>
  <si>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</si>
  <si>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</si>
  <si>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</si>
  <si>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</si>
  <si>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</si>
  <si>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</si>
  <si>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</si>
  <si>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</si>
  <si>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</si>
  <si>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</si>
  <si>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</si>
  <si>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</si>
  <si>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</si>
  <si>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</si>
  <si>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</si>
  <si>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</si>
  <si>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</si>
  <si>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</si>
  <si>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</si>
  <si>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</si>
  <si>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</si>
  <si>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</si>
  <si>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</si>
  <si>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</si>
  <si>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</si>
  <si>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</si>
  <si>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</si>
  <si>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</si>
  <si>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</si>
  <si>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</si>
  <si>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</si>
  <si>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</si>
  <si>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</si>
  <si>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</si>
  <si>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</si>
  <si>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</si>
  <si>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</si>
  <si>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</si>
  <si>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</si>
  <si>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</si>
  <si>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</si>
  <si>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</si>
  <si>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</si>
  <si>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</si>
  <si>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</si>
  <si>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</si>
  <si>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</si>
  <si>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</si>
  <si>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</si>
  <si>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</si>
  <si>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</si>
  <si>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</si>
  <si>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</si>
  <si>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</si>
  <si>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</si>
  <si>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</si>
  <si>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</si>
  <si>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</si>
  <si>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</si>
  <si>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</si>
  <si>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</si>
  <si>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</si>
  <si>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</si>
  <si>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</si>
  <si>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</si>
  <si>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</si>
  <si>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</si>
  <si>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</si>
  <si>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</si>
  <si>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沖縄県久米島町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</si>
  <si>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</si>
  <si>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</si>
  <si>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</si>
  <si>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</si>
  <si>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</si>
  <si>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</si>
  <si>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</si>
  <si>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</si>
  <si>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</si>
  <si>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</si>
  <si>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</si>
  <si>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</si>
  <si>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</si>
  <si>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</si>
  <si>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</si>
  <si>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</si>
  <si>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</si>
  <si>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</si>
  <si>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</si>
  <si>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</si>
  <si>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</si>
  <si>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</si>
  <si>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</si>
  <si>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</si>
  <si>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</si>
  <si>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</si>
  <si>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</si>
  <si>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</si>
  <si>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</si>
  <si>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</si>
  <si>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</si>
  <si>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</si>
  <si>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</si>
  <si>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</si>
  <si>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</si>
  <si>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</si>
  <si>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</si>
  <si>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</si>
  <si>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</si>
  <si>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</si>
  <si>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</si>
  <si>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</si>
  <si>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</si>
  <si>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</si>
  <si>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</si>
  <si>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</si>
  <si>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</si>
  <si>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</si>
  <si>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</si>
  <si>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</si>
  <si>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</si>
  <si>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</si>
  <si>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</si>
  <si>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</si>
  <si>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</si>
  <si>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</si>
  <si>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</si>
  <si>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</si>
  <si>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</si>
  <si>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</si>
  <si>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</si>
  <si>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</si>
  <si>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</si>
  <si>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</si>
  <si>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</si>
  <si>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</si>
  <si>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</si>
  <si>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</si>
  <si>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</si>
  <si>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</si>
  <si>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</si>
  <si>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</si>
  <si>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</si>
  <si>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</si>
  <si>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</si>
  <si>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</si>
  <si>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</si>
  <si>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</si>
  <si>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</si>
  <si>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</si>
  <si>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</si>
  <si>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</si>
  <si>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</si>
  <si>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</si>
  <si>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</si>
  <si>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</si>
  <si>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</si>
  <si>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</si>
  <si>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</si>
  <si>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</si>
  <si>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</si>
  <si>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</si>
  <si>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</si>
  <si>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</si>
  <si>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</si>
  <si>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</si>
  <si>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</si>
  <si>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</si>
  <si>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</si>
  <si>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</si>
  <si>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</si>
  <si>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</si>
  <si>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</si>
  <si>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</si>
  <si>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</si>
  <si>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</si>
  <si>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</si>
  <si>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</si>
  <si>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</si>
  <si>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</si>
  <si>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</si>
  <si>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</si>
  <si>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</si>
  <si>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</si>
  <si>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</si>
  <si>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</si>
  <si>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</si>
  <si>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</si>
  <si>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</si>
  <si>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</si>
  <si>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</si>
  <si>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</si>
  <si>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</si>
  <si>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</si>
  <si>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</si>
  <si>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</si>
  <si>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</si>
  <si>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</si>
  <si>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</si>
  <si>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</si>
  <si>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</si>
  <si>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</si>
  <si>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</si>
  <si>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</si>
  <si>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</si>
  <si>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</si>
  <si>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</si>
  <si>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</si>
  <si>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</si>
  <si>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</si>
  <si>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</si>
  <si>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</si>
  <si>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</si>
  <si>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</si>
  <si>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</si>
  <si>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</si>
  <si>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</si>
  <si>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</si>
  <si>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</si>
  <si>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</si>
  <si>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</si>
  <si>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</si>
  <si>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</si>
  <si>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</si>
  <si>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</si>
  <si>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</si>
  <si>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</si>
  <si>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</si>
  <si>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</si>
  <si>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</si>
  <si>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</si>
  <si>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</si>
  <si>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</si>
  <si>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</si>
  <si>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</si>
  <si>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</si>
  <si>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</si>
  <si>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</si>
  <si>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</si>
  <si>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</si>
  <si>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</si>
  <si>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</si>
  <si>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</si>
  <si>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</si>
  <si>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4.20</t>
  </si>
  <si>
    <t>国民健康保険特別会計</t>
  </si>
  <si>
    <t>▲ 0.08</t>
  </si>
  <si>
    <t>一般会計</t>
  </si>
  <si>
    <t>水道事業会計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</si>
  <si>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</si>
  <si>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</si>
  <si>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</si>
  <si>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</si>
  <si>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</si>
  <si>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</si>
  <si>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</si>
  <si>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</si>
  <si>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</si>
  <si>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ふるさと寄付金</t>
    <rPh sb="4" eb="7">
      <t>キフキン</t>
    </rPh>
    <phoneticPr fontId="2"/>
  </si>
  <si>
    <t>地域振興基金</t>
    <rPh sb="0" eb="6">
      <t>チイキシンコウキキン</t>
    </rPh>
    <phoneticPr fontId="5"/>
  </si>
  <si>
    <t>庁舎等新改築基金</t>
    <rPh sb="0" eb="8">
      <t>チョウシャトウシンカイチクキキン</t>
    </rPh>
    <phoneticPr fontId="2"/>
  </si>
  <si>
    <t>前村幸秀人材育成基金</t>
    <rPh sb="0" eb="2">
      <t>マエムラ</t>
    </rPh>
    <rPh sb="2" eb="4">
      <t>ユキヒデ</t>
    </rPh>
    <rPh sb="4" eb="10">
      <t>ジンザイイクセイキキン</t>
    </rPh>
    <phoneticPr fontId="2"/>
  </si>
  <si>
    <t>特定防衛施設周辺調整調整交付金基金</t>
    <rPh sb="0" eb="10">
      <t>トクテイボウエイシセツシュウヘンチョウセイ</t>
    </rPh>
    <rPh sb="10" eb="15">
      <t>チョウセイコウフキン</t>
    </rPh>
    <rPh sb="15" eb="1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</si>
</sst>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0743-4AD2-BA63-C594993B36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222654</c:v>
                </c:pt>
                <c:pt idx="1">
                  <c:v>268409</c:v>
                </c:pt>
                <c:pt idx="2">
                  <c:v>185573</c:v>
                </c:pt>
                <c:pt idx="3">
                  <c:v>205090</c:v>
                </c:pt>
                <c:pt idx="4">
                  <c:v>269984</c:v>
                </c:pt>
              </c:numCache>
            </c:numRef>
          </c:val>
          <c:smooth val="0"/>
          <c:extLst>
            <c:ext xmlns:c16="http://schemas.microsoft.com/office/drawing/2014/chart" uri="{C3380CC4-5D6E-409C-BE32-E72D297353CC}">
              <c16:uniqueId val="{00000001-0743-4AD2-BA63-C594993B36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7.95</c:v>
                </c:pt>
                <c:pt idx="1">
                  <c:v>16.71</c:v>
                </c:pt>
                <c:pt idx="2">
                  <c:v>10.56</c:v>
                </c:pt>
                <c:pt idx="3">
                  <c:v>8.56</c:v>
                </c:pt>
                <c:pt idx="4">
                  <c:v>8.91</c:v>
                </c:pt>
              </c:numCache>
            </c:numRef>
          </c:val>
          <c:extLst>
            <c:ext xmlns:c16="http://schemas.microsoft.com/office/drawing/2014/chart" uri="{C3380CC4-5D6E-409C-BE32-E72D297353CC}">
              <c16:uniqueId val="{00000000-595A-40C5-8BB3-1DC3E9A4E1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47.96</c:v>
                </c:pt>
                <c:pt idx="1">
                  <c:v>42.57</c:v>
                </c:pt>
                <c:pt idx="2">
                  <c:v>62.72</c:v>
                </c:pt>
                <c:pt idx="3">
                  <c:v>68.7</c:v>
                </c:pt>
                <c:pt idx="4">
                  <c:v>63.95</c:v>
                </c:pt>
              </c:numCache>
            </c:numRef>
          </c:val>
          <c:extLst>
            <c:ext xmlns:c16="http://schemas.microsoft.com/office/drawing/2014/chart" uri="{C3380CC4-5D6E-409C-BE32-E72D297353CC}">
              <c16:uniqueId val="{00000001-595A-40C5-8BB3-1DC3E9A4E1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2.94</c:v>
                </c:pt>
                <c:pt idx="1">
                  <c:v>5.43</c:v>
                </c:pt>
                <c:pt idx="2">
                  <c:v>18.07</c:v>
                </c:pt>
                <c:pt idx="3">
                  <c:v>2.35</c:v>
                </c:pt>
                <c:pt idx="4">
                  <c:v>-4.2</c:v>
                </c:pt>
              </c:numCache>
            </c:numRef>
          </c:val>
          <c:smooth val="0"/>
          <c:extLst>
            <c:ext xmlns:c16="http://schemas.microsoft.com/office/drawing/2014/chart" uri="{C3380CC4-5D6E-409C-BE32-E72D297353CC}">
              <c16:uniqueId val="{00000002-595A-40C5-8BB3-1DC3E9A4E1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D4-45CD-946C-B1BE45FDCE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D4-45CD-946C-B1BE45FDCE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D4-45CD-946C-B1BE45FDCEE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D4-45CD-946C-B1BE45FDCEE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0D4-45CD-946C-B1BE45FDCEE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0.11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60D4-45CD-946C-B1BE45FDCEE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0.06</c:v>
                </c:pt>
                <c:pt idx="4">
                  <c:v>#N/A</c:v>
                </c:pt>
                <c:pt idx="5">
                  <c:v>0.12</c:v>
                </c:pt>
                <c:pt idx="6">
                  <c:v>#N/A</c:v>
                </c:pt>
                <c:pt idx="7">
                  <c:v>0.28000000000000003</c:v>
                </c:pt>
                <c:pt idx="8">
                  <c:v>#N/A</c:v>
                </c:pt>
                <c:pt idx="9">
                  <c:v>0.17</c:v>
                </c:pt>
              </c:numCache>
            </c:numRef>
          </c:val>
          <c:extLst>
            <c:ext xmlns:c16="http://schemas.microsoft.com/office/drawing/2014/chart" uri="{C3380CC4-5D6E-409C-BE32-E72D297353CC}">
              <c16:uniqueId val="{00000006-60D4-45CD-946C-B1BE45FDCEE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7.33</c:v>
                </c:pt>
                <c:pt idx="2">
                  <c:v>#N/A</c:v>
                </c:pt>
                <c:pt idx="3">
                  <c:v>6.22</c:v>
                </c:pt>
                <c:pt idx="4">
                  <c:v>#N/A</c:v>
                </c:pt>
                <c:pt idx="5">
                  <c:v>5.92</c:v>
                </c:pt>
                <c:pt idx="6">
                  <c:v>#N/A</c:v>
                </c:pt>
                <c:pt idx="7">
                  <c:v>5.77</c:v>
                </c:pt>
                <c:pt idx="8">
                  <c:v>#N/A</c:v>
                </c:pt>
                <c:pt idx="9">
                  <c:v>5.63</c:v>
                </c:pt>
              </c:numCache>
            </c:numRef>
          </c:val>
          <c:extLst>
            <c:ext xmlns:c16="http://schemas.microsoft.com/office/drawing/2014/chart" uri="{C3380CC4-5D6E-409C-BE32-E72D297353CC}">
              <c16:uniqueId val="{00000007-60D4-45CD-946C-B1BE45FDCE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7.94</c:v>
                </c:pt>
                <c:pt idx="2">
                  <c:v>#N/A</c:v>
                </c:pt>
                <c:pt idx="3">
                  <c:v>16.71</c:v>
                </c:pt>
                <c:pt idx="4">
                  <c:v>#N/A</c:v>
                </c:pt>
                <c:pt idx="5">
                  <c:v>10.55</c:v>
                </c:pt>
                <c:pt idx="6">
                  <c:v>#N/A</c:v>
                </c:pt>
                <c:pt idx="7">
                  <c:v>8.5500000000000007</c:v>
                </c:pt>
                <c:pt idx="8">
                  <c:v>#N/A</c:v>
                </c:pt>
                <c:pt idx="9">
                  <c:v>8.9</c:v>
                </c:pt>
              </c:numCache>
            </c:numRef>
          </c:val>
          <c:extLst>
            <c:ext xmlns:c16="http://schemas.microsoft.com/office/drawing/2014/chart" uri="{C3380CC4-5D6E-409C-BE32-E72D297353CC}">
              <c16:uniqueId val="{00000008-60D4-45CD-946C-B1BE45FDCEE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0.83</c:v>
                </c:pt>
                <c:pt idx="2">
                  <c:v>#N/A</c:v>
                </c:pt>
                <c:pt idx="3">
                  <c:v>0.31</c:v>
                </c:pt>
                <c:pt idx="4">
                  <c:v>#N/A</c:v>
                </c:pt>
                <c:pt idx="5">
                  <c:v>0.08</c:v>
                </c:pt>
                <c:pt idx="6">
                  <c:v>#N/A</c:v>
                </c:pt>
                <c:pt idx="7">
                  <c:v>0.2</c:v>
                </c:pt>
                <c:pt idx="8">
                  <c:v>0.08</c:v>
                </c:pt>
                <c:pt idx="9">
                  <c:v>#N/A</c:v>
                </c:pt>
              </c:numCache>
            </c:numRef>
          </c:val>
          <c:extLst>
            <c:ext xmlns:c16="http://schemas.microsoft.com/office/drawing/2014/chart" uri="{C3380CC4-5D6E-409C-BE32-E72D297353CC}">
              <c16:uniqueId val="{00000009-60D4-45CD-946C-B1BE45FDCE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632</c:v>
                </c:pt>
                <c:pt idx="5">
                  <c:v>641</c:v>
                </c:pt>
                <c:pt idx="8">
                  <c:v>632</c:v>
                </c:pt>
                <c:pt idx="11">
                  <c:v>623</c:v>
                </c:pt>
                <c:pt idx="14">
                  <c:v>616</c:v>
                </c:pt>
              </c:numCache>
            </c:numRef>
          </c:val>
          <c:extLst>
            <c:ext xmlns:c16="http://schemas.microsoft.com/office/drawing/2014/chart" uri="{C3380CC4-5D6E-409C-BE32-E72D297353CC}">
              <c16:uniqueId val="{00000000-8682-411D-8422-D17E19C20B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82-411D-8422-D17E19C20B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82-411D-8422-D17E19C20B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8682-411D-8422-D17E19C20B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c:v>
                </c:pt>
                <c:pt idx="3">
                  <c:v>133</c:v>
                </c:pt>
                <c:pt idx="6">
                  <c:v>135</c:v>
                </c:pt>
                <c:pt idx="9">
                  <c:v>130</c:v>
                </c:pt>
                <c:pt idx="12">
                  <c:v>125</c:v>
                </c:pt>
              </c:numCache>
            </c:numRef>
          </c:val>
          <c:extLst>
            <c:ext xmlns:c16="http://schemas.microsoft.com/office/drawing/2014/chart" uri="{C3380CC4-5D6E-409C-BE32-E72D297353CC}">
              <c16:uniqueId val="{00000004-8682-411D-8422-D17E19C20B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82-411D-8422-D17E19C20B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82-411D-8422-D17E19C20B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695</c:v>
                </c:pt>
                <c:pt idx="3">
                  <c:v>658</c:v>
                </c:pt>
                <c:pt idx="6">
                  <c:v>674</c:v>
                </c:pt>
                <c:pt idx="9">
                  <c:v>674</c:v>
                </c:pt>
                <c:pt idx="12">
                  <c:v>676</c:v>
                </c:pt>
              </c:numCache>
            </c:numRef>
          </c:val>
          <c:extLst>
            <c:ext xmlns:c16="http://schemas.microsoft.com/office/drawing/2014/chart" uri="{C3380CC4-5D6E-409C-BE32-E72D297353CC}">
              <c16:uniqueId val="{00000007-8682-411D-8422-D17E19C20B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194</c:v>
                </c:pt>
                <c:pt idx="2">
                  <c:v>#N/A</c:v>
                </c:pt>
                <c:pt idx="3">
                  <c:v>#N/A</c:v>
                </c:pt>
                <c:pt idx="4">
                  <c:v>150</c:v>
                </c:pt>
                <c:pt idx="5">
                  <c:v>#N/A</c:v>
                </c:pt>
                <c:pt idx="6">
                  <c:v>#N/A</c:v>
                </c:pt>
                <c:pt idx="7">
                  <c:v>177</c:v>
                </c:pt>
                <c:pt idx="8">
                  <c:v>#N/A</c:v>
                </c:pt>
                <c:pt idx="9">
                  <c:v>#N/A</c:v>
                </c:pt>
                <c:pt idx="10">
                  <c:v>181</c:v>
                </c:pt>
                <c:pt idx="11">
                  <c:v>#N/A</c:v>
                </c:pt>
                <c:pt idx="12">
                  <c:v>#N/A</c:v>
                </c:pt>
                <c:pt idx="13">
                  <c:v>186</c:v>
                </c:pt>
                <c:pt idx="14">
                  <c:v>#N/A</c:v>
                </c:pt>
              </c:numCache>
            </c:numRef>
          </c:val>
          <c:smooth val="0"/>
          <c:extLst>
            <c:ext xmlns:c16="http://schemas.microsoft.com/office/drawing/2014/chart" uri="{C3380CC4-5D6E-409C-BE32-E72D297353CC}">
              <c16:uniqueId val="{00000008-8682-411D-8422-D17E19C20B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5256</c:v>
                </c:pt>
                <c:pt idx="5">
                  <c:v>4868</c:v>
                </c:pt>
                <c:pt idx="8">
                  <c:v>4697</c:v>
                </c:pt>
                <c:pt idx="11">
                  <c:v>4879</c:v>
                </c:pt>
                <c:pt idx="14">
                  <c:v>4601</c:v>
                </c:pt>
              </c:numCache>
            </c:numRef>
          </c:val>
          <c:extLst>
            <c:ext xmlns:c16="http://schemas.microsoft.com/office/drawing/2014/chart" uri="{C3380CC4-5D6E-409C-BE32-E72D297353CC}">
              <c16:uniqueId val="{00000000-71BE-4320-93A7-9FE14F047C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1BE-4320-93A7-9FE14F047C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2753</c:v>
                </c:pt>
                <c:pt idx="5">
                  <c:v>2662</c:v>
                </c:pt>
                <c:pt idx="8">
                  <c:v>3480</c:v>
                </c:pt>
                <c:pt idx="11">
                  <c:v>3809</c:v>
                </c:pt>
                <c:pt idx="14">
                  <c:v>3903</c:v>
                </c:pt>
              </c:numCache>
            </c:numRef>
          </c:val>
          <c:extLst>
            <c:ext xmlns:c16="http://schemas.microsoft.com/office/drawing/2014/chart" uri="{C3380CC4-5D6E-409C-BE32-E72D297353CC}">
              <c16:uniqueId val="{00000002-71BE-4320-93A7-9FE14F047C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BE-4320-93A7-9FE14F047C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BE-4320-93A7-9FE14F047C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37</c:v>
                </c:pt>
                <c:pt idx="3">
                  <c:v>5</c:v>
                </c:pt>
                <c:pt idx="6">
                  <c:v>3</c:v>
                </c:pt>
                <c:pt idx="9">
                  <c:v>1</c:v>
                </c:pt>
                <c:pt idx="12">
                  <c:v>1</c:v>
                </c:pt>
              </c:numCache>
            </c:numRef>
          </c:val>
          <c:extLst>
            <c:ext xmlns:c16="http://schemas.microsoft.com/office/drawing/2014/chart" uri="{C3380CC4-5D6E-409C-BE32-E72D297353CC}">
              <c16:uniqueId val="{00000005-71BE-4320-93A7-9FE14F047C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579</c:v>
                </c:pt>
                <c:pt idx="3">
                  <c:v>551</c:v>
                </c:pt>
                <c:pt idx="6">
                  <c:v>347</c:v>
                </c:pt>
                <c:pt idx="9">
                  <c:v>279</c:v>
                </c:pt>
                <c:pt idx="12">
                  <c:v>288</c:v>
                </c:pt>
              </c:numCache>
            </c:numRef>
          </c:val>
          <c:extLst>
            <c:ext xmlns:c16="http://schemas.microsoft.com/office/drawing/2014/chart" uri="{C3380CC4-5D6E-409C-BE32-E72D297353CC}">
              <c16:uniqueId val="{00000006-71BE-4320-93A7-9FE14F047C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c:v>
                </c:pt>
                <c:pt idx="3">
                  <c:v>74</c:v>
                </c:pt>
                <c:pt idx="6">
                  <c:v>83</c:v>
                </c:pt>
                <c:pt idx="9">
                  <c:v>74</c:v>
                </c:pt>
                <c:pt idx="12">
                  <c:v>61</c:v>
                </c:pt>
              </c:numCache>
            </c:numRef>
          </c:val>
          <c:extLst>
            <c:ext xmlns:c16="http://schemas.microsoft.com/office/drawing/2014/chart" uri="{C3380CC4-5D6E-409C-BE32-E72D297353CC}">
              <c16:uniqueId val="{00000007-71BE-4320-93A7-9FE14F047C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1053</c:v>
                </c:pt>
                <c:pt idx="3">
                  <c:v>1005</c:v>
                </c:pt>
                <c:pt idx="6">
                  <c:v>858</c:v>
                </c:pt>
                <c:pt idx="9">
                  <c:v>792</c:v>
                </c:pt>
                <c:pt idx="12">
                  <c:v>717</c:v>
                </c:pt>
              </c:numCache>
            </c:numRef>
          </c:val>
          <c:extLst>
            <c:ext xmlns:c16="http://schemas.microsoft.com/office/drawing/2014/chart" uri="{C3380CC4-5D6E-409C-BE32-E72D297353CC}">
              <c16:uniqueId val="{00000008-71BE-4320-93A7-9FE14F047C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BE-4320-93A7-9FE14F047C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6264</c:v>
                </c:pt>
                <c:pt idx="3">
                  <c:v>6346</c:v>
                </c:pt>
                <c:pt idx="6">
                  <c:v>6231</c:v>
                </c:pt>
                <c:pt idx="9">
                  <c:v>6047</c:v>
                </c:pt>
                <c:pt idx="12">
                  <c:v>6044</c:v>
                </c:pt>
              </c:numCache>
            </c:numRef>
          </c:val>
          <c:extLst>
            <c:ext xmlns:c16="http://schemas.microsoft.com/office/drawing/2014/chart" uri="{C3380CC4-5D6E-409C-BE32-E72D297353CC}">
              <c16:uniqueId val="{0000000A-71BE-4320-93A7-9FE14F047C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c:v>
                </c:pt>
                <c:pt idx="2">
                  <c:v>#N/A</c:v>
                </c:pt>
                <c:pt idx="3">
                  <c:v>#N/A</c:v>
                </c:pt>
                <c:pt idx="4">
                  <c:v>450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BE-4320-93A7-9FE14F047C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2655</c:v>
                </c:pt>
                <c:pt idx="1">
                  <c:v>2844</c:v>
                </c:pt>
                <c:pt idx="2">
                  <c:v>2655</c:v>
                </c:pt>
              </c:numCache>
            </c:numRef>
          </c:val>
          <c:extLst>
            <c:ext xmlns:c16="http://schemas.microsoft.com/office/drawing/2014/chart" uri="{C3380CC4-5D6E-409C-BE32-E72D297353CC}">
              <c16:uniqueId val="{00000000-4D84-4CD2-A2C8-7A509A5BF3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4D84-4CD2-A2C8-7A509A5BF3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1831</c:v>
                </c:pt>
                <c:pt idx="1">
                  <c:v>2095</c:v>
                </c:pt>
                <c:pt idx="2">
                  <c:v>2306</c:v>
                </c:pt>
              </c:numCache>
            </c:numRef>
          </c:val>
          <c:extLst>
            <c:ext xmlns:c16="http://schemas.microsoft.com/office/drawing/2014/chart" uri="{C3380CC4-5D6E-409C-BE32-E72D297353CC}">
              <c16:uniqueId val="{00000002-4D84-4CD2-A2C8-7A509A5BF3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7,212
63.65
9,678,042
9,194,972
369,685
4,151,214
6,044,237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町民税（法人分）については増加したが、町民税（個人分）及び</a:t>
          </a:r>
          <a:r>
            <a:rPr kumimoji="1" lang="ja-JP" altLang="ja-JP" sz="1100">
              <a:solidFill>
                <a:schemeClr val="dk1"/>
              </a:solidFill>
              <a:effectLst/>
              <a:latin typeface="+mn-lt"/>
              <a:ea typeface="+mn-ea"/>
              <a:cs typeface="+mn-cs"/>
            </a:rPr>
            <a:t>固定資産税など税収</a:t>
          </a:r>
          <a:r>
            <a:rPr kumimoji="1" lang="ja-JP" altLang="en-US" sz="1100">
              <a:solidFill>
                <a:schemeClr val="dk1"/>
              </a:solidFill>
              <a:effectLst/>
              <a:latin typeface="+mn-lt"/>
              <a:ea typeface="+mn-ea"/>
              <a:cs typeface="+mn-cs"/>
            </a:rPr>
            <a:t>全体は減額となり、</a:t>
          </a:r>
          <a:r>
            <a:rPr kumimoji="1" lang="ja-JP" altLang="ja-JP" sz="1100">
              <a:solidFill>
                <a:schemeClr val="dk1"/>
              </a:solidFill>
              <a:effectLst/>
              <a:latin typeface="+mn-lt"/>
              <a:ea typeface="+mn-ea"/>
              <a:cs typeface="+mn-cs"/>
            </a:rPr>
            <a:t>当該指数が０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１９と類似団体平均を下回っ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。離島地域であることから財政基盤が弱い部分は否めない。今後においても総合計画に基づく各施策を推進し、税収等の確保に努め財政基盤の強化を図る。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ポイント増加しました。要因として歳入における経常一般財源のうち、臨時財政対策債が令和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年度と比較し約</a:t>
          </a:r>
          <a:r>
            <a:rPr kumimoji="1" lang="ja-JP" altLang="en-US" sz="1100">
              <a:solidFill>
                <a:schemeClr val="dk1"/>
              </a:solidFill>
              <a:effectLst/>
              <a:latin typeface="+mn-lt"/>
              <a:ea typeface="+mn-ea"/>
              <a:cs typeface="+mn-cs"/>
            </a:rPr>
            <a:t>１千９百万</a:t>
          </a:r>
          <a:r>
            <a:rPr kumimoji="1" lang="ja-JP" altLang="ja-JP" sz="1100">
              <a:solidFill>
                <a:schemeClr val="dk1"/>
              </a:solidFill>
              <a:effectLst/>
              <a:latin typeface="+mn-lt"/>
              <a:ea typeface="+mn-ea"/>
              <a:cs typeface="+mn-cs"/>
            </a:rPr>
            <a:t>円減少したこと、歳出で</a:t>
          </a:r>
          <a:r>
            <a:rPr kumimoji="1" lang="ja-JP" altLang="en-US" sz="1100">
              <a:solidFill>
                <a:schemeClr val="dk1"/>
              </a:solidFill>
              <a:effectLst/>
              <a:latin typeface="+mn-lt"/>
              <a:ea typeface="+mn-ea"/>
              <a:cs typeface="+mn-cs"/>
            </a:rPr>
            <a:t>は会計年度任用職員の給与改定等による人件費の増加、</a:t>
          </a:r>
          <a:r>
            <a:rPr kumimoji="1" lang="ja-JP" altLang="ja-JP" sz="1100">
              <a:solidFill>
                <a:schemeClr val="dk1"/>
              </a:solidFill>
              <a:effectLst/>
              <a:latin typeface="+mn-lt"/>
              <a:ea typeface="+mn-ea"/>
              <a:cs typeface="+mn-cs"/>
            </a:rPr>
            <a:t>経常経費充当一般財源のうち</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費が対前年度と比較し約８千</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百万円増加した</a:t>
          </a:r>
          <a:r>
            <a:rPr kumimoji="1" lang="ja-JP" altLang="en-US" sz="1100">
              <a:solidFill>
                <a:schemeClr val="dk1"/>
              </a:solidFill>
              <a:effectLst/>
              <a:latin typeface="+mn-lt"/>
              <a:ea typeface="+mn-ea"/>
              <a:cs typeface="+mn-cs"/>
            </a:rPr>
            <a:t>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63500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5425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152908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3226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64</xdr:row>
      <xdr:rowOff>169672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3226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66</xdr:row>
      <xdr:rowOff>34290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424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137939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当該数値は対前年度比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９９７</a:t>
          </a:r>
          <a:r>
            <a:rPr kumimoji="1" lang="ja-JP" altLang="ja-JP" sz="1100">
              <a:solidFill>
                <a:schemeClr val="dk1"/>
              </a:solidFill>
              <a:effectLst/>
              <a:latin typeface="+mn-lt"/>
              <a:ea typeface="+mn-ea"/>
              <a:cs typeface="+mn-cs"/>
            </a:rPr>
            <a:t>円増加している。増加した要因は、人件費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増加となった。類似団体平均と比較しても</a:t>
          </a:r>
          <a:r>
            <a:rPr kumimoji="1" lang="ja-JP" altLang="en-US" sz="1100">
              <a:solidFill>
                <a:schemeClr val="dk1"/>
              </a:solidFill>
              <a:effectLst/>
              <a:latin typeface="+mn-lt"/>
              <a:ea typeface="+mn-ea"/>
              <a:cs typeface="+mn-cs"/>
            </a:rPr>
            <a:t>１２４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７６８</a:t>
          </a:r>
          <a:r>
            <a:rPr kumimoji="1" lang="ja-JP" altLang="ja-JP" sz="1100">
              <a:solidFill>
                <a:schemeClr val="dk1"/>
              </a:solidFill>
              <a:effectLst/>
              <a:latin typeface="+mn-lt"/>
              <a:ea typeface="+mn-ea"/>
              <a:cs typeface="+mn-cs"/>
            </a:rPr>
            <a:t>円と大きく上回って</a:t>
          </a:r>
          <a:r>
            <a:rPr kumimoji="1" lang="ja-JP" altLang="en-US" sz="1100">
              <a:solidFill>
                <a:schemeClr val="dk1"/>
              </a:solidFill>
              <a:effectLst/>
              <a:latin typeface="+mn-lt"/>
              <a:ea typeface="+mn-ea"/>
              <a:cs typeface="+mn-cs"/>
            </a:rPr>
            <a:t>おり、令和４年度より差が開いている。本町は、</a:t>
          </a:r>
          <a:r>
            <a:rPr kumimoji="1" lang="ja-JP" altLang="ja-JP" sz="1100">
              <a:solidFill>
                <a:schemeClr val="dk1"/>
              </a:solidFill>
              <a:effectLst/>
              <a:latin typeface="+mn-lt"/>
              <a:ea typeface="+mn-ea"/>
              <a:cs typeface="+mn-cs"/>
            </a:rPr>
            <a:t>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及び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159525</xdr:rowOff>
    </xdr:from>
    <xdr:to>
      <xdr:col>23</xdr:col>
      <xdr:colOff>133350</xdr:colOff>
      <xdr:row>85</xdr:row>
      <xdr:rowOff>163869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61325"/>
          <a:ext cx="8382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89162</xdr:rowOff>
    </xdr:from>
    <xdr:to>
      <xdr:col>19</xdr:col>
      <xdr:colOff>133350</xdr:colOff>
      <xdr:row>84</xdr:row>
      <xdr:rowOff>159525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90962"/>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61829</xdr:rowOff>
    </xdr:from>
    <xdr:to>
      <xdr:col>15</xdr:col>
      <xdr:colOff>82550</xdr:colOff>
      <xdr:row>84</xdr:row>
      <xdr:rowOff>89162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63629"/>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47451</xdr:rowOff>
    </xdr:from>
    <xdr:to>
      <xdr:col>11</xdr:col>
      <xdr:colOff>31750</xdr:colOff>
      <xdr:row>84</xdr:row>
      <xdr:rowOff>61829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49251"/>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113069</xdr:rowOff>
    </xdr:from>
    <xdr:to>
      <xdr:col>23</xdr:col>
      <xdr:colOff>184150</xdr:colOff>
      <xdr:row>86</xdr:row>
      <xdr:rowOff>43219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85146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5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108725</xdr:rowOff>
    </xdr:from>
    <xdr:to>
      <xdr:col>19</xdr:col>
      <xdr:colOff>184150</xdr:colOff>
      <xdr:row>85</xdr:row>
      <xdr:rowOff>38875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23652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96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38362</xdr:rowOff>
    </xdr:from>
    <xdr:to>
      <xdr:col>15</xdr:col>
      <xdr:colOff>133350</xdr:colOff>
      <xdr:row>84</xdr:row>
      <xdr:rowOff>139962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124739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11029</xdr:rowOff>
    </xdr:from>
    <xdr:to>
      <xdr:col>11</xdr:col>
      <xdr:colOff>82550</xdr:colOff>
      <xdr:row>84</xdr:row>
      <xdr:rowOff>112629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97406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9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168101</xdr:rowOff>
    </xdr:from>
    <xdr:to>
      <xdr:col>7</xdr:col>
      <xdr:colOff>31750</xdr:colOff>
      <xdr:row>84</xdr:row>
      <xdr:rowOff>98251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83028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8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ラスパイレス指数は、９４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ポイントとなった。令和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年度においては対前年度比指数で０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となり類似団体との比較では１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っている。過去５年を遡っても９５％前後を維持しており、今後も各種手当等の総点検を行うなど人件費の縮減に努め、引き続き、給与の適正化に努める。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15522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905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15522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234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85</xdr:row>
      <xdr:rowOff>98778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23484"/>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98778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843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32868</xdr:rowOff>
    </xdr:from>
    <xdr:to>
      <xdr:col>81</xdr:col>
      <xdr:colOff>44450</xdr:colOff>
      <xdr:row>62</xdr:row>
      <xdr:rowOff>72441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62768"/>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32868</xdr:rowOff>
    </xdr:from>
    <xdr:to>
      <xdr:col>77</xdr:col>
      <xdr:colOff>44450</xdr:colOff>
      <xdr:row>62</xdr:row>
      <xdr:rowOff>46380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662768"/>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31420</xdr:rowOff>
    </xdr:from>
    <xdr:to>
      <xdr:col>72</xdr:col>
      <xdr:colOff>203200</xdr:colOff>
      <xdr:row>62</xdr:row>
      <xdr:rowOff>46380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61320"/>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160884</xdr:rowOff>
    </xdr:from>
    <xdr:to>
      <xdr:col>68</xdr:col>
      <xdr:colOff>152400</xdr:colOff>
      <xdr:row>62</xdr:row>
      <xdr:rowOff>31420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19334"/>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21641</xdr:rowOff>
    </xdr:from>
    <xdr:to>
      <xdr:col>81</xdr:col>
      <xdr:colOff>95250</xdr:colOff>
      <xdr:row>62</xdr:row>
      <xdr:rowOff>123241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165168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153518</xdr:rowOff>
    </xdr:from>
    <xdr:to>
      <xdr:col>77</xdr:col>
      <xdr:colOff>95250</xdr:colOff>
      <xdr:row>62</xdr:row>
      <xdr:rowOff>83668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68445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9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167030</xdr:rowOff>
    </xdr:from>
    <xdr:to>
      <xdr:col>73</xdr:col>
      <xdr:colOff>44450</xdr:colOff>
      <xdr:row>62</xdr:row>
      <xdr:rowOff>97180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81957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152070</xdr:rowOff>
    </xdr:from>
    <xdr:to>
      <xdr:col>68</xdr:col>
      <xdr:colOff>203200</xdr:colOff>
      <xdr:row>62</xdr:row>
      <xdr:rowOff>82220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66997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9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110084</xdr:rowOff>
    </xdr:from>
    <xdr:to>
      <xdr:col>64</xdr:col>
      <xdr:colOff>152400</xdr:colOff>
      <xdr:row>62</xdr:row>
      <xdr:rowOff>40234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25011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5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対前年度比０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が、今後は大型事業による借入や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75777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667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51646</xdr:rowOff>
    </xdr:from>
    <xdr:to>
      <xdr:col>77</xdr:col>
      <xdr:colOff>44450</xdr:colOff>
      <xdr:row>38</xdr:row>
      <xdr:rowOff>75777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6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115994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164254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310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846</xdr:rowOff>
    </xdr:from>
    <xdr:to>
      <xdr:col>77</xdr:col>
      <xdr:colOff>95250</xdr:colOff>
      <xdr:row>38</xdr:row>
      <xdr:rowOff>102446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112624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年度の将来負担比率は、</a:t>
          </a:r>
          <a:r>
            <a:rPr kumimoji="1" lang="ja-JP" altLang="en-US" sz="1100">
              <a:solidFill>
                <a:schemeClr val="dk1"/>
              </a:solidFill>
              <a:effectLst/>
              <a:latin typeface="+mn-lt"/>
              <a:ea typeface="+mn-ea"/>
              <a:cs typeface="+mn-cs"/>
            </a:rPr>
            <a:t>公営企業債等繰入見込額の減額及び充当可能基金の増加により、将来負担額が充当可能財源等を下回ったことにより、将来負担比率が</a:t>
          </a: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85513</xdr:rowOff>
    </xdr:from>
    <xdr:to>
      <xdr:col>68</xdr:col>
      <xdr:colOff>152400</xdr:colOff>
      <xdr:row>14</xdr:row>
      <xdr:rowOff>69185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314363"/>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18385</xdr:rowOff>
    </xdr:from>
    <xdr:to>
      <xdr:col>68</xdr:col>
      <xdr:colOff>203200</xdr:colOff>
      <xdr:row>14</xdr:row>
      <xdr:rowOff>119985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104762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0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34713</xdr:rowOff>
    </xdr:from>
    <xdr:to>
      <xdr:col>64</xdr:col>
      <xdr:colOff>152400</xdr:colOff>
      <xdr:row>13</xdr:row>
      <xdr:rowOff>136313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121090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7,212
63.65
9,678,042
9,194,972
369,685
4,151,214
6,044,237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人件費については、対前年度比０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２増加</a:t>
          </a:r>
          <a:r>
            <a:rPr kumimoji="1" lang="ja-JP" altLang="ja-JP" sz="1100">
              <a:solidFill>
                <a:schemeClr val="dk1"/>
              </a:solidFill>
              <a:effectLst/>
              <a:latin typeface="+mn-lt"/>
              <a:ea typeface="+mn-ea"/>
              <a:cs typeface="+mn-cs"/>
            </a:rPr>
            <a:t>であった。類似団体平均、沖縄県平均を大幅に上回っており、類似団体順位で</a:t>
          </a:r>
          <a:r>
            <a:rPr kumimoji="1" lang="ja-JP" altLang="en-US" sz="1100">
              <a:solidFill>
                <a:schemeClr val="dk1"/>
              </a:solidFill>
              <a:effectLst/>
              <a:latin typeface="+mn-lt"/>
              <a:ea typeface="+mn-ea"/>
              <a:cs typeface="+mn-cs"/>
            </a:rPr>
            <a:t>最も</a:t>
          </a:r>
          <a:r>
            <a:rPr kumimoji="1" lang="ja-JP" altLang="ja-JP" sz="1100">
              <a:solidFill>
                <a:schemeClr val="dk1"/>
              </a:solidFill>
              <a:effectLst/>
              <a:latin typeface="+mn-lt"/>
              <a:ea typeface="+mn-ea"/>
              <a:cs typeface="+mn-cs"/>
            </a:rPr>
            <a:t>高い数値となっている。主な要因としては、消防本部、保育所、給食センター、ごみ処理施設、空港管理、上下水道事業を単独直営で行っていることが影響している。今後は民間への業務委託や指定管理者制度の活用により人件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30988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3065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30988</xdr:rowOff>
    </xdr:from>
    <xdr:to>
      <xdr:col>24</xdr:col>
      <xdr:colOff>114300</xdr:colOff>
      <xdr:row>40</xdr:row>
      <xdr:rowOff>30988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21844</xdr:rowOff>
    </xdr:from>
    <xdr:to>
      <xdr:col>24</xdr:col>
      <xdr:colOff>25400</xdr:colOff>
      <xdr:row>40</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798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21844</xdr:rowOff>
    </xdr:from>
    <xdr:to>
      <xdr:col>19</xdr:col>
      <xdr:colOff>187325</xdr:colOff>
      <xdr:row>40</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798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62992</xdr:rowOff>
    </xdr:from>
    <xdr:to>
      <xdr:col>15</xdr:col>
      <xdr:colOff>98425</xdr:colOff>
      <xdr:row>41</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209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10414</xdr:rowOff>
    </xdr:from>
    <xdr:to>
      <xdr:col>11</xdr:col>
      <xdr:colOff>9525</xdr:colOff>
      <xdr:row>41</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151638</xdr:rowOff>
    </xdr:from>
    <xdr:to>
      <xdr:col>24</xdr:col>
      <xdr:colOff>76200</xdr:colOff>
      <xdr:row>40</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60215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142494</xdr:rowOff>
    </xdr:from>
    <xdr:to>
      <xdr:col>20</xdr:col>
      <xdr:colOff>38100</xdr:colOff>
      <xdr:row>40</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1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xdr:rowOff>
    </xdr:from>
    <xdr:to>
      <xdr:col>15</xdr:col>
      <xdr:colOff>149225</xdr:colOff>
      <xdr:row>40</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131064</xdr:rowOff>
    </xdr:from>
    <xdr:to>
      <xdr:col>11</xdr:col>
      <xdr:colOff>60325</xdr:colOff>
      <xdr:row>41</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131064</xdr:rowOff>
    </xdr:from>
    <xdr:to>
      <xdr:col>6</xdr:col>
      <xdr:colOff>171450</xdr:colOff>
      <xdr:row>41</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物件費については、沖縄県平均を</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４ポイント上回っているが、類似団体平均を</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ポイント上回っており、対前年比では</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ポイント増加した。公共施設の維持管理に係る老朽化対策で、委託料（物件費）が増加傾向にある。引き続き職員へのコスト意識を持たせ物件費の適正な支出や民間委託を推進する。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88900</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35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136525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02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136525</xdr:rowOff>
    </xdr:from>
    <xdr:to>
      <xdr:col>69</xdr:col>
      <xdr:colOff>92075</xdr:colOff>
      <xdr:row>18</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511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85725</xdr:rowOff>
    </xdr:from>
    <xdr:to>
      <xdr:col>69</xdr:col>
      <xdr:colOff>142875</xdr:colOff>
      <xdr:row>18</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扶助費については、沖縄県平均を大きく下回っており、類似団体平均においても</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る状況となっ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今後も、高齢化や障がい者、医療費助成等に伴い、各種扶助費が増大することが予想される。財政への圧迫とならないよう適正な扶助費の支出に努める。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424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51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51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その他に係る経常収支比率については、全国平均を０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ポイント、県平均を</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ポイント、類似団体平均を１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ポイント上回り、対前年度数値と比較すると０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56</xdr:row>
      <xdr:rowOff>163576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60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159004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57</xdr:row>
      <xdr:rowOff>14986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19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101854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876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50563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補助費等は全国平均を６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９ポイント、県平均を５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、類似団体平均を１１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ポイント下回っており、</a:t>
          </a:r>
          <a:r>
            <a:rPr kumimoji="1" lang="ja-JP" altLang="en-US" sz="1100">
              <a:solidFill>
                <a:schemeClr val="dk1"/>
              </a:solidFill>
              <a:effectLst/>
              <a:latin typeface="+mn-lt"/>
              <a:ea typeface="+mn-ea"/>
              <a:cs typeface="+mn-cs"/>
            </a:rPr>
            <a:t>類似団体順位で最も低い数値となった。</a:t>
          </a:r>
          <a:r>
            <a:rPr kumimoji="1" lang="ja-JP" altLang="ja-JP" sz="1100">
              <a:solidFill>
                <a:schemeClr val="dk1"/>
              </a:solidFill>
              <a:effectLst/>
              <a:latin typeface="+mn-lt"/>
              <a:ea typeface="+mn-ea"/>
              <a:cs typeface="+mn-cs"/>
            </a:rPr>
            <a:t>対前年度比較</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今後も各種団体の補助金等の適正化や介護予防の推進などにより経費の縮減に努めていく。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892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30988</xdr:rowOff>
    </xdr:from>
    <xdr:to>
      <xdr:col>78</xdr:col>
      <xdr:colOff>69850</xdr:colOff>
      <xdr:row>34</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8602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30988</xdr:rowOff>
    </xdr:from>
    <xdr:to>
      <xdr:col>73</xdr:col>
      <xdr:colOff>180975</xdr:colOff>
      <xdr:row>34</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860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53848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151638</xdr:rowOff>
    </xdr:from>
    <xdr:to>
      <xdr:col>74</xdr:col>
      <xdr:colOff>31750</xdr:colOff>
      <xdr:row>34</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91965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公債費については、沖縄県平均を</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対前年度比では０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22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07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07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41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ポイント上回ったが、県平均を</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ポイント、全国平均は</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ポイント下回り、対前年度比で</a:t>
          </a:r>
          <a:r>
            <a:rPr kumimoji="1" lang="ja-JP" altLang="en-US" sz="1100">
              <a:solidFill>
                <a:schemeClr val="dk1"/>
              </a:solidFill>
              <a:effectLst/>
              <a:latin typeface="+mn-lt"/>
              <a:ea typeface="+mn-ea"/>
              <a:cs typeface="+mn-cs"/>
            </a:rPr>
            <a:t>は１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は、公共施設の老朽化に伴う建て替えなどが控えていることから、普通建設事業費については増加が予測される為、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14987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434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51460"/>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77</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5146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53848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989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102538</xdr:rowOff>
    </xdr:from>
    <xdr:to>
      <xdr:col>29</xdr:col>
      <xdr:colOff>127000</xdr:colOff>
      <xdr:row>16</xdr:row>
      <xdr:rowOff>142351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93363"/>
          <a:ext cx="647700" cy="3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142351</xdr:rowOff>
    </xdr:from>
    <xdr:to>
      <xdr:col>26</xdr:col>
      <xdr:colOff>50800</xdr:colOff>
      <xdr:row>16</xdr:row>
      <xdr:rowOff>148016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3176"/>
          <a:ext cx="698500" cy="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148016</xdr:rowOff>
    </xdr:from>
    <xdr:to>
      <xdr:col>22</xdr:col>
      <xdr:colOff>114300</xdr:colOff>
      <xdr:row>16</xdr:row>
      <xdr:rowOff>166359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38841"/>
          <a:ext cx="698500" cy="18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166359</xdr:rowOff>
    </xdr:from>
    <xdr:to>
      <xdr:col>18</xdr:col>
      <xdr:colOff>177800</xdr:colOff>
      <xdr:row>17</xdr:row>
      <xdr:rowOff>15821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7184"/>
          <a:ext cx="698500" cy="2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51738</xdr:rowOff>
    </xdr:from>
    <xdr:to>
      <xdr:col>29</xdr:col>
      <xdr:colOff>177800</xdr:colOff>
      <xdr:row>16</xdr:row>
      <xdr:rowOff>153338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4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68265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91551</xdr:rowOff>
    </xdr:from>
    <xdr:to>
      <xdr:col>26</xdr:col>
      <xdr:colOff>101600</xdr:colOff>
      <xdr:row>17</xdr:row>
      <xdr:rowOff>21701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31878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5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97216</xdr:rowOff>
    </xdr:from>
    <xdr:to>
      <xdr:col>22</xdr:col>
      <xdr:colOff>165100</xdr:colOff>
      <xdr:row>17</xdr:row>
      <xdr:rowOff>27366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37543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115559</xdr:rowOff>
    </xdr:from>
    <xdr:to>
      <xdr:col>19</xdr:col>
      <xdr:colOff>38100</xdr:colOff>
      <xdr:row>17</xdr:row>
      <xdr:rowOff>45709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55886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7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136471</xdr:rowOff>
    </xdr:from>
    <xdr:to>
      <xdr:col>15</xdr:col>
      <xdr:colOff>101600</xdr:colOff>
      <xdr:row>17</xdr:row>
      <xdr:rowOff>66621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76798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70046</xdr:rowOff>
    </xdr:from>
    <xdr:to>
      <xdr:col>29</xdr:col>
      <xdr:colOff>127000</xdr:colOff>
      <xdr:row>37</xdr:row>
      <xdr:rowOff>88513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4746"/>
          <a:ext cx="647700" cy="18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88513</xdr:rowOff>
    </xdr:from>
    <xdr:to>
      <xdr:col>26</xdr:col>
      <xdr:colOff>50800</xdr:colOff>
      <xdr:row>37</xdr:row>
      <xdr:rowOff>103780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13213"/>
          <a:ext cx="6985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103780</xdr:rowOff>
    </xdr:from>
    <xdr:to>
      <xdr:col>22</xdr:col>
      <xdr:colOff>114300</xdr:colOff>
      <xdr:row>37</xdr:row>
      <xdr:rowOff>168915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28480"/>
          <a:ext cx="698500" cy="6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78439</xdr:rowOff>
    </xdr:from>
    <xdr:to>
      <xdr:col>18</xdr:col>
      <xdr:colOff>177800</xdr:colOff>
      <xdr:row>37</xdr:row>
      <xdr:rowOff>168915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3139"/>
          <a:ext cx="698500" cy="9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19246</xdr:rowOff>
    </xdr:from>
    <xdr:to>
      <xdr:col>29</xdr:col>
      <xdr:colOff>177800</xdr:colOff>
      <xdr:row>37</xdr:row>
      <xdr:rowOff>120846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162773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37713</xdr:rowOff>
    </xdr:from>
    <xdr:to>
      <xdr:col>26</xdr:col>
      <xdr:colOff>101600</xdr:colOff>
      <xdr:row>37</xdr:row>
      <xdr:rowOff>139313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124090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52980</xdr:rowOff>
    </xdr:from>
    <xdr:to>
      <xdr:col>22</xdr:col>
      <xdr:colOff>165100</xdr:colOff>
      <xdr:row>37</xdr:row>
      <xdr:rowOff>154580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139357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118115</xdr:rowOff>
    </xdr:from>
    <xdr:to>
      <xdr:col>19</xdr:col>
      <xdr:colOff>38100</xdr:colOff>
      <xdr:row>37</xdr:row>
      <xdr:rowOff>219715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204492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27639</xdr:rowOff>
    </xdr:from>
    <xdr:to>
      <xdr:col>15</xdr:col>
      <xdr:colOff>101600</xdr:colOff>
      <xdr:row>37</xdr:row>
      <xdr:rowOff>129239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114016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7,212
63.65
9,678,042
9,194,972
369,685
4,151,214
6,044,237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73126</xdr:rowOff>
    </xdr:from>
    <xdr:to>
      <xdr:col>24</xdr:col>
      <xdr:colOff>63500</xdr:colOff>
      <xdr:row>33</xdr:row>
      <xdr:rowOff>115360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730976"/>
          <a:ext cx="8382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112897</xdr:rowOff>
    </xdr:from>
    <xdr:to>
      <xdr:col>19</xdr:col>
      <xdr:colOff>177800</xdr:colOff>
      <xdr:row>33</xdr:row>
      <xdr:rowOff>115360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577074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112897</xdr:rowOff>
    </xdr:from>
    <xdr:to>
      <xdr:col>15</xdr:col>
      <xdr:colOff>50800</xdr:colOff>
      <xdr:row>33</xdr:row>
      <xdr:rowOff>141392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70747"/>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141392</xdr:rowOff>
    </xdr:from>
    <xdr:to>
      <xdr:col>10</xdr:col>
      <xdr:colOff>114300</xdr:colOff>
      <xdr:row>34</xdr:row>
      <xdr:rowOff>56387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799242"/>
          <a:ext cx="889000" cy="8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22326</xdr:rowOff>
    </xdr:from>
    <xdr:to>
      <xdr:col>24</xdr:col>
      <xdr:colOff>114300</xdr:colOff>
      <xdr:row>33</xdr:row>
      <xdr:rowOff>123926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68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45203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53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64560</xdr:rowOff>
    </xdr:from>
    <xdr:to>
      <xdr:col>20</xdr:col>
      <xdr:colOff>38100</xdr:colOff>
      <xdr:row>33</xdr:row>
      <xdr:rowOff>166160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11237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49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62097</xdr:rowOff>
    </xdr:from>
    <xdr:to>
      <xdr:col>15</xdr:col>
      <xdr:colOff>101600</xdr:colOff>
      <xdr:row>33</xdr:row>
      <xdr:rowOff>163697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8774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49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90592</xdr:rowOff>
    </xdr:from>
    <xdr:to>
      <xdr:col>10</xdr:col>
      <xdr:colOff>165100</xdr:colOff>
      <xdr:row>34</xdr:row>
      <xdr:rowOff>20742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37269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2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5587</xdr:rowOff>
    </xdr:from>
    <xdr:to>
      <xdr:col>6</xdr:col>
      <xdr:colOff>38100</xdr:colOff>
      <xdr:row>34</xdr:row>
      <xdr:rowOff>107187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8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123714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6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168115</xdr:rowOff>
    </xdr:from>
    <xdr:to>
      <xdr:col>24</xdr:col>
      <xdr:colOff>63500</xdr:colOff>
      <xdr:row>56</xdr:row>
      <xdr:rowOff>134500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7865"/>
          <a:ext cx="838200" cy="13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134500</xdr:rowOff>
    </xdr:from>
    <xdr:to>
      <xdr:col>19</xdr:col>
      <xdr:colOff>177800</xdr:colOff>
      <xdr:row>57</xdr:row>
      <xdr:rowOff>50032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5700"/>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50032</xdr:rowOff>
    </xdr:from>
    <xdr:to>
      <xdr:col>15</xdr:col>
      <xdr:colOff>50800</xdr:colOff>
      <xdr:row>57</xdr:row>
      <xdr:rowOff>73886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2682"/>
          <a:ext cx="889000" cy="2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7508</xdr:rowOff>
    </xdr:from>
    <xdr:to>
      <xdr:col>10</xdr:col>
      <xdr:colOff>114300</xdr:colOff>
      <xdr:row>57</xdr:row>
      <xdr:rowOff>73886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80158"/>
          <a:ext cx="889000" cy="6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117315</xdr:rowOff>
    </xdr:from>
    <xdr:to>
      <xdr:col>24</xdr:col>
      <xdr:colOff>114300</xdr:colOff>
      <xdr:row>56</xdr:row>
      <xdr:rowOff>47465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140192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83700</xdr:rowOff>
    </xdr:from>
    <xdr:to>
      <xdr:col>20</xdr:col>
      <xdr:colOff>38100</xdr:colOff>
      <xdr:row>57</xdr:row>
      <xdr:rowOff>13850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30377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170682</xdr:rowOff>
    </xdr:from>
    <xdr:to>
      <xdr:col>15</xdr:col>
      <xdr:colOff>101600</xdr:colOff>
      <xdr:row>57</xdr:row>
      <xdr:rowOff>100832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117359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23086</xdr:rowOff>
    </xdr:from>
    <xdr:to>
      <xdr:col>10</xdr:col>
      <xdr:colOff>165100</xdr:colOff>
      <xdr:row>57</xdr:row>
      <xdr:rowOff>124686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141213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7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128158</xdr:rowOff>
    </xdr:from>
    <xdr:to>
      <xdr:col>6</xdr:col>
      <xdr:colOff>38100</xdr:colOff>
      <xdr:row>57</xdr:row>
      <xdr:rowOff>58308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74835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0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102039</xdr:rowOff>
    </xdr:from>
    <xdr:to>
      <xdr:col>24</xdr:col>
      <xdr:colOff>63500</xdr:colOff>
      <xdr:row>78</xdr:row>
      <xdr:rowOff>30981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3689"/>
          <a:ext cx="838200" cy="10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150634</xdr:rowOff>
    </xdr:from>
    <xdr:to>
      <xdr:col>19</xdr:col>
      <xdr:colOff>177800</xdr:colOff>
      <xdr:row>78</xdr:row>
      <xdr:rowOff>30981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52284"/>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104744</xdr:rowOff>
    </xdr:from>
    <xdr:to>
      <xdr:col>15</xdr:col>
      <xdr:colOff>50800</xdr:colOff>
      <xdr:row>77</xdr:row>
      <xdr:rowOff>150634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06394"/>
          <a:ext cx="889000" cy="4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104744</xdr:rowOff>
    </xdr:from>
    <xdr:to>
      <xdr:col>10</xdr:col>
      <xdr:colOff>114300</xdr:colOff>
      <xdr:row>77</xdr:row>
      <xdr:rowOff>108858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63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51239</xdr:rowOff>
    </xdr:from>
    <xdr:to>
      <xdr:col>24</xdr:col>
      <xdr:colOff>114300</xdr:colOff>
      <xdr:row>77</xdr:row>
      <xdr:rowOff>152839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29666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151631</xdr:rowOff>
    </xdr:from>
    <xdr:to>
      <xdr:col>20</xdr:col>
      <xdr:colOff>38100</xdr:colOff>
      <xdr:row>78</xdr:row>
      <xdr:rowOff>81781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72908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99834</xdr:rowOff>
    </xdr:from>
    <xdr:to>
      <xdr:col>15</xdr:col>
      <xdr:colOff>101600</xdr:colOff>
      <xdr:row>78</xdr:row>
      <xdr:rowOff>29984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21111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53944</xdr:rowOff>
    </xdr:from>
    <xdr:to>
      <xdr:col>10</xdr:col>
      <xdr:colOff>165100</xdr:colOff>
      <xdr:row>77</xdr:row>
      <xdr:rowOff>155544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146671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58058</xdr:rowOff>
    </xdr:from>
    <xdr:to>
      <xdr:col>6</xdr:col>
      <xdr:colOff>38100</xdr:colOff>
      <xdr:row>77</xdr:row>
      <xdr:rowOff>159658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150785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110496</xdr:rowOff>
    </xdr:from>
    <xdr:to>
      <xdr:col>24</xdr:col>
      <xdr:colOff>63500</xdr:colOff>
      <xdr:row>95</xdr:row>
      <xdr:rowOff>17484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26796"/>
          <a:ext cx="838200" cy="7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89055</xdr:rowOff>
    </xdr:from>
    <xdr:to>
      <xdr:col>19</xdr:col>
      <xdr:colOff>177800</xdr:colOff>
      <xdr:row>95</xdr:row>
      <xdr:rowOff>17484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05355"/>
          <a:ext cx="889000" cy="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89055</xdr:rowOff>
    </xdr:from>
    <xdr:to>
      <xdr:col>15</xdr:col>
      <xdr:colOff>50800</xdr:colOff>
      <xdr:row>96</xdr:row>
      <xdr:rowOff>71710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05355"/>
          <a:ext cx="889000" cy="32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71710</xdr:rowOff>
    </xdr:from>
    <xdr:to>
      <xdr:col>10</xdr:col>
      <xdr:colOff>114300</xdr:colOff>
      <xdr:row>96</xdr:row>
      <xdr:rowOff>104972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0910"/>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59696</xdr:rowOff>
    </xdr:from>
    <xdr:to>
      <xdr:col>24</xdr:col>
      <xdr:colOff>114300</xdr:colOff>
      <xdr:row>94</xdr:row>
      <xdr:rowOff>161296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82573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2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138134</xdr:rowOff>
    </xdr:from>
    <xdr:to>
      <xdr:col>20</xdr:col>
      <xdr:colOff>38100</xdr:colOff>
      <xdr:row>95</xdr:row>
      <xdr:rowOff>68284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84811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2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38255</xdr:rowOff>
    </xdr:from>
    <xdr:to>
      <xdr:col>15</xdr:col>
      <xdr:colOff>101600</xdr:colOff>
      <xdr:row>94</xdr:row>
      <xdr:rowOff>139855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156382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2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20910</xdr:rowOff>
    </xdr:from>
    <xdr:to>
      <xdr:col>10</xdr:col>
      <xdr:colOff>165100</xdr:colOff>
      <xdr:row>96</xdr:row>
      <xdr:rowOff>122510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139037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54172</xdr:rowOff>
    </xdr:from>
    <xdr:to>
      <xdr:col>6</xdr:col>
      <xdr:colOff>38100</xdr:colOff>
      <xdr:row>96</xdr:row>
      <xdr:rowOff>155772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96810</xdr:rowOff>
    </xdr:from>
    <xdr:to>
      <xdr:col>55</xdr:col>
      <xdr:colOff>0</xdr:colOff>
      <xdr:row>37</xdr:row>
      <xdr:rowOff>111596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40460"/>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96810</xdr:rowOff>
    </xdr:from>
    <xdr:to>
      <xdr:col>50</xdr:col>
      <xdr:colOff>114300</xdr:colOff>
      <xdr:row>37</xdr:row>
      <xdr:rowOff>137636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0460"/>
          <a:ext cx="889000" cy="4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66061</xdr:rowOff>
    </xdr:from>
    <xdr:to>
      <xdr:col>45</xdr:col>
      <xdr:colOff>177800</xdr:colOff>
      <xdr:row>37</xdr:row>
      <xdr:rowOff>137636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38261"/>
          <a:ext cx="889000" cy="24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66061</xdr:rowOff>
    </xdr:from>
    <xdr:to>
      <xdr:col>41</xdr:col>
      <xdr:colOff>50800</xdr:colOff>
      <xdr:row>37</xdr:row>
      <xdr:rowOff>134321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38261"/>
          <a:ext cx="889000" cy="2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60796</xdr:rowOff>
    </xdr:from>
    <xdr:to>
      <xdr:col>55</xdr:col>
      <xdr:colOff>50800</xdr:colOff>
      <xdr:row>37</xdr:row>
      <xdr:rowOff>162396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147173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46010</xdr:rowOff>
    </xdr:from>
    <xdr:to>
      <xdr:col>50</xdr:col>
      <xdr:colOff>165100</xdr:colOff>
      <xdr:row>37</xdr:row>
      <xdr:rowOff>147610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138737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8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86836</xdr:rowOff>
    </xdr:from>
    <xdr:to>
      <xdr:col>46</xdr:col>
      <xdr:colOff>38100</xdr:colOff>
      <xdr:row>38</xdr:row>
      <xdr:rowOff>16986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15261</xdr:rowOff>
    </xdr:from>
    <xdr:to>
      <xdr:col>41</xdr:col>
      <xdr:colOff>101600</xdr:colOff>
      <xdr:row>36</xdr:row>
      <xdr:rowOff>116861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107988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8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83521</xdr:rowOff>
    </xdr:from>
    <xdr:to>
      <xdr:col>36</xdr:col>
      <xdr:colOff>165100</xdr:colOff>
      <xdr:row>38</xdr:row>
      <xdr:rowOff>13670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71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54021</xdr:rowOff>
    </xdr:from>
    <xdr:to>
      <xdr:col>55</xdr:col>
      <xdr:colOff>0</xdr:colOff>
      <xdr:row>56</xdr:row>
      <xdr:rowOff>68005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83771"/>
          <a:ext cx="838200" cy="18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68005</xdr:rowOff>
    </xdr:from>
    <xdr:to>
      <xdr:col>50</xdr:col>
      <xdr:colOff>114300</xdr:colOff>
      <xdr:row>56</xdr:row>
      <xdr:rowOff>123775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69205"/>
          <a:ext cx="889000" cy="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58521</xdr:rowOff>
    </xdr:from>
    <xdr:to>
      <xdr:col>45</xdr:col>
      <xdr:colOff>177800</xdr:colOff>
      <xdr:row>56</xdr:row>
      <xdr:rowOff>123775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88271"/>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58521</xdr:rowOff>
    </xdr:from>
    <xdr:to>
      <xdr:col>41</xdr:col>
      <xdr:colOff>50800</xdr:colOff>
      <xdr:row>56</xdr:row>
      <xdr:rowOff>17816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88271"/>
          <a:ext cx="889000" cy="1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3221</xdr:rowOff>
    </xdr:from>
    <xdr:to>
      <xdr:col>55</xdr:col>
      <xdr:colOff>50800</xdr:colOff>
      <xdr:row>55</xdr:row>
      <xdr:rowOff>104821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26098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17205</xdr:rowOff>
    </xdr:from>
    <xdr:to>
      <xdr:col>50</xdr:col>
      <xdr:colOff>165100</xdr:colOff>
      <xdr:row>56</xdr:row>
      <xdr:rowOff>118805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135332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9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72975</xdr:rowOff>
    </xdr:from>
    <xdr:to>
      <xdr:col>46</xdr:col>
      <xdr:colOff>38100</xdr:colOff>
      <xdr:row>57</xdr:row>
      <xdr:rowOff>3125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165702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6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7721</xdr:rowOff>
    </xdr:from>
    <xdr:to>
      <xdr:col>41</xdr:col>
      <xdr:colOff>101600</xdr:colOff>
      <xdr:row>55</xdr:row>
      <xdr:rowOff>109321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125848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138466</xdr:rowOff>
    </xdr:from>
    <xdr:to>
      <xdr:col>36</xdr:col>
      <xdr:colOff>165100</xdr:colOff>
      <xdr:row>56</xdr:row>
      <xdr:rowOff>68616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85143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4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4849</xdr:rowOff>
    </xdr:from>
    <xdr:to>
      <xdr:col>55</xdr:col>
      <xdr:colOff>0</xdr:colOff>
      <xdr:row>77</xdr:row>
      <xdr:rowOff>56403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06499"/>
          <a:ext cx="838200" cy="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133565</xdr:rowOff>
    </xdr:from>
    <xdr:to>
      <xdr:col>50</xdr:col>
      <xdr:colOff>114300</xdr:colOff>
      <xdr:row>77</xdr:row>
      <xdr:rowOff>4849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92315"/>
          <a:ext cx="889000" cy="2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135896</xdr:rowOff>
    </xdr:from>
    <xdr:to>
      <xdr:col>45</xdr:col>
      <xdr:colOff>177800</xdr:colOff>
      <xdr:row>75</xdr:row>
      <xdr:rowOff>133565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480296"/>
          <a:ext cx="889000" cy="5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135896</xdr:rowOff>
    </xdr:from>
    <xdr:to>
      <xdr:col>41</xdr:col>
      <xdr:colOff>50800</xdr:colOff>
      <xdr:row>74</xdr:row>
      <xdr:rowOff>112849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480296"/>
          <a:ext cx="889000" cy="3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5603</xdr:rowOff>
    </xdr:from>
    <xdr:to>
      <xdr:col>55</xdr:col>
      <xdr:colOff>50800</xdr:colOff>
      <xdr:row>77</xdr:row>
      <xdr:rowOff>107203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28480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125499</xdr:rowOff>
    </xdr:from>
    <xdr:to>
      <xdr:col>50</xdr:col>
      <xdr:colOff>165100</xdr:colOff>
      <xdr:row>77</xdr:row>
      <xdr:rowOff>55649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3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82765</xdr:rowOff>
    </xdr:from>
    <xdr:to>
      <xdr:col>46</xdr:col>
      <xdr:colOff>38100</xdr:colOff>
      <xdr:row>76</xdr:row>
      <xdr:rowOff>12914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41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29442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7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85096</xdr:rowOff>
    </xdr:from>
    <xdr:to>
      <xdr:col>41</xdr:col>
      <xdr:colOff>101600</xdr:colOff>
      <xdr:row>73</xdr:row>
      <xdr:rowOff>15246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31773</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20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62049</xdr:rowOff>
    </xdr:from>
    <xdr:to>
      <xdr:col>36</xdr:col>
      <xdr:colOff>165100</xdr:colOff>
      <xdr:row>74</xdr:row>
      <xdr:rowOff>163649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8726</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52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116455</xdr:rowOff>
    </xdr:from>
    <xdr:to>
      <xdr:col>55</xdr:col>
      <xdr:colOff>0</xdr:colOff>
      <xdr:row>96</xdr:row>
      <xdr:rowOff>61908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32755"/>
          <a:ext cx="838200" cy="2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61908</xdr:rowOff>
    </xdr:from>
    <xdr:to>
      <xdr:col>50</xdr:col>
      <xdr:colOff>114300</xdr:colOff>
      <xdr:row>97</xdr:row>
      <xdr:rowOff>124425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21108"/>
          <a:ext cx="889000" cy="2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124425</xdr:rowOff>
    </xdr:from>
    <xdr:to>
      <xdr:col>45</xdr:col>
      <xdr:colOff>177800</xdr:colOff>
      <xdr:row>98</xdr:row>
      <xdr:rowOff>73631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55075"/>
          <a:ext cx="889000" cy="1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157694</xdr:rowOff>
    </xdr:from>
    <xdr:to>
      <xdr:col>41</xdr:col>
      <xdr:colOff>50800</xdr:colOff>
      <xdr:row>98</xdr:row>
      <xdr:rowOff>73631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88344"/>
          <a:ext cx="889000" cy="8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65655</xdr:rowOff>
    </xdr:from>
    <xdr:to>
      <xdr:col>55</xdr:col>
      <xdr:colOff>50800</xdr:colOff>
      <xdr:row>94</xdr:row>
      <xdr:rowOff>167255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88532</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3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11108</xdr:rowOff>
    </xdr:from>
    <xdr:to>
      <xdr:col>50</xdr:col>
      <xdr:colOff>165100</xdr:colOff>
      <xdr:row>96</xdr:row>
      <xdr:rowOff>112708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129235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4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73625</xdr:rowOff>
    </xdr:from>
    <xdr:to>
      <xdr:col>46</xdr:col>
      <xdr:colOff>38100</xdr:colOff>
      <xdr:row>98</xdr:row>
      <xdr:rowOff>3775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22831</xdr:rowOff>
    </xdr:from>
    <xdr:to>
      <xdr:col>41</xdr:col>
      <xdr:colOff>101600</xdr:colOff>
      <xdr:row>98</xdr:row>
      <xdr:rowOff>124431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115558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106894</xdr:rowOff>
    </xdr:from>
    <xdr:to>
      <xdr:col>36</xdr:col>
      <xdr:colOff>165100</xdr:colOff>
      <xdr:row>98</xdr:row>
      <xdr:rowOff>37044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28171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167620</xdr:rowOff>
    </xdr:from>
    <xdr:to>
      <xdr:col>85</xdr:col>
      <xdr:colOff>127000</xdr:colOff>
      <xdr:row>39</xdr:row>
      <xdr:rowOff>13909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82720"/>
          <a:ext cx="8382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167620</xdr:rowOff>
    </xdr:from>
    <xdr:to>
      <xdr:col>81</xdr:col>
      <xdr:colOff>50800</xdr:colOff>
      <xdr:row>38</xdr:row>
      <xdr:rowOff>169578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82720"/>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169578</xdr:rowOff>
    </xdr:from>
    <xdr:to>
      <xdr:col>76</xdr:col>
      <xdr:colOff>114300</xdr:colOff>
      <xdr:row>39</xdr:row>
      <xdr:rowOff>40853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84678"/>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14069</xdr:rowOff>
    </xdr:from>
    <xdr:to>
      <xdr:col>71</xdr:col>
      <xdr:colOff>177800</xdr:colOff>
      <xdr:row>39</xdr:row>
      <xdr:rowOff>40853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00619"/>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134559</xdr:rowOff>
    </xdr:from>
    <xdr:to>
      <xdr:col>85</xdr:col>
      <xdr:colOff>177800</xdr:colOff>
      <xdr:row>39</xdr:row>
      <xdr:rowOff>64709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49486</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116820</xdr:rowOff>
    </xdr:from>
    <xdr:to>
      <xdr:col>81</xdr:col>
      <xdr:colOff>101600</xdr:colOff>
      <xdr:row>39</xdr:row>
      <xdr:rowOff>46970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38097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118778</xdr:rowOff>
    </xdr:from>
    <xdr:to>
      <xdr:col>76</xdr:col>
      <xdr:colOff>165100</xdr:colOff>
      <xdr:row>39</xdr:row>
      <xdr:rowOff>48928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40055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2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161503</xdr:rowOff>
    </xdr:from>
    <xdr:to>
      <xdr:col>72</xdr:col>
      <xdr:colOff>38100</xdr:colOff>
      <xdr:row>39</xdr:row>
      <xdr:rowOff>91653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82780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9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134719</xdr:rowOff>
    </xdr:from>
    <xdr:to>
      <xdr:col>67</xdr:col>
      <xdr:colOff>101600</xdr:colOff>
      <xdr:row>39</xdr:row>
      <xdr:rowOff>64869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55996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33573</xdr:rowOff>
    </xdr:from>
    <xdr:to>
      <xdr:col>85</xdr:col>
      <xdr:colOff>127000</xdr:colOff>
      <xdr:row>77</xdr:row>
      <xdr:rowOff>41154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35223"/>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41154</xdr:rowOff>
    </xdr:from>
    <xdr:to>
      <xdr:col>81</xdr:col>
      <xdr:colOff>50800</xdr:colOff>
      <xdr:row>77</xdr:row>
      <xdr:rowOff>48870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4280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48870</xdr:rowOff>
    </xdr:from>
    <xdr:to>
      <xdr:col>76</xdr:col>
      <xdr:colOff>114300</xdr:colOff>
      <xdr:row>77</xdr:row>
      <xdr:rowOff>61705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50520"/>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46648</xdr:rowOff>
    </xdr:from>
    <xdr:to>
      <xdr:col>71</xdr:col>
      <xdr:colOff>177800</xdr:colOff>
      <xdr:row>77</xdr:row>
      <xdr:rowOff>61705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48298"/>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154223</xdr:rowOff>
    </xdr:from>
    <xdr:to>
      <xdr:col>85</xdr:col>
      <xdr:colOff>177800</xdr:colOff>
      <xdr:row>77</xdr:row>
      <xdr:rowOff>84373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132650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161804</xdr:rowOff>
    </xdr:from>
    <xdr:to>
      <xdr:col>81</xdr:col>
      <xdr:colOff>101600</xdr:colOff>
      <xdr:row>77</xdr:row>
      <xdr:rowOff>91954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83081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169520</xdr:rowOff>
    </xdr:from>
    <xdr:to>
      <xdr:col>76</xdr:col>
      <xdr:colOff>165100</xdr:colOff>
      <xdr:row>77</xdr:row>
      <xdr:rowOff>99670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10905</xdr:rowOff>
    </xdr:from>
    <xdr:to>
      <xdr:col>72</xdr:col>
      <xdr:colOff>38100</xdr:colOff>
      <xdr:row>77</xdr:row>
      <xdr:rowOff>112505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103632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167298</xdr:rowOff>
    </xdr:from>
    <xdr:to>
      <xdr:col>67</xdr:col>
      <xdr:colOff>101600</xdr:colOff>
      <xdr:row>77</xdr:row>
      <xdr:rowOff>97448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88575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42052</xdr:rowOff>
    </xdr:from>
    <xdr:to>
      <xdr:col>85</xdr:col>
      <xdr:colOff>127000</xdr:colOff>
      <xdr:row>97</xdr:row>
      <xdr:rowOff>97005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72702"/>
          <a:ext cx="838200" cy="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74135</xdr:rowOff>
    </xdr:from>
    <xdr:to>
      <xdr:col>81</xdr:col>
      <xdr:colOff>50800</xdr:colOff>
      <xdr:row>97</xdr:row>
      <xdr:rowOff>42052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33335"/>
          <a:ext cx="889000" cy="13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74135</xdr:rowOff>
    </xdr:from>
    <xdr:to>
      <xdr:col>76</xdr:col>
      <xdr:colOff>114300</xdr:colOff>
      <xdr:row>98</xdr:row>
      <xdr:rowOff>15539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33335"/>
          <a:ext cx="889000" cy="28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15539</xdr:rowOff>
    </xdr:from>
    <xdr:to>
      <xdr:col>71</xdr:col>
      <xdr:colOff>177800</xdr:colOff>
      <xdr:row>98</xdr:row>
      <xdr:rowOff>59761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17639"/>
          <a:ext cx="889000" cy="4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46205</xdr:rowOff>
    </xdr:from>
    <xdr:to>
      <xdr:col>85</xdr:col>
      <xdr:colOff>177800</xdr:colOff>
      <xdr:row>97</xdr:row>
      <xdr:rowOff>147805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69082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162702</xdr:rowOff>
    </xdr:from>
    <xdr:to>
      <xdr:col>81</xdr:col>
      <xdr:colOff>101600</xdr:colOff>
      <xdr:row>97</xdr:row>
      <xdr:rowOff>92852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109379</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39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23335</xdr:rowOff>
    </xdr:from>
    <xdr:to>
      <xdr:col>76</xdr:col>
      <xdr:colOff>165100</xdr:colOff>
      <xdr:row>96</xdr:row>
      <xdr:rowOff>124935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141462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25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136189</xdr:rowOff>
    </xdr:from>
    <xdr:to>
      <xdr:col>72</xdr:col>
      <xdr:colOff>38100</xdr:colOff>
      <xdr:row>98</xdr:row>
      <xdr:rowOff>66339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57466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5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8961</xdr:rowOff>
    </xdr:from>
    <xdr:to>
      <xdr:col>67</xdr:col>
      <xdr:colOff>101600</xdr:colOff>
      <xdr:row>98</xdr:row>
      <xdr:rowOff>110561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101688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23609</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39159"/>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144259</xdr:rowOff>
    </xdr:from>
    <xdr:to>
      <xdr:col>98</xdr:col>
      <xdr:colOff>38100</xdr:colOff>
      <xdr:row>59</xdr:row>
      <xdr:rowOff>74409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65536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8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58410</xdr:rowOff>
    </xdr:from>
    <xdr:to>
      <xdr:col>116</xdr:col>
      <xdr:colOff>63500</xdr:colOff>
      <xdr:row>75</xdr:row>
      <xdr:rowOff>83373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17160"/>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83373</xdr:rowOff>
    </xdr:from>
    <xdr:to>
      <xdr:col>111</xdr:col>
      <xdr:colOff>177800</xdr:colOff>
      <xdr:row>75</xdr:row>
      <xdr:rowOff>120551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42123"/>
          <a:ext cx="889000" cy="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120551</xdr:rowOff>
    </xdr:from>
    <xdr:to>
      <xdr:col>107</xdr:col>
      <xdr:colOff>50800</xdr:colOff>
      <xdr:row>75</xdr:row>
      <xdr:rowOff>130297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79301"/>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99726</xdr:rowOff>
    </xdr:from>
    <xdr:to>
      <xdr:col>102</xdr:col>
      <xdr:colOff>114300</xdr:colOff>
      <xdr:row>75</xdr:row>
      <xdr:rowOff>130297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58476"/>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7610</xdr:rowOff>
    </xdr:from>
    <xdr:to>
      <xdr:col>116</xdr:col>
      <xdr:colOff>114300</xdr:colOff>
      <xdr:row>75</xdr:row>
      <xdr:rowOff>109210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30487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32573</xdr:rowOff>
    </xdr:from>
    <xdr:to>
      <xdr:col>112</xdr:col>
      <xdr:colOff>38100</xdr:colOff>
      <xdr:row>75</xdr:row>
      <xdr:rowOff>134173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150700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69751</xdr:rowOff>
    </xdr:from>
    <xdr:to>
      <xdr:col>107</xdr:col>
      <xdr:colOff>101600</xdr:colOff>
      <xdr:row>75</xdr:row>
      <xdr:rowOff>171351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162478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79497</xdr:rowOff>
    </xdr:from>
    <xdr:to>
      <xdr:col>102</xdr:col>
      <xdr:colOff>165100</xdr:colOff>
      <xdr:row>76</xdr:row>
      <xdr:rowOff>9646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38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26174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48926</xdr:rowOff>
    </xdr:from>
    <xdr:to>
      <xdr:col>98</xdr:col>
      <xdr:colOff>38100</xdr:colOff>
      <xdr:row>75</xdr:row>
      <xdr:rowOff>150526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167053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性質別歳出について、人件費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全国市町村平均を１</a:t>
          </a:r>
          <a:r>
            <a:rPr kumimoji="1" lang="ja-JP" altLang="en-US" sz="1100">
              <a:solidFill>
                <a:schemeClr val="dk1"/>
              </a:solidFill>
              <a:effectLst/>
              <a:latin typeface="+mn-lt"/>
              <a:ea typeface="+mn-ea"/>
              <a:cs typeface="+mn-cs"/>
            </a:rPr>
            <a:t>６１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４８１</a:t>
          </a:r>
          <a:r>
            <a:rPr kumimoji="1" lang="ja-JP" altLang="ja-JP" sz="1100">
              <a:solidFill>
                <a:schemeClr val="dk1"/>
              </a:solidFill>
              <a:effectLst/>
              <a:latin typeface="+mn-lt"/>
              <a:ea typeface="+mn-ea"/>
              <a:cs typeface="+mn-cs"/>
            </a:rPr>
            <a:t>円、沖縄県平均を１</a:t>
          </a:r>
          <a:r>
            <a:rPr kumimoji="1" lang="ja-JP" altLang="en-US" sz="1100">
              <a:solidFill>
                <a:schemeClr val="dk1"/>
              </a:solidFill>
              <a:effectLst/>
              <a:latin typeface="+mn-lt"/>
              <a:ea typeface="+mn-ea"/>
              <a:cs typeface="+mn-cs"/>
            </a:rPr>
            <a:t>６１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９４７</a:t>
          </a:r>
          <a:r>
            <a:rPr kumimoji="1" lang="ja-JP" altLang="ja-JP" sz="1100">
              <a:solidFill>
                <a:schemeClr val="dk1"/>
              </a:solidFill>
              <a:effectLst/>
              <a:latin typeface="+mn-lt"/>
              <a:ea typeface="+mn-ea"/>
              <a:cs typeface="+mn-cs"/>
            </a:rPr>
            <a:t>円、類似団体平均を</a:t>
          </a:r>
          <a:r>
            <a:rPr kumimoji="1" lang="ja-JP" altLang="en-US" sz="1100">
              <a:solidFill>
                <a:schemeClr val="dk1"/>
              </a:solidFill>
              <a:effectLst/>
              <a:latin typeface="+mn-lt"/>
              <a:ea typeface="+mn-ea"/>
              <a:cs typeface="+mn-cs"/>
            </a:rPr>
            <a:t>７０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６４６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全国市町村平均を１</a:t>
          </a:r>
          <a:r>
            <a:rPr kumimoji="1" lang="ja-JP" altLang="en-US" sz="1100">
              <a:solidFill>
                <a:schemeClr val="dk1"/>
              </a:solidFill>
              <a:effectLst/>
              <a:latin typeface="+mn-lt"/>
              <a:ea typeface="+mn-ea"/>
              <a:cs typeface="+mn-cs"/>
            </a:rPr>
            <a:t>７４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１１２</a:t>
          </a:r>
          <a:r>
            <a:rPr kumimoji="1" lang="ja-JP" altLang="ja-JP" sz="1100">
              <a:solidFill>
                <a:schemeClr val="dk1"/>
              </a:solidFill>
              <a:effectLst/>
              <a:latin typeface="+mn-lt"/>
              <a:ea typeface="+mn-ea"/>
              <a:cs typeface="+mn-cs"/>
            </a:rPr>
            <a:t>円、沖縄県平均を１</a:t>
          </a:r>
          <a:r>
            <a:rPr kumimoji="1" lang="ja-JP" altLang="en-US" sz="1100">
              <a:solidFill>
                <a:schemeClr val="dk1"/>
              </a:solidFill>
              <a:effectLst/>
              <a:latin typeface="+mn-lt"/>
              <a:ea typeface="+mn-ea"/>
              <a:cs typeface="+mn-cs"/>
            </a:rPr>
            <a:t>７０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５２２円</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７１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６９４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全国市町村平均を</a:t>
          </a:r>
          <a:r>
            <a:rPr kumimoji="1" lang="ja-JP" altLang="en-US" sz="1100">
              <a:solidFill>
                <a:schemeClr val="dk1"/>
              </a:solidFill>
              <a:effectLst/>
              <a:latin typeface="+mn-lt"/>
              <a:ea typeface="+mn-ea"/>
              <a:cs typeface="+mn-cs"/>
            </a:rPr>
            <a:t>２０９，２３１</a:t>
          </a:r>
          <a:r>
            <a:rPr kumimoji="1" lang="ja-JP" altLang="ja-JP" sz="1100">
              <a:solidFill>
                <a:schemeClr val="dk1"/>
              </a:solidFill>
              <a:effectLst/>
              <a:latin typeface="+mn-lt"/>
              <a:ea typeface="+mn-ea"/>
              <a:cs typeface="+mn-cs"/>
            </a:rPr>
            <a:t>円、沖縄県平均を１</a:t>
          </a:r>
          <a:r>
            <a:rPr kumimoji="1" lang="ja-JP" altLang="en-US" sz="1100">
              <a:solidFill>
                <a:schemeClr val="dk1"/>
              </a:solidFill>
              <a:effectLst/>
              <a:latin typeface="+mn-lt"/>
              <a:ea typeface="+mn-ea"/>
              <a:cs typeface="+mn-cs"/>
            </a:rPr>
            <a:t>８９，６６２</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とそれぞれ</a:t>
          </a:r>
          <a:r>
            <a:rPr kumimoji="1" lang="ja-JP" altLang="ja-JP" sz="1100">
              <a:solidFill>
                <a:schemeClr val="dk1"/>
              </a:solidFill>
              <a:effectLst/>
              <a:latin typeface="+mn-lt"/>
              <a:ea typeface="+mn-ea"/>
              <a:cs typeface="+mn-cs"/>
            </a:rPr>
            <a:t>大きく上回っている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物件費では</a:t>
          </a:r>
          <a:r>
            <a:rPr kumimoji="1" lang="ja-JP" altLang="ja-JP" sz="1100" b="0" i="0" baseline="0">
              <a:solidFill>
                <a:schemeClr val="dk1"/>
              </a:solidFill>
              <a:effectLst/>
              <a:latin typeface="+mn-lt"/>
              <a:ea typeface="+mn-ea"/>
              <a:cs typeface="+mn-cs"/>
            </a:rPr>
            <a:t>公共施設の</a:t>
          </a:r>
          <a:r>
            <a:rPr kumimoji="1" lang="ja-JP" altLang="en-US" sz="1100" b="0" i="0" baseline="0">
              <a:solidFill>
                <a:schemeClr val="dk1"/>
              </a:solidFill>
              <a:effectLst/>
              <a:latin typeface="+mn-lt"/>
              <a:ea typeface="+mn-ea"/>
              <a:cs typeface="+mn-cs"/>
            </a:rPr>
            <a:t>包括的管理委託や新規事業の委託による</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要因である。</a:t>
          </a:r>
          <a:r>
            <a:rPr kumimoji="1" lang="ja-JP" altLang="en-US" sz="1100" b="0" i="0" baseline="0">
              <a:solidFill>
                <a:schemeClr val="dk1"/>
              </a:solidFill>
              <a:effectLst/>
              <a:latin typeface="+mn-lt"/>
              <a:ea typeface="+mn-ea"/>
              <a:cs typeface="+mn-cs"/>
            </a:rPr>
            <a:t>普通建設事業ではごみ処理施設の建設による増加が要因となっている。</a:t>
          </a:r>
          <a:r>
            <a:rPr kumimoji="1" lang="ja-JP" altLang="ja-JP" sz="1100" b="0" i="0" baseline="0">
              <a:solidFill>
                <a:schemeClr val="dk1"/>
              </a:solidFill>
              <a:effectLst/>
              <a:latin typeface="+mn-lt"/>
              <a:ea typeface="+mn-ea"/>
              <a:cs typeface="+mn-cs"/>
            </a:rPr>
            <a:t>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全国平均を１３</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０６４</a:t>
          </a:r>
          <a:r>
            <a:rPr kumimoji="1" lang="ja-JP" altLang="ja-JP" sz="1100" b="0" i="0" baseline="0">
              <a:solidFill>
                <a:schemeClr val="dk1"/>
              </a:solidFill>
              <a:effectLst/>
              <a:latin typeface="+mn-lt"/>
              <a:ea typeface="+mn-ea"/>
              <a:cs typeface="+mn-cs"/>
            </a:rPr>
            <a:t>円、沖縄平均</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７</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１５５</a:t>
          </a:r>
          <a:r>
            <a:rPr kumimoji="1" lang="ja-JP" altLang="ja-JP" sz="1100" b="0" i="0" baseline="0">
              <a:solidFill>
                <a:schemeClr val="dk1"/>
              </a:solidFill>
              <a:effectLst/>
              <a:latin typeface="+mn-lt"/>
              <a:ea typeface="+mn-ea"/>
              <a:cs typeface="+mn-cs"/>
            </a:rPr>
            <a:t>円と</a:t>
          </a:r>
          <a:r>
            <a:rPr kumimoji="1" lang="ja-JP" altLang="en-US" sz="1100" b="0" i="0" baseline="0">
              <a:solidFill>
                <a:schemeClr val="dk1"/>
              </a:solidFill>
              <a:effectLst/>
              <a:latin typeface="+mn-lt"/>
              <a:ea typeface="+mn-ea"/>
              <a:cs typeface="+mn-cs"/>
            </a:rPr>
            <a:t>それぞれ</a:t>
          </a:r>
          <a:r>
            <a:rPr kumimoji="1" lang="ja-JP" altLang="ja-JP" sz="1100" b="0" i="0" baseline="0">
              <a:solidFill>
                <a:schemeClr val="dk1"/>
              </a:solidFill>
              <a:effectLst/>
              <a:latin typeface="+mn-lt"/>
              <a:ea typeface="+mn-ea"/>
              <a:cs typeface="+mn-cs"/>
            </a:rPr>
            <a:t>下回っているが、類似団体平均は１</a:t>
          </a:r>
          <a:r>
            <a:rPr kumimoji="1" lang="ja-JP" altLang="en-US" sz="1100" b="0" i="0" baseline="0">
              <a:solidFill>
                <a:schemeClr val="dk1"/>
              </a:solidFill>
              <a:effectLst/>
              <a:latin typeface="+mn-lt"/>
              <a:ea typeface="+mn-ea"/>
              <a:cs typeface="+mn-cs"/>
            </a:rPr>
            <a:t>７</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９７</a:t>
          </a:r>
          <a:r>
            <a:rPr kumimoji="1" lang="ja-JP" altLang="ja-JP" sz="1100" b="0" i="0" baseline="0">
              <a:solidFill>
                <a:schemeClr val="dk1"/>
              </a:solidFill>
              <a:effectLst/>
              <a:latin typeface="+mn-lt"/>
              <a:ea typeface="+mn-ea"/>
              <a:cs typeface="+mn-cs"/>
            </a:rPr>
            <a:t>７円を上回っており、今後高齢化の進展に伴う社会保障関連経費の増加が見込まれること介護予防や資格審査等の適格化に努め適正な支出に努める。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7,279
7,212
63.65
9,678,042
9,194,972
369,685
4,151,214
6,044,237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157480</xdr:rowOff>
    </xdr:from>
    <xdr:to>
      <xdr:col>24</xdr:col>
      <xdr:colOff>63500</xdr:colOff>
      <xdr:row>35</xdr:row>
      <xdr:rowOff>3810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678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xdr:rowOff>
    </xdr:from>
    <xdr:to>
      <xdr:col>19</xdr:col>
      <xdr:colOff>177800</xdr:colOff>
      <xdr:row>35</xdr:row>
      <xdr:rowOff>85217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4560"/>
          <a:ext cx="8890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85217</xdr:rowOff>
    </xdr:from>
    <xdr:to>
      <xdr:col>15</xdr:col>
      <xdr:colOff>50800</xdr:colOff>
      <xdr:row>36</xdr:row>
      <xdr:rowOff>8890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5967"/>
          <a:ext cx="8890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131445</xdr:rowOff>
    </xdr:from>
    <xdr:to>
      <xdr:col>10</xdr:col>
      <xdr:colOff>114300</xdr:colOff>
      <xdr:row>36</xdr:row>
      <xdr:rowOff>8890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2195"/>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106680</xdr:rowOff>
    </xdr:from>
    <xdr:to>
      <xdr:col>24</xdr:col>
      <xdr:colOff>114300</xdr:colOff>
      <xdr:row>35</xdr:row>
      <xdr:rowOff>36830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129557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71137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34417</xdr:rowOff>
    </xdr:from>
    <xdr:to>
      <xdr:col>15</xdr:col>
      <xdr:colOff>101600</xdr:colOff>
      <xdr:row>35</xdr:row>
      <xdr:rowOff>136017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152544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129540</xdr:rowOff>
    </xdr:from>
    <xdr:to>
      <xdr:col>10</xdr:col>
      <xdr:colOff>165100</xdr:colOff>
      <xdr:row>36</xdr:row>
      <xdr:rowOff>59690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76217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80645</xdr:rowOff>
    </xdr:from>
    <xdr:to>
      <xdr:col>6</xdr:col>
      <xdr:colOff>38100</xdr:colOff>
      <xdr:row>36</xdr:row>
      <xdr:rowOff>10795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27322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5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46034</xdr:rowOff>
    </xdr:from>
    <xdr:to>
      <xdr:col>24</xdr:col>
      <xdr:colOff>63500</xdr:colOff>
      <xdr:row>56</xdr:row>
      <xdr:rowOff>88425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7234"/>
          <a:ext cx="8382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154272</xdr:rowOff>
    </xdr:from>
    <xdr:to>
      <xdr:col>19</xdr:col>
      <xdr:colOff>177800</xdr:colOff>
      <xdr:row>56</xdr:row>
      <xdr:rowOff>46034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84022"/>
          <a:ext cx="889000" cy="6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35099</xdr:rowOff>
    </xdr:from>
    <xdr:to>
      <xdr:col>15</xdr:col>
      <xdr:colOff>50800</xdr:colOff>
      <xdr:row>55</xdr:row>
      <xdr:rowOff>154272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64849"/>
          <a:ext cx="889000" cy="1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35099</xdr:rowOff>
    </xdr:from>
    <xdr:to>
      <xdr:col>10</xdr:col>
      <xdr:colOff>114300</xdr:colOff>
      <xdr:row>56</xdr:row>
      <xdr:rowOff>114174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64849"/>
          <a:ext cx="889000" cy="2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37625</xdr:rowOff>
    </xdr:from>
    <xdr:to>
      <xdr:col>24</xdr:col>
      <xdr:colOff>114300</xdr:colOff>
      <xdr:row>56</xdr:row>
      <xdr:rowOff>139225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60502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166684</xdr:rowOff>
    </xdr:from>
    <xdr:to>
      <xdr:col>20</xdr:col>
      <xdr:colOff>38100</xdr:colOff>
      <xdr:row>56</xdr:row>
      <xdr:rowOff>96834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113361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7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103472</xdr:rowOff>
    </xdr:from>
    <xdr:to>
      <xdr:col>15</xdr:col>
      <xdr:colOff>101600</xdr:colOff>
      <xdr:row>56</xdr:row>
      <xdr:rowOff>33622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50149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0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155749</xdr:rowOff>
    </xdr:from>
    <xdr:to>
      <xdr:col>10</xdr:col>
      <xdr:colOff>165100</xdr:colOff>
      <xdr:row>55</xdr:row>
      <xdr:rowOff>85899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102426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8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63374</xdr:rowOff>
    </xdr:from>
    <xdr:to>
      <xdr:col>6</xdr:col>
      <xdr:colOff>38100</xdr:colOff>
      <xdr:row>56</xdr:row>
      <xdr:rowOff>164974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10051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95818</xdr:rowOff>
    </xdr:from>
    <xdr:to>
      <xdr:col>24</xdr:col>
      <xdr:colOff>63500</xdr:colOff>
      <xdr:row>75</xdr:row>
      <xdr:rowOff>148464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4568"/>
          <a:ext cx="8382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71088</xdr:rowOff>
    </xdr:from>
    <xdr:to>
      <xdr:col>19</xdr:col>
      <xdr:colOff>177800</xdr:colOff>
      <xdr:row>75</xdr:row>
      <xdr:rowOff>95818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29838"/>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71088</xdr:rowOff>
    </xdr:from>
    <xdr:to>
      <xdr:col>15</xdr:col>
      <xdr:colOff>50800</xdr:colOff>
      <xdr:row>76</xdr:row>
      <xdr:rowOff>72698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9838"/>
          <a:ext cx="889000" cy="1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72698</xdr:rowOff>
    </xdr:from>
    <xdr:to>
      <xdr:col>10</xdr:col>
      <xdr:colOff>114300</xdr:colOff>
      <xdr:row>76</xdr:row>
      <xdr:rowOff>81307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2898"/>
          <a:ext cx="8890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97665</xdr:rowOff>
    </xdr:from>
    <xdr:to>
      <xdr:col>24</xdr:col>
      <xdr:colOff>114300</xdr:colOff>
      <xdr:row>76</xdr:row>
      <xdr:rowOff>27815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76092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45018</xdr:rowOff>
    </xdr:from>
    <xdr:to>
      <xdr:col>20</xdr:col>
      <xdr:colOff>38100</xdr:colOff>
      <xdr:row>75</xdr:row>
      <xdr:rowOff>146617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3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137744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9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20288</xdr:rowOff>
    </xdr:from>
    <xdr:to>
      <xdr:col>15</xdr:col>
      <xdr:colOff>101600</xdr:colOff>
      <xdr:row>75</xdr:row>
      <xdr:rowOff>121888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113016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7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21898</xdr:rowOff>
    </xdr:from>
    <xdr:to>
      <xdr:col>10</xdr:col>
      <xdr:colOff>165100</xdr:colOff>
      <xdr:row>76</xdr:row>
      <xdr:rowOff>123498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114625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4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30507</xdr:rowOff>
    </xdr:from>
    <xdr:to>
      <xdr:col>6</xdr:col>
      <xdr:colOff>38100</xdr:colOff>
      <xdr:row>76</xdr:row>
      <xdr:rowOff>132107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123234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142126</xdr:rowOff>
    </xdr:from>
    <xdr:to>
      <xdr:col>24</xdr:col>
      <xdr:colOff>63500</xdr:colOff>
      <xdr:row>97</xdr:row>
      <xdr:rowOff>27888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29876"/>
          <a:ext cx="838200" cy="2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27888</xdr:rowOff>
    </xdr:from>
    <xdr:to>
      <xdr:col>19</xdr:col>
      <xdr:colOff>177800</xdr:colOff>
      <xdr:row>97</xdr:row>
      <xdr:rowOff>109506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8538"/>
          <a:ext cx="889000" cy="8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109506</xdr:rowOff>
    </xdr:from>
    <xdr:to>
      <xdr:col>15</xdr:col>
      <xdr:colOff>50800</xdr:colOff>
      <xdr:row>98</xdr:row>
      <xdr:rowOff>6331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0156"/>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6331</xdr:rowOff>
    </xdr:from>
    <xdr:to>
      <xdr:col>10</xdr:col>
      <xdr:colOff>114300</xdr:colOff>
      <xdr:row>98</xdr:row>
      <xdr:rowOff>12454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8431"/>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91326</xdr:rowOff>
    </xdr:from>
    <xdr:to>
      <xdr:col>24</xdr:col>
      <xdr:colOff>114300</xdr:colOff>
      <xdr:row>96</xdr:row>
      <xdr:rowOff>21476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114203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148538</xdr:rowOff>
    </xdr:from>
    <xdr:to>
      <xdr:col>20</xdr:col>
      <xdr:colOff>38100</xdr:colOff>
      <xdr:row>97</xdr:row>
      <xdr:rowOff>78688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69815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58706</xdr:rowOff>
    </xdr:from>
    <xdr:to>
      <xdr:col>15</xdr:col>
      <xdr:colOff>101600</xdr:colOff>
      <xdr:row>97</xdr:row>
      <xdr:rowOff>160306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151433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126981</xdr:rowOff>
    </xdr:from>
    <xdr:to>
      <xdr:col>10</xdr:col>
      <xdr:colOff>165100</xdr:colOff>
      <xdr:row>98</xdr:row>
      <xdr:rowOff>57131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133104</xdr:rowOff>
    </xdr:from>
    <xdr:to>
      <xdr:col>6</xdr:col>
      <xdr:colOff>38100</xdr:colOff>
      <xdr:row>98</xdr:row>
      <xdr:rowOff>63254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54381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119793</xdr:rowOff>
    </xdr:from>
    <xdr:to>
      <xdr:col>55</xdr:col>
      <xdr:colOff>0</xdr:colOff>
      <xdr:row>55</xdr:row>
      <xdr:rowOff>74444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78093"/>
          <a:ext cx="838200" cy="1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74444</xdr:rowOff>
    </xdr:from>
    <xdr:to>
      <xdr:col>50</xdr:col>
      <xdr:colOff>114300</xdr:colOff>
      <xdr:row>55</xdr:row>
      <xdr:rowOff>75088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04194"/>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73771</xdr:rowOff>
    </xdr:from>
    <xdr:to>
      <xdr:col>45</xdr:col>
      <xdr:colOff>177800</xdr:colOff>
      <xdr:row>55</xdr:row>
      <xdr:rowOff>75088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03521"/>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73771</xdr:rowOff>
    </xdr:from>
    <xdr:to>
      <xdr:col>41</xdr:col>
      <xdr:colOff>50800</xdr:colOff>
      <xdr:row>55</xdr:row>
      <xdr:rowOff>142951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03521"/>
          <a:ext cx="8890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68993</xdr:rowOff>
    </xdr:from>
    <xdr:to>
      <xdr:col>55</xdr:col>
      <xdr:colOff>50800</xdr:colOff>
      <xdr:row>54</xdr:row>
      <xdr:rowOff>170593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91870</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7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23644</xdr:rowOff>
    </xdr:from>
    <xdr:to>
      <xdr:col>50</xdr:col>
      <xdr:colOff>165100</xdr:colOff>
      <xdr:row>55</xdr:row>
      <xdr:rowOff>125244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141771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2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24288</xdr:rowOff>
    </xdr:from>
    <xdr:to>
      <xdr:col>46</xdr:col>
      <xdr:colOff>38100</xdr:colOff>
      <xdr:row>55</xdr:row>
      <xdr:rowOff>125888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142415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2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22971</xdr:rowOff>
    </xdr:from>
    <xdr:to>
      <xdr:col>41</xdr:col>
      <xdr:colOff>101600</xdr:colOff>
      <xdr:row>55</xdr:row>
      <xdr:rowOff>124571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141098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22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92151</xdr:rowOff>
    </xdr:from>
    <xdr:to>
      <xdr:col>36</xdr:col>
      <xdr:colOff>165100</xdr:colOff>
      <xdr:row>56</xdr:row>
      <xdr:rowOff>22301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38828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29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149782</xdr:rowOff>
    </xdr:from>
    <xdr:to>
      <xdr:col>55</xdr:col>
      <xdr:colOff>0</xdr:colOff>
      <xdr:row>77</xdr:row>
      <xdr:rowOff>157234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51432"/>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127474</xdr:rowOff>
    </xdr:from>
    <xdr:to>
      <xdr:col>50</xdr:col>
      <xdr:colOff>114300</xdr:colOff>
      <xdr:row>77</xdr:row>
      <xdr:rowOff>157234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2912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103727</xdr:rowOff>
    </xdr:from>
    <xdr:to>
      <xdr:col>45</xdr:col>
      <xdr:colOff>177800</xdr:colOff>
      <xdr:row>77</xdr:row>
      <xdr:rowOff>127474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05377"/>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101135</xdr:rowOff>
    </xdr:from>
    <xdr:to>
      <xdr:col>41</xdr:col>
      <xdr:colOff>50800</xdr:colOff>
      <xdr:row>77</xdr:row>
      <xdr:rowOff>103727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02785"/>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98982</xdr:rowOff>
    </xdr:from>
    <xdr:to>
      <xdr:col>55</xdr:col>
      <xdr:colOff>50800</xdr:colOff>
      <xdr:row>78</xdr:row>
      <xdr:rowOff>29132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77409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106434</xdr:rowOff>
    </xdr:from>
    <xdr:to>
      <xdr:col>50</xdr:col>
      <xdr:colOff>165100</xdr:colOff>
      <xdr:row>78</xdr:row>
      <xdr:rowOff>36584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27711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76674</xdr:rowOff>
    </xdr:from>
    <xdr:to>
      <xdr:col>46</xdr:col>
      <xdr:colOff>38100</xdr:colOff>
      <xdr:row>78</xdr:row>
      <xdr:rowOff>6824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169401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52927</xdr:rowOff>
    </xdr:from>
    <xdr:to>
      <xdr:col>41</xdr:col>
      <xdr:colOff>101600</xdr:colOff>
      <xdr:row>77</xdr:row>
      <xdr:rowOff>154527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145654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50335</xdr:rowOff>
    </xdr:from>
    <xdr:to>
      <xdr:col>36</xdr:col>
      <xdr:colOff>165100</xdr:colOff>
      <xdr:row>77</xdr:row>
      <xdr:rowOff>151935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168462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60486</xdr:rowOff>
    </xdr:from>
    <xdr:to>
      <xdr:col>55</xdr:col>
      <xdr:colOff>0</xdr:colOff>
      <xdr:row>96</xdr:row>
      <xdr:rowOff>64075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1968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64075</xdr:rowOff>
    </xdr:from>
    <xdr:to>
      <xdr:col>50</xdr:col>
      <xdr:colOff>114300</xdr:colOff>
      <xdr:row>96</xdr:row>
      <xdr:rowOff>116487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23275"/>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84982</xdr:rowOff>
    </xdr:from>
    <xdr:to>
      <xdr:col>45</xdr:col>
      <xdr:colOff>177800</xdr:colOff>
      <xdr:row>96</xdr:row>
      <xdr:rowOff>116487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44182"/>
          <a:ext cx="88900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84982</xdr:rowOff>
    </xdr:from>
    <xdr:to>
      <xdr:col>41</xdr:col>
      <xdr:colOff>50800</xdr:colOff>
      <xdr:row>96</xdr:row>
      <xdr:rowOff>162861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44182"/>
          <a:ext cx="889000" cy="7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9686</xdr:rowOff>
    </xdr:from>
    <xdr:to>
      <xdr:col>55</xdr:col>
      <xdr:colOff>50800</xdr:colOff>
      <xdr:row>96</xdr:row>
      <xdr:rowOff>111286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159563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4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13275</xdr:rowOff>
    </xdr:from>
    <xdr:to>
      <xdr:col>50</xdr:col>
      <xdr:colOff>165100</xdr:colOff>
      <xdr:row>96</xdr:row>
      <xdr:rowOff>114875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106002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6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65687</xdr:rowOff>
    </xdr:from>
    <xdr:to>
      <xdr:col>46</xdr:col>
      <xdr:colOff>38100</xdr:colOff>
      <xdr:row>96</xdr:row>
      <xdr:rowOff>167287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158414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1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34182</xdr:rowOff>
    </xdr:from>
    <xdr:to>
      <xdr:col>41</xdr:col>
      <xdr:colOff>101600</xdr:colOff>
      <xdr:row>96</xdr:row>
      <xdr:rowOff>135782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126909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112061</xdr:rowOff>
    </xdr:from>
    <xdr:to>
      <xdr:col>36</xdr:col>
      <xdr:colOff>165100</xdr:colOff>
      <xdr:row>97</xdr:row>
      <xdr:rowOff>42211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56555</xdr:rowOff>
    </xdr:from>
    <xdr:to>
      <xdr:col>85</xdr:col>
      <xdr:colOff>127000</xdr:colOff>
      <xdr:row>38</xdr:row>
      <xdr:rowOff>16468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28755"/>
          <a:ext cx="838200" cy="30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74468</xdr:rowOff>
    </xdr:from>
    <xdr:to>
      <xdr:col>81</xdr:col>
      <xdr:colOff>50800</xdr:colOff>
      <xdr:row>38</xdr:row>
      <xdr:rowOff>16468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18118"/>
          <a:ext cx="8890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74468</xdr:rowOff>
    </xdr:from>
    <xdr:to>
      <xdr:col>76</xdr:col>
      <xdr:colOff>114300</xdr:colOff>
      <xdr:row>38</xdr:row>
      <xdr:rowOff>37712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18118"/>
          <a:ext cx="889000" cy="1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13382</xdr:rowOff>
    </xdr:from>
    <xdr:to>
      <xdr:col>71</xdr:col>
      <xdr:colOff>177800</xdr:colOff>
      <xdr:row>38</xdr:row>
      <xdr:rowOff>37712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28482"/>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5755</xdr:rowOff>
    </xdr:from>
    <xdr:to>
      <xdr:col>85</xdr:col>
      <xdr:colOff>177800</xdr:colOff>
      <xdr:row>36</xdr:row>
      <xdr:rowOff>107355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28632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2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137118</xdr:rowOff>
    </xdr:from>
    <xdr:to>
      <xdr:col>81</xdr:col>
      <xdr:colOff>101600</xdr:colOff>
      <xdr:row>38</xdr:row>
      <xdr:rowOff>67269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0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58395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23668</xdr:rowOff>
    </xdr:from>
    <xdr:to>
      <xdr:col>76</xdr:col>
      <xdr:colOff>165100</xdr:colOff>
      <xdr:row>37</xdr:row>
      <xdr:rowOff>125268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116395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158362</xdr:rowOff>
    </xdr:from>
    <xdr:to>
      <xdr:col>72</xdr:col>
      <xdr:colOff>38100</xdr:colOff>
      <xdr:row>38</xdr:row>
      <xdr:rowOff>88512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79639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134032</xdr:rowOff>
    </xdr:from>
    <xdr:to>
      <xdr:col>67</xdr:col>
      <xdr:colOff>101600</xdr:colOff>
      <xdr:row>38</xdr:row>
      <xdr:rowOff>64182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55309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55571</xdr:rowOff>
    </xdr:from>
    <xdr:to>
      <xdr:col>85</xdr:col>
      <xdr:colOff>127000</xdr:colOff>
      <xdr:row>56</xdr:row>
      <xdr:rowOff>145159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56771"/>
          <a:ext cx="8382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145159</xdr:rowOff>
    </xdr:from>
    <xdr:to>
      <xdr:col>81</xdr:col>
      <xdr:colOff>50800</xdr:colOff>
      <xdr:row>57</xdr:row>
      <xdr:rowOff>28543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46359"/>
          <a:ext cx="889000" cy="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28543</xdr:rowOff>
    </xdr:from>
    <xdr:to>
      <xdr:col>76</xdr:col>
      <xdr:colOff>114300</xdr:colOff>
      <xdr:row>57</xdr:row>
      <xdr:rowOff>28951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0119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122768</xdr:rowOff>
    </xdr:from>
    <xdr:to>
      <xdr:col>71</xdr:col>
      <xdr:colOff>177800</xdr:colOff>
      <xdr:row>57</xdr:row>
      <xdr:rowOff>28951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23968"/>
          <a:ext cx="889000" cy="7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4771</xdr:rowOff>
    </xdr:from>
    <xdr:to>
      <xdr:col>85</xdr:col>
      <xdr:colOff>177800</xdr:colOff>
      <xdr:row>56</xdr:row>
      <xdr:rowOff>106371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27648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94359</xdr:rowOff>
    </xdr:from>
    <xdr:to>
      <xdr:col>81</xdr:col>
      <xdr:colOff>101600</xdr:colOff>
      <xdr:row>57</xdr:row>
      <xdr:rowOff>24509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15636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78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149193</xdr:rowOff>
    </xdr:from>
    <xdr:to>
      <xdr:col>76</xdr:col>
      <xdr:colOff>165100</xdr:colOff>
      <xdr:row>57</xdr:row>
      <xdr:rowOff>79343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70470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149601</xdr:rowOff>
    </xdr:from>
    <xdr:to>
      <xdr:col>72</xdr:col>
      <xdr:colOff>38100</xdr:colOff>
      <xdr:row>57</xdr:row>
      <xdr:rowOff>79751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70878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71968</xdr:rowOff>
    </xdr:from>
    <xdr:to>
      <xdr:col>67</xdr:col>
      <xdr:colOff>101600</xdr:colOff>
      <xdr:row>57</xdr:row>
      <xdr:rowOff>2118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18645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4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167619</xdr:rowOff>
    </xdr:from>
    <xdr:to>
      <xdr:col>85</xdr:col>
      <xdr:colOff>127000</xdr:colOff>
      <xdr:row>79</xdr:row>
      <xdr:rowOff>13909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40719"/>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167619</xdr:rowOff>
    </xdr:from>
    <xdr:to>
      <xdr:col>81</xdr:col>
      <xdr:colOff>50800</xdr:colOff>
      <xdr:row>78</xdr:row>
      <xdr:rowOff>169577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40719"/>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169577</xdr:rowOff>
    </xdr:from>
    <xdr:to>
      <xdr:col>76</xdr:col>
      <xdr:colOff>114300</xdr:colOff>
      <xdr:row>79</xdr:row>
      <xdr:rowOff>40853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42677"/>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14069</xdr:rowOff>
    </xdr:from>
    <xdr:to>
      <xdr:col>71</xdr:col>
      <xdr:colOff>177800</xdr:colOff>
      <xdr:row>79</xdr:row>
      <xdr:rowOff>40853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58619"/>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134559</xdr:rowOff>
    </xdr:from>
    <xdr:to>
      <xdr:col>85</xdr:col>
      <xdr:colOff>177800</xdr:colOff>
      <xdr:row>79</xdr:row>
      <xdr:rowOff>64709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49486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116819</xdr:rowOff>
    </xdr:from>
    <xdr:to>
      <xdr:col>81</xdr:col>
      <xdr:colOff>101600</xdr:colOff>
      <xdr:row>79</xdr:row>
      <xdr:rowOff>46969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38096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8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118777</xdr:rowOff>
    </xdr:from>
    <xdr:to>
      <xdr:col>76</xdr:col>
      <xdr:colOff>165100</xdr:colOff>
      <xdr:row>79</xdr:row>
      <xdr:rowOff>48927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40054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161503</xdr:rowOff>
    </xdr:from>
    <xdr:to>
      <xdr:col>72</xdr:col>
      <xdr:colOff>38100</xdr:colOff>
      <xdr:row>79</xdr:row>
      <xdr:rowOff>91653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82780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134719</xdr:rowOff>
    </xdr:from>
    <xdr:to>
      <xdr:col>67</xdr:col>
      <xdr:colOff>101600</xdr:colOff>
      <xdr:row>79</xdr:row>
      <xdr:rowOff>64869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55996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33573</xdr:rowOff>
    </xdr:from>
    <xdr:to>
      <xdr:col>85</xdr:col>
      <xdr:colOff>127000</xdr:colOff>
      <xdr:row>97</xdr:row>
      <xdr:rowOff>41154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64223"/>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41154</xdr:rowOff>
    </xdr:from>
    <xdr:to>
      <xdr:col>81</xdr:col>
      <xdr:colOff>50800</xdr:colOff>
      <xdr:row>97</xdr:row>
      <xdr:rowOff>48870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7180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48870</xdr:rowOff>
    </xdr:from>
    <xdr:to>
      <xdr:col>76</xdr:col>
      <xdr:colOff>114300</xdr:colOff>
      <xdr:row>97</xdr:row>
      <xdr:rowOff>61705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79520"/>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46648</xdr:rowOff>
    </xdr:from>
    <xdr:to>
      <xdr:col>71</xdr:col>
      <xdr:colOff>177800</xdr:colOff>
      <xdr:row>97</xdr:row>
      <xdr:rowOff>61705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77298"/>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154223</xdr:rowOff>
    </xdr:from>
    <xdr:to>
      <xdr:col>85</xdr:col>
      <xdr:colOff>177800</xdr:colOff>
      <xdr:row>97</xdr:row>
      <xdr:rowOff>84373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132650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161804</xdr:rowOff>
    </xdr:from>
    <xdr:to>
      <xdr:col>81</xdr:col>
      <xdr:colOff>101600</xdr:colOff>
      <xdr:row>97</xdr:row>
      <xdr:rowOff>91954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83081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169520</xdr:rowOff>
    </xdr:from>
    <xdr:to>
      <xdr:col>76</xdr:col>
      <xdr:colOff>165100</xdr:colOff>
      <xdr:row>97</xdr:row>
      <xdr:rowOff>99670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90797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10905</xdr:rowOff>
    </xdr:from>
    <xdr:to>
      <xdr:col>72</xdr:col>
      <xdr:colOff>38100</xdr:colOff>
      <xdr:row>97</xdr:row>
      <xdr:rowOff>112505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103632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167298</xdr:rowOff>
    </xdr:from>
    <xdr:to>
      <xdr:col>67</xdr:col>
      <xdr:colOff>101600</xdr:colOff>
      <xdr:row>97</xdr:row>
      <xdr:rowOff>97448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88575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目的別歳出について、総務費は、全国平均を</a:t>
          </a:r>
          <a:r>
            <a:rPr kumimoji="1" lang="ja-JP" altLang="en-US" sz="1100">
              <a:solidFill>
                <a:schemeClr val="dk1"/>
              </a:solidFill>
              <a:effectLst/>
              <a:latin typeface="+mn-lt"/>
              <a:ea typeface="+mn-ea"/>
              <a:cs typeface="+mn-cs"/>
            </a:rPr>
            <a:t>２５６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９円、沖縄県平均を２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７４１</a:t>
          </a:r>
          <a:r>
            <a:rPr kumimoji="1" lang="ja-JP" altLang="ja-JP" sz="1100">
              <a:solidFill>
                <a:schemeClr val="dk1"/>
              </a:solidFill>
              <a:effectLst/>
              <a:latin typeface="+mn-lt"/>
              <a:ea typeface="+mn-ea"/>
              <a:cs typeface="+mn-cs"/>
            </a:rPr>
            <a:t>円、類似団体平均を</a:t>
          </a:r>
          <a:r>
            <a:rPr kumimoji="1" lang="ja-JP" altLang="en-US" sz="1100">
              <a:solidFill>
                <a:schemeClr val="dk1"/>
              </a:solidFill>
              <a:effectLst/>
              <a:latin typeface="+mn-lt"/>
              <a:ea typeface="+mn-ea"/>
              <a:cs typeface="+mn-cs"/>
            </a:rPr>
            <a:t>８２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４７８</a:t>
          </a:r>
          <a:r>
            <a:rPr kumimoji="1" lang="ja-JP" altLang="ja-JP" sz="1100">
              <a:solidFill>
                <a:schemeClr val="dk1"/>
              </a:solidFill>
              <a:effectLst/>
              <a:latin typeface="+mn-lt"/>
              <a:ea typeface="+mn-ea"/>
              <a:cs typeface="+mn-cs"/>
            </a:rPr>
            <a:t>円と上回っており、</a:t>
          </a:r>
          <a:r>
            <a:rPr kumimoji="1" lang="ja-JP" altLang="en-US" sz="1100">
              <a:solidFill>
                <a:schemeClr val="dk1"/>
              </a:solidFill>
              <a:effectLst/>
              <a:latin typeface="+mn-lt"/>
              <a:ea typeface="+mn-ea"/>
              <a:cs typeface="+mn-cs"/>
            </a:rPr>
            <a:t>新型コロナウイルス感染症対応地方創生臨時交付金、物価高騰対応重点支援臨時給付金による事業</a:t>
          </a:r>
          <a:r>
            <a:rPr kumimoji="1" lang="ja-JP" altLang="ja-JP" sz="1100">
              <a:solidFill>
                <a:schemeClr val="dk1"/>
              </a:solidFill>
              <a:effectLst/>
              <a:latin typeface="+mn-lt"/>
              <a:ea typeface="+mn-ea"/>
              <a:cs typeface="+mn-cs"/>
            </a:rPr>
            <a:t>が影響している。また、農林水産</a:t>
          </a:r>
          <a:r>
            <a:rPr kumimoji="1" lang="ja-JP" altLang="en-US" sz="1100">
              <a:solidFill>
                <a:schemeClr val="dk1"/>
              </a:solidFill>
              <a:effectLst/>
              <a:latin typeface="+mn-lt"/>
              <a:ea typeface="+mn-ea"/>
              <a:cs typeface="+mn-cs"/>
            </a:rPr>
            <a:t>業</a:t>
          </a:r>
          <a:r>
            <a:rPr kumimoji="1" lang="ja-JP" altLang="ja-JP" sz="1100">
              <a:solidFill>
                <a:schemeClr val="dk1"/>
              </a:solidFill>
              <a:effectLst/>
              <a:latin typeface="+mn-lt"/>
              <a:ea typeface="+mn-ea"/>
              <a:cs typeface="+mn-cs"/>
            </a:rPr>
            <a:t>費において</a:t>
          </a:r>
          <a:r>
            <a:rPr kumimoji="1" lang="ja-JP" altLang="en-US" sz="1100">
              <a:solidFill>
                <a:schemeClr val="dk1"/>
              </a:solidFill>
              <a:effectLst/>
              <a:latin typeface="+mn-lt"/>
              <a:ea typeface="+mn-ea"/>
              <a:cs typeface="+mn-cs"/>
            </a:rPr>
            <a:t>は、離島であるため物流コストが他地域よりかかることから、</a:t>
          </a:r>
          <a:r>
            <a:rPr kumimoji="1" lang="ja-JP" altLang="ja-JP" sz="1100">
              <a:solidFill>
                <a:schemeClr val="dk1"/>
              </a:solidFill>
              <a:effectLst/>
              <a:latin typeface="+mn-lt"/>
              <a:ea typeface="+mn-ea"/>
              <a:cs typeface="+mn-cs"/>
            </a:rPr>
            <a:t>全国平均を１</a:t>
          </a:r>
          <a:r>
            <a:rPr kumimoji="1" lang="ja-JP" altLang="en-US" sz="1100">
              <a:solidFill>
                <a:schemeClr val="dk1"/>
              </a:solidFill>
              <a:effectLst/>
              <a:latin typeface="+mn-lt"/>
              <a:ea typeface="+mn-ea"/>
              <a:cs typeface="+mn-cs"/>
            </a:rPr>
            <a:t>４３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４４５</a:t>
          </a:r>
          <a:r>
            <a:rPr kumimoji="1" lang="ja-JP" altLang="ja-JP" sz="1100">
              <a:solidFill>
                <a:schemeClr val="dk1"/>
              </a:solidFill>
              <a:effectLst/>
              <a:latin typeface="+mn-lt"/>
              <a:ea typeface="+mn-ea"/>
              <a:cs typeface="+mn-cs"/>
            </a:rPr>
            <a:t>円、沖縄県平均を１</a:t>
          </a:r>
          <a:r>
            <a:rPr kumimoji="1" lang="ja-JP" altLang="en-US" sz="1100">
              <a:solidFill>
                <a:schemeClr val="dk1"/>
              </a:solidFill>
              <a:effectLst/>
              <a:latin typeface="+mn-lt"/>
              <a:ea typeface="+mn-ea"/>
              <a:cs typeface="+mn-cs"/>
            </a:rPr>
            <a:t>３５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４９１</a:t>
          </a:r>
          <a:r>
            <a:rPr kumimoji="1" lang="ja-JP" altLang="ja-JP" sz="1100">
              <a:solidFill>
                <a:schemeClr val="dk1"/>
              </a:solidFill>
              <a:effectLst/>
              <a:latin typeface="+mn-lt"/>
              <a:ea typeface="+mn-ea"/>
              <a:cs typeface="+mn-cs"/>
            </a:rPr>
            <a:t>円、類似団体平均</a:t>
          </a:r>
          <a:r>
            <a:rPr kumimoji="1" lang="ja-JP" altLang="en-US" sz="1100">
              <a:solidFill>
                <a:schemeClr val="dk1"/>
              </a:solidFill>
              <a:effectLst/>
              <a:latin typeface="+mn-lt"/>
              <a:ea typeface="+mn-ea"/>
              <a:cs typeface="+mn-cs"/>
            </a:rPr>
            <a:t>４３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３８９</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おり、水産環境整備事業</a:t>
          </a:r>
          <a:r>
            <a:rPr kumimoji="1" lang="ja-JP" altLang="ja-JP" sz="1100">
              <a:solidFill>
                <a:schemeClr val="dk1"/>
              </a:solidFill>
              <a:effectLst/>
              <a:latin typeface="+mn-lt"/>
              <a:ea typeface="+mn-ea"/>
              <a:cs typeface="+mn-cs"/>
            </a:rPr>
            <a:t>が増加したことが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要因となっている。</a:t>
          </a:r>
          <a:r>
            <a:rPr kumimoji="1" lang="ja-JP" altLang="en-US" sz="1100">
              <a:solidFill>
                <a:schemeClr val="dk1"/>
              </a:solidFill>
              <a:effectLst/>
              <a:latin typeface="+mn-lt"/>
              <a:ea typeface="+mn-ea"/>
              <a:cs typeface="+mn-cs"/>
            </a:rPr>
            <a:t>衛生費ではごみ処理施設の整備事業が主な要因で対前年度比６０，０１６円の増加となっている。</a:t>
          </a:r>
          <a:r>
            <a:rPr kumimoji="1" lang="ja-JP" altLang="ja-JP" sz="1100">
              <a:solidFill>
                <a:schemeClr val="dk1"/>
              </a:solidFill>
              <a:effectLst/>
              <a:latin typeface="+mn-lt"/>
              <a:ea typeface="+mn-ea"/>
              <a:cs typeface="+mn-cs"/>
            </a:rPr>
            <a:t>公債費は類似団体平均を△３</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１４９</a:t>
          </a:r>
          <a:r>
            <a:rPr kumimoji="1" lang="ja-JP" altLang="ja-JP" sz="1100">
              <a:solidFill>
                <a:schemeClr val="dk1"/>
              </a:solidFill>
              <a:effectLst/>
              <a:latin typeface="+mn-lt"/>
              <a:ea typeface="+mn-ea"/>
              <a:cs typeface="+mn-cs"/>
            </a:rPr>
            <a:t>円下回っているが、全国平均を４</a:t>
          </a:r>
          <a:r>
            <a:rPr kumimoji="1" lang="ja-JP" altLang="en-US"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６５５</a:t>
          </a:r>
          <a:r>
            <a:rPr kumimoji="1" lang="ja-JP" altLang="ja-JP" sz="1100">
              <a:solidFill>
                <a:schemeClr val="dk1"/>
              </a:solidFill>
              <a:effectLst/>
              <a:latin typeface="+mn-lt"/>
              <a:ea typeface="+mn-ea"/>
              <a:cs typeface="+mn-cs"/>
            </a:rPr>
            <a:t>円、沖縄県平均を５</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４７１</a:t>
          </a:r>
          <a:r>
            <a:rPr kumimoji="1" lang="ja-JP" altLang="ja-JP" sz="1100">
              <a:solidFill>
                <a:schemeClr val="dk1"/>
              </a:solidFill>
              <a:effectLst/>
              <a:latin typeface="+mn-lt"/>
              <a:ea typeface="+mn-ea"/>
              <a:cs typeface="+mn-cs"/>
            </a:rPr>
            <a:t>円上回っている。今後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公共施設の老朽化対策など、大型事業が控えていること</a:t>
          </a:r>
          <a:r>
            <a:rPr kumimoji="1" lang="ja-JP" altLang="ja-JP" sz="1100">
              <a:solidFill>
                <a:schemeClr val="dk1"/>
              </a:solidFill>
              <a:effectLst/>
              <a:latin typeface="+mn-lt"/>
              <a:ea typeface="+mn-ea"/>
              <a:cs typeface="+mn-cs"/>
            </a:rPr>
            <a:t>から各事業の精査や廃止を行いながら適正な財政運営に努める。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実質収支比率等に係る経年分析について、財政調整基金残高は、標財比６</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となっており、前年度と比較すると</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ポイント増加した。実質収支額は</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実質単年度収支が△４．２０で対前年度比で△６．５５ポイント減少した。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実質収支は前年度並みの数値であるが</a:t>
          </a:r>
          <a:r>
            <a:rPr kumimoji="1" lang="ja-JP" altLang="en-US" sz="1100">
              <a:solidFill>
                <a:schemeClr val="dk1"/>
              </a:solidFill>
              <a:effectLst/>
              <a:latin typeface="+mn-lt"/>
              <a:ea typeface="+mn-ea"/>
              <a:cs typeface="+mn-cs"/>
            </a:rPr>
            <a:t>、財政調整基金の取り崩し額が４，２６５百万円と大きかったことによるものである。</a:t>
          </a:r>
          <a:endParaRPr lang="ja-JP" altLang="ja-JP" sz="1400">
            <a:effectLst/>
          </a:endParaRPr>
        </a:p>
        <a:p>
          <a:r>
            <a:rPr kumimoji="1" lang="ja-JP" altLang="ja-JP" sz="1100">
              <a:solidFill>
                <a:schemeClr val="dk1"/>
              </a:solidFill>
              <a:effectLst/>
              <a:latin typeface="+mn-lt"/>
              <a:ea typeface="+mn-ea"/>
              <a:cs typeface="+mn-cs"/>
            </a:rPr>
            <a:t>　財政調整基金については、毎年繰越金額の２分の１以上を積み立ているが、引き続き適正な基金の運用を行う。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連結実質赤字比率に係る赤字・黒字の構成分析は本町では５会計のうち主な会計で水道事業会計では標準財政規模比５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％、一般会計が標準財政規模比８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国民健康保険特別会計で赤字となった。今後は保険税等の歳入見込みを適切に行い、健全な国民健康保険運営特別会計の運営を図っていく。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国民健康保険税の見直しや公営企業会計の独立採算の観点から、繰入</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を図り、</a:t>
          </a:r>
          <a:r>
            <a:rPr kumimoji="1" lang="ja-JP" altLang="ja-JP" sz="1100">
              <a:solidFill>
                <a:schemeClr val="dk1"/>
              </a:solidFill>
              <a:effectLst/>
              <a:latin typeface="+mn-lt"/>
              <a:ea typeface="+mn-ea"/>
              <a:cs typeface="+mn-cs"/>
            </a:rPr>
            <a:t>適正な会計運営を目指す。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、国保税、上下水道の料金見直しや収納対策の構築、コスト軽減、接続率の向上に向けた取組を強化し、経営健全化に努め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実質公債費比率（分子）の構造について令和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元利</a:t>
          </a:r>
          <a:r>
            <a:rPr kumimoji="1" lang="ja-JP" altLang="ja-JP" sz="1100">
              <a:solidFill>
                <a:schemeClr val="dk1"/>
              </a:solidFill>
              <a:effectLst/>
              <a:latin typeface="+mn-lt"/>
              <a:ea typeface="+mn-ea"/>
              <a:cs typeface="+mn-cs"/>
            </a:rPr>
            <a:t>償還金等は８０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百万円となっている。主な内容としては元利償還金が６７</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百万円となっている。また、公営企業債の元利償還金に対する繰出金では、下水道事業等の地方債償還の財源に充てたと認められる財源として１</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繰出し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△５百万円減少している。</a:t>
          </a:r>
          <a:r>
            <a:rPr kumimoji="1" lang="ja-JP" altLang="en-US" sz="1100">
              <a:solidFill>
                <a:schemeClr val="dk1"/>
              </a:solidFill>
              <a:effectLst/>
              <a:latin typeface="+mn-lt"/>
              <a:ea typeface="+mn-ea"/>
              <a:cs typeface="+mn-cs"/>
            </a:rPr>
            <a:t>組合等が起こした元利償還金に対する負担金では、南部広域市町村圏事務組合に係る公債費の負担金として１百万円（</a:t>
          </a:r>
          <a:r>
            <a:rPr kumimoji="1" lang="en-US" altLang="ja-JP" sz="1100">
              <a:solidFill>
                <a:schemeClr val="dk1"/>
              </a:solidFill>
              <a:effectLst/>
              <a:latin typeface="+mn-lt"/>
              <a:ea typeface="+mn-ea"/>
              <a:cs typeface="+mn-cs"/>
            </a:rPr>
            <a:t>549</a:t>
          </a:r>
          <a:r>
            <a:rPr kumimoji="1" lang="ja-JP" altLang="en-US" sz="1100">
              <a:solidFill>
                <a:schemeClr val="dk1"/>
              </a:solidFill>
              <a:effectLst/>
              <a:latin typeface="+mn-lt"/>
              <a:ea typeface="+mn-ea"/>
              <a:cs typeface="+mn-cs"/>
            </a:rPr>
            <a:t>千円）を負担した。</a:t>
          </a:r>
          <a:endParaRPr lang="ja-JP" altLang="ja-JP" sz="1400">
            <a:effectLst/>
          </a:endParaRPr>
        </a:p>
        <a:p>
          <a:r>
            <a:rPr lang="ja-JP" altLang="ja-JP" sz="1100">
              <a:solidFill>
                <a:schemeClr val="dk1"/>
              </a:solidFill>
              <a:effectLst/>
              <a:latin typeface="+mn-lt"/>
              <a:ea typeface="+mn-ea"/>
              <a:cs typeface="+mn-cs"/>
            </a:rPr>
            <a:t>　今後も総合計画に基づいた事業を展開し、公債費の抑制を</a:t>
          </a:r>
          <a:r>
            <a:rPr lang="ja-JP" altLang="en-US" sz="1100">
              <a:solidFill>
                <a:schemeClr val="dk1"/>
              </a:solidFill>
              <a:effectLst/>
              <a:latin typeface="+mn-lt"/>
              <a:ea typeface="+mn-ea"/>
              <a:cs typeface="+mn-cs"/>
            </a:rPr>
            <a:t>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将来負担比率（分子）の構造について、令和４年度の将来負担額が７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百万円となっており対前年度比で△</a:t>
          </a: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百万円減少した。令和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年度の将来負担額の構成としては一般会計等に係る地方債の現在高が６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対前年度比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した。充当可能財源等については８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５０４</a:t>
          </a:r>
          <a:r>
            <a:rPr kumimoji="1" lang="ja-JP" altLang="ja-JP" sz="1100">
              <a:solidFill>
                <a:schemeClr val="dk1"/>
              </a:solidFill>
              <a:effectLst/>
              <a:latin typeface="+mn-lt"/>
              <a:ea typeface="+mn-ea"/>
              <a:cs typeface="+mn-cs"/>
            </a:rPr>
            <a:t>百万円となっており対前年度比較では</a:t>
          </a:r>
          <a:r>
            <a:rPr kumimoji="1" lang="ja-JP" altLang="en-US" sz="1100">
              <a:solidFill>
                <a:schemeClr val="dk1"/>
              </a:solidFill>
              <a:effectLst/>
              <a:latin typeface="+mn-lt"/>
              <a:ea typeface="+mn-ea"/>
              <a:cs typeface="+mn-cs"/>
            </a:rPr>
            <a:t>△１８４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している。要因としては、基準財政需要額算入見込額が</a:t>
          </a:r>
          <a:r>
            <a:rPr kumimoji="1" lang="ja-JP" altLang="en-US" sz="1100">
              <a:solidFill>
                <a:schemeClr val="dk1"/>
              </a:solidFill>
              <a:effectLst/>
              <a:latin typeface="+mn-lt"/>
              <a:ea typeface="+mn-ea"/>
              <a:cs typeface="+mn-cs"/>
            </a:rPr>
            <a:t>△２７８</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a:t>
          </a:r>
          <a:r>
            <a:rPr kumimoji="1" lang="ja-JP" altLang="en-US" sz="1100">
              <a:solidFill>
                <a:schemeClr val="dk1"/>
              </a:solidFill>
              <a:effectLst/>
              <a:latin typeface="+mn-lt"/>
              <a:ea typeface="+mn-ea"/>
              <a:cs typeface="+mn-cs"/>
            </a:rPr>
            <a:t>も計画</a:t>
          </a:r>
          <a:r>
            <a:rPr kumimoji="1" lang="ja-JP" altLang="ja-JP" sz="1100">
              <a:solidFill>
                <a:schemeClr val="dk1"/>
              </a:solidFill>
              <a:effectLst/>
              <a:latin typeface="+mn-lt"/>
              <a:ea typeface="+mn-ea"/>
              <a:cs typeface="+mn-cs"/>
            </a:rPr>
            <a:t>的に</a:t>
          </a:r>
          <a:r>
            <a:rPr kumimoji="1" lang="ja-JP" altLang="en-US" sz="1100">
              <a:solidFill>
                <a:schemeClr val="dk1"/>
              </a:solidFill>
              <a:effectLst/>
              <a:latin typeface="+mn-lt"/>
              <a:ea typeface="+mn-ea"/>
              <a:cs typeface="+mn-cs"/>
            </a:rPr>
            <a:t>行っていく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である２３６百万円を</a:t>
          </a:r>
          <a:r>
            <a:rPr kumimoji="1" lang="ja-JP" altLang="ja-JP" sz="1100">
              <a:solidFill>
                <a:schemeClr val="dk1"/>
              </a:solidFill>
              <a:effectLst/>
              <a:latin typeface="+mn-lt"/>
              <a:ea typeface="+mn-ea"/>
              <a:cs typeface="+mn-cs"/>
            </a:rPr>
            <a:t>「財政調整基金」へ</a:t>
          </a:r>
          <a:r>
            <a:rPr kumimoji="1" lang="ja-JP" altLang="en-US" sz="1100">
              <a:solidFill>
                <a:schemeClr val="dk1"/>
              </a:solidFill>
              <a:effectLst/>
              <a:latin typeface="+mn-lt"/>
              <a:ea typeface="+mn-ea"/>
              <a:cs typeface="+mn-cs"/>
            </a:rPr>
            <a:t>基金積み立て、「</a:t>
          </a:r>
          <a:r>
            <a:rPr kumimoji="1" lang="ja-JP" altLang="ja-JP" sz="1100">
              <a:solidFill>
                <a:schemeClr val="dk1"/>
              </a:solidFill>
              <a:effectLst/>
              <a:latin typeface="+mn-lt"/>
              <a:ea typeface="+mn-ea"/>
              <a:cs typeface="+mn-cs"/>
            </a:rPr>
            <a:t>庁舎等新改築基金</a:t>
          </a:r>
          <a:r>
            <a:rPr kumimoji="1" lang="ja-JP" altLang="en-US" sz="1100">
              <a:solidFill>
                <a:schemeClr val="dk1"/>
              </a:solidFill>
              <a:effectLst/>
              <a:latin typeface="+mn-lt"/>
              <a:ea typeface="+mn-ea"/>
              <a:cs typeface="+mn-cs"/>
            </a:rPr>
            <a:t>」へ２３４百万円</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、「ふるさと納税基金」へ１５３百万円積立てなどを</a:t>
          </a:r>
          <a:r>
            <a:rPr kumimoji="1" lang="ja-JP" altLang="ja-JP" sz="1100">
              <a:solidFill>
                <a:schemeClr val="dk1"/>
              </a:solidFill>
              <a:effectLst/>
              <a:latin typeface="+mn-lt"/>
              <a:ea typeface="+mn-ea"/>
              <a:cs typeface="+mn-cs"/>
            </a:rPr>
            <a:t>行った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「財政調整基金」の取り崩しが４２６百万円と大きかったことにより、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価格高騰対策など町民サービスの低下を招かないよう、「財政調整基金」や「</a:t>
          </a:r>
          <a:r>
            <a:rPr kumimoji="1" lang="ja-JP" altLang="en-US" sz="1100">
              <a:solidFill>
                <a:schemeClr val="dk1"/>
              </a:solidFill>
              <a:effectLst/>
              <a:latin typeface="+mn-lt"/>
              <a:ea typeface="+mn-ea"/>
              <a:cs typeface="+mn-cs"/>
            </a:rPr>
            <a:t>庁舎等新改築基金</a:t>
          </a:r>
          <a:r>
            <a:rPr kumimoji="1" lang="ja-JP" altLang="ja-JP" sz="1100">
              <a:solidFill>
                <a:schemeClr val="dk1"/>
              </a:solidFill>
              <a:effectLst/>
              <a:latin typeface="+mn-lt"/>
              <a:ea typeface="+mn-ea"/>
              <a:cs typeface="+mn-cs"/>
            </a:rPr>
            <a:t>」の取り崩しをバランスを考慮し対応する。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特定防衛施設周辺調整交付金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救助工作車導入事業</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　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庁舎等新改築</a:t>
          </a:r>
          <a:r>
            <a:rPr kumimoji="1" lang="ja-JP" altLang="ja-JP" sz="1100">
              <a:solidFill>
                <a:schemeClr val="dk1"/>
              </a:solidFill>
              <a:effectLst/>
              <a:latin typeface="+mn-lt"/>
              <a:ea typeface="+mn-ea"/>
              <a:cs typeface="+mn-cs"/>
            </a:rPr>
            <a:t>基金を積み戻したこと</a:t>
          </a:r>
          <a:r>
            <a:rPr kumimoji="1" lang="ja-JP" altLang="en-US" sz="1100">
              <a:solidFill>
                <a:schemeClr val="dk1"/>
              </a:solidFill>
              <a:effectLst/>
              <a:latin typeface="+mn-lt"/>
              <a:ea typeface="+mn-ea"/>
              <a:cs typeface="+mn-cs"/>
            </a:rPr>
            <a:t>、防衛施設周辺調整交付金による基金事業の積立等により前年度比２１１百万円の増となった。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・庁舎等新改築基金：２０年後を目途に２５億円程度を積立予定。</a:t>
          </a:r>
          <a:endParaRPr lang="ja-JP" altLang="ja-JP" sz="1400">
            <a:effectLst/>
          </a:endParaRPr>
        </a:p>
        <a:p>
          <a:r>
            <a:rPr kumimoji="1" lang="ja-JP" altLang="ja-JP" sz="1100">
              <a:solidFill>
                <a:schemeClr val="dk1"/>
              </a:solidFill>
              <a:effectLst/>
              <a:latin typeface="+mn-lt"/>
              <a:ea typeface="+mn-ea"/>
              <a:cs typeface="+mn-cs"/>
            </a:rPr>
            <a:t>・ふるさと納税基金：より一層の広報活動に努め、自主財源の確保、環境美化、人材育成等の事業に充当し活性化に繋げる。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６５５</a:t>
          </a:r>
          <a:r>
            <a:rPr kumimoji="1" lang="ja-JP" altLang="ja-JP" sz="1100">
              <a:solidFill>
                <a:schemeClr val="dk1"/>
              </a:solidFill>
              <a:effectLst/>
              <a:latin typeface="+mn-lt"/>
              <a:ea typeface="+mn-ea"/>
              <a:cs typeface="+mn-cs"/>
            </a:rPr>
            <a:t>百万円となっており前年度から１８９百万円の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「ごみ処理施設」等の大型公共工事や物価高騰による人件費、物件費の増加により、積立て以上の取り崩しを行ったことにより減</a:t>
          </a:r>
          <a:r>
            <a:rPr kumimoji="1" lang="ja-JP" altLang="ja-JP" sz="110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今後は長引く</a:t>
          </a:r>
          <a:r>
            <a:rPr kumimoji="1" lang="ja-JP" altLang="ja-JP" sz="1100">
              <a:solidFill>
                <a:schemeClr val="dk1"/>
              </a:solidFill>
              <a:effectLst/>
              <a:latin typeface="+mn-lt"/>
              <a:ea typeface="+mn-ea"/>
              <a:cs typeface="+mn-cs"/>
            </a:rPr>
            <a:t>物価高騰</a:t>
          </a:r>
          <a:r>
            <a:rPr kumimoji="1" lang="ja-JP" altLang="en-US" sz="1100">
              <a:solidFill>
                <a:schemeClr val="dk1"/>
              </a:solidFill>
              <a:effectLst/>
              <a:latin typeface="+mn-lt"/>
              <a:ea typeface="+mn-ea"/>
              <a:cs typeface="+mn-cs"/>
            </a:rPr>
            <a:t>や大型公共工事</a:t>
          </a:r>
          <a:r>
            <a:rPr kumimoji="1" lang="ja-JP" altLang="ja-JP" sz="1100">
              <a:solidFill>
                <a:schemeClr val="dk1"/>
              </a:solidFill>
              <a:effectLst/>
              <a:latin typeface="+mn-lt"/>
              <a:ea typeface="+mn-ea"/>
              <a:cs typeface="+mn-cs"/>
            </a:rPr>
            <a:t>、自然災害</a:t>
          </a:r>
          <a:r>
            <a:rPr kumimoji="1" lang="ja-JP" altLang="en-US" sz="1100">
              <a:solidFill>
                <a:schemeClr val="dk1"/>
              </a:solidFill>
              <a:effectLst/>
              <a:latin typeface="+mn-lt"/>
              <a:ea typeface="+mn-ea"/>
              <a:cs typeface="+mn-cs"/>
            </a:rPr>
            <a:t>等の不測</a:t>
          </a:r>
          <a:r>
            <a:rPr kumimoji="1" lang="ja-JP" altLang="ja-JP" sz="1100">
              <a:solidFill>
                <a:schemeClr val="dk1"/>
              </a:solidFill>
              <a:effectLst/>
              <a:latin typeface="+mn-lt"/>
              <a:ea typeface="+mn-ea"/>
              <a:cs typeface="+mn-cs"/>
            </a:rPr>
            <a:t>の事態</a:t>
          </a:r>
          <a:r>
            <a:rPr kumimoji="1" lang="ja-JP" altLang="en-US" sz="1100">
              <a:solidFill>
                <a:schemeClr val="dk1"/>
              </a:solidFill>
              <a:effectLst/>
              <a:latin typeface="+mn-lt"/>
              <a:ea typeface="+mn-ea"/>
              <a:cs typeface="+mn-cs"/>
            </a:rPr>
            <a:t>など、歳出が増加傾向にあるため</a:t>
          </a:r>
          <a:r>
            <a:rPr kumimoji="1" lang="ja-JP" altLang="ja-JP" sz="1100">
              <a:solidFill>
                <a:schemeClr val="dk1"/>
              </a:solidFill>
              <a:effectLst/>
              <a:latin typeface="+mn-lt"/>
              <a:ea typeface="+mn-ea"/>
              <a:cs typeface="+mn-cs"/>
            </a:rPr>
            <a:t>、中長期的に適正な運営を図る。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預金利息の積み立てのみで同額となっている。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地方債の償還に備えて計画的に積み立てを行う。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workbookViewId="0">
      <selection activeCell="AC15" sqref="AC15:AG15"/>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9678042</v>
      </c>
      <c r="BO4" s="371"/>
      <c r="BP4" s="371"/>
      <c r="BQ4" s="371"/>
      <c r="BR4" s="371"/>
      <c r="BS4" s="371"/>
      <c r="BT4" s="371"/>
      <c r="BU4" s="372"/>
      <c r="BV4" s="370">
        <v>9134366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8.9</v>
      </c>
      <c r="CU4" s="377"/>
      <c r="CV4" s="377"/>
      <c r="CW4" s="377"/>
      <c r="CX4" s="377"/>
      <c r="CY4" s="377"/>
      <c r="CZ4" s="377"/>
      <c r="DA4" s="378"/>
      <c r="DB4" s="376">
        <v>8.6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9194972</v>
      </c>
      <c r="BO5" s="408"/>
      <c r="BP5" s="408"/>
      <c r="BQ5" s="408"/>
      <c r="BR5" s="408"/>
      <c r="BS5" s="408"/>
      <c r="BT5" s="408"/>
      <c r="BU5" s="409"/>
      <c r="BV5" s="407">
        <v>8664485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v>
      </c>
      <c r="CU5" s="405"/>
      <c r="CV5" s="405"/>
      <c r="CW5" s="405"/>
      <c r="CX5" s="405"/>
      <c r="CY5" s="405"/>
      <c r="CZ5" s="405"/>
      <c r="DA5" s="406"/>
      <c r="DB5" s="404">
        <v>88.3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483070</v>
      </c>
      <c r="BO6" s="408"/>
      <c r="BP6" s="408"/>
      <c r="BQ6" s="408"/>
      <c r="BR6" s="408"/>
      <c r="BS6" s="408"/>
      <c r="BT6" s="408"/>
      <c r="BU6" s="409"/>
      <c r="BV6" s="407">
        <v>469881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89.1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113385</v>
      </c>
      <c r="BO7" s="408"/>
      <c r="BP7" s="408"/>
      <c r="BQ7" s="408"/>
      <c r="BR7" s="408"/>
      <c r="BS7" s="408"/>
      <c r="BT7" s="408"/>
      <c r="BU7" s="409"/>
      <c r="BV7" s="407">
        <v>115495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4151214</v>
      </c>
      <c r="CU7" s="408"/>
      <c r="CV7" s="408"/>
      <c r="CW7" s="408"/>
      <c r="CX7" s="408"/>
      <c r="CY7" s="408"/>
      <c r="CZ7" s="408"/>
      <c r="DA7" s="409"/>
      <c r="DB7" s="407">
        <v>4140242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369685</v>
      </c>
      <c r="BO8" s="408"/>
      <c r="BP8" s="408"/>
      <c r="BQ8" s="408"/>
      <c r="BR8" s="408"/>
      <c r="BS8" s="408"/>
      <c r="BT8" s="408"/>
      <c r="BU8" s="409"/>
      <c r="BV8" s="407">
        <v>354386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7192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15299</v>
      </c>
      <c r="BO9" s="408"/>
      <c r="BP9" s="408"/>
      <c r="BQ9" s="408"/>
      <c r="BR9" s="408"/>
      <c r="BS9" s="408"/>
      <c r="BT9" s="408"/>
      <c r="BU9" s="409"/>
      <c r="BV9" s="407">
        <v>-92466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v>
      </c>
      <c r="CU9" s="405"/>
      <c r="CV9" s="405"/>
      <c r="CW9" s="405"/>
      <c r="CX9" s="405"/>
      <c r="CY9" s="405"/>
      <c r="CZ9" s="405"/>
      <c r="DA9" s="406"/>
      <c r="DB9" s="404">
        <v>12.2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7755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236773</v>
      </c>
      <c r="BO10" s="408"/>
      <c r="BP10" s="408"/>
      <c r="BQ10" s="408"/>
      <c r="BR10" s="408"/>
      <c r="BS10" s="408"/>
      <c r="BT10" s="408"/>
      <c r="BU10" s="409"/>
      <c r="BV10" s="407">
        <v>461024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7279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426503</v>
      </c>
      <c r="BO12" s="408"/>
      <c r="BP12" s="408"/>
      <c r="BQ12" s="408"/>
      <c r="BR12" s="408"/>
      <c r="BS12" s="408"/>
      <c r="BT12" s="408"/>
      <c r="BU12" s="409"/>
      <c r="BV12" s="407">
        <v>271321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7212</v>
      </c>
      <c r="S13" s="492"/>
      <c r="T13" s="492"/>
      <c r="U13" s="492"/>
      <c r="V13" s="493"/>
      <c r="W13" s="423" t="s">
        <v>131</v>
      </c>
      <c r="X13" s="424"/>
      <c r="Y13" s="424"/>
      <c r="Z13" s="424"/>
      <c r="AA13" s="424"/>
      <c r="AB13" s="414"/>
      <c r="AC13" s="458">
        <v>834</v>
      </c>
      <c r="AD13" s="459"/>
      <c r="AE13" s="459"/>
      <c r="AF13" s="459"/>
      <c r="AG13" s="501"/>
      <c r="AH13" s="458">
        <v>1057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-174431</v>
      </c>
      <c r="BO13" s="408"/>
      <c r="BP13" s="408"/>
      <c r="BQ13" s="408"/>
      <c r="BR13" s="408"/>
      <c r="BS13" s="408"/>
      <c r="BT13" s="408"/>
      <c r="BU13" s="409"/>
      <c r="BV13" s="407">
        <v>97237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5.0999999999999996</v>
      </c>
      <c r="CU13" s="405"/>
      <c r="CV13" s="405"/>
      <c r="CW13" s="405"/>
      <c r="CX13" s="405"/>
      <c r="CY13" s="405"/>
      <c r="CZ13" s="405"/>
      <c r="DA13" s="406"/>
      <c r="DB13" s="404">
        <v>4.8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7413</v>
      </c>
      <c r="S14" s="492"/>
      <c r="T14" s="492"/>
      <c r="U14" s="492"/>
      <c r="V14" s="493"/>
      <c r="W14" s="397"/>
      <c r="X14" s="398"/>
      <c r="Y14" s="398"/>
      <c r="Z14" s="398"/>
      <c r="AA14" s="398"/>
      <c r="AB14" s="387"/>
      <c r="AC14" s="494">
        <v>24.6</v>
      </c>
      <c r="AD14" s="495"/>
      <c r="AE14" s="495"/>
      <c r="AF14" s="495"/>
      <c r="AG14" s="496"/>
      <c r="AH14" s="494">
        <v>27.1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7351</v>
      </c>
      <c r="S15" s="492"/>
      <c r="T15" s="492"/>
      <c r="U15" s="492"/>
      <c r="V15" s="493"/>
      <c r="W15" s="423" t="s">
        <v>137</v>
      </c>
      <c r="X15" s="424"/>
      <c r="Y15" s="424"/>
      <c r="Z15" s="424"/>
      <c r="AA15" s="424"/>
      <c r="AB15" s="414"/>
      <c r="AC15" s="458">
        <v>488</v>
      </c>
      <c r="AD15" s="459"/>
      <c r="AE15" s="459"/>
      <c r="AF15" s="459"/>
      <c r="AG15" s="501"/>
      <c r="AH15" s="458">
        <v>578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742664</v>
      </c>
      <c r="BO15" s="371"/>
      <c r="BP15" s="371"/>
      <c r="BQ15" s="371"/>
      <c r="BR15" s="371"/>
      <c r="BS15" s="371"/>
      <c r="BT15" s="371"/>
      <c r="BU15" s="372"/>
      <c r="BV15" s="370">
        <v>731954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14.4</v>
      </c>
      <c r="AD16" s="495"/>
      <c r="AE16" s="495"/>
      <c r="AF16" s="495"/>
      <c r="AG16" s="496"/>
      <c r="AH16" s="494">
        <v>14.8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3963805</v>
      </c>
      <c r="BO16" s="408"/>
      <c r="BP16" s="408"/>
      <c r="BQ16" s="408"/>
      <c r="BR16" s="408"/>
      <c r="BS16" s="408"/>
      <c r="BT16" s="408"/>
      <c r="BU16" s="409"/>
      <c r="BV16" s="407">
        <v>3929562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2069</v>
      </c>
      <c r="AD17" s="459"/>
      <c r="AE17" s="459"/>
      <c r="AF17" s="459"/>
      <c r="AG17" s="501"/>
      <c r="AH17" s="458">
        <v>2268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920385</v>
      </c>
      <c r="BO17" s="408"/>
      <c r="BP17" s="408"/>
      <c r="BQ17" s="408"/>
      <c r="BR17" s="408"/>
      <c r="BS17" s="408"/>
      <c r="BT17" s="408"/>
      <c r="BU17" s="409"/>
      <c r="BV17" s="407">
        <v>906935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63.65</v>
      </c>
      <c r="M18" s="531"/>
      <c r="N18" s="531"/>
      <c r="O18" s="531"/>
      <c r="P18" s="531"/>
      <c r="Q18" s="531"/>
      <c r="R18" s="532"/>
      <c r="S18" s="532"/>
      <c r="T18" s="532"/>
      <c r="U18" s="532"/>
      <c r="V18" s="533"/>
      <c r="W18" s="425"/>
      <c r="X18" s="426"/>
      <c r="Y18" s="426"/>
      <c r="Z18" s="426"/>
      <c r="AA18" s="426"/>
      <c r="AB18" s="417"/>
      <c r="AC18" s="534">
        <v>61</v>
      </c>
      <c r="AD18" s="535"/>
      <c r="AE18" s="535"/>
      <c r="AF18" s="535"/>
      <c r="AG18" s="536"/>
      <c r="AH18" s="534">
        <v>58.1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3754032</v>
      </c>
      <c r="BO18" s="408"/>
      <c r="BP18" s="408"/>
      <c r="BQ18" s="408"/>
      <c r="BR18" s="408"/>
      <c r="BS18" s="408"/>
      <c r="BT18" s="408"/>
      <c r="BU18" s="409"/>
      <c r="BV18" s="407">
        <v>3689198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5609641</v>
      </c>
      <c r="BO19" s="408"/>
      <c r="BP19" s="408"/>
      <c r="BQ19" s="408"/>
      <c r="BR19" s="408"/>
      <c r="BS19" s="408"/>
      <c r="BT19" s="408"/>
      <c r="BU19" s="409"/>
      <c r="BV19" s="407">
        <v>5519475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3338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6044237</v>
      </c>
      <c r="BO22" s="371"/>
      <c r="BP22" s="371"/>
      <c r="BQ22" s="371"/>
      <c r="BR22" s="371"/>
      <c r="BS22" s="371"/>
      <c r="BT22" s="371"/>
      <c r="BU22" s="372"/>
      <c r="BV22" s="370">
        <v>6047472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5516215</v>
      </c>
      <c r="BO23" s="408"/>
      <c r="BP23" s="408"/>
      <c r="BQ23" s="408"/>
      <c r="BR23" s="408"/>
      <c r="BS23" s="408"/>
      <c r="BT23" s="408"/>
      <c r="BU23" s="409"/>
      <c r="BV23" s="407">
        <v>5404213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7080</v>
      </c>
      <c r="R24" s="459"/>
      <c r="S24" s="459"/>
      <c r="T24" s="459"/>
      <c r="U24" s="459"/>
      <c r="V24" s="501"/>
      <c r="W24" s="553"/>
      <c r="X24" s="554"/>
      <c r="Y24" s="555"/>
      <c r="Z24" s="457" t="s">
        <v>162</v>
      </c>
      <c r="AA24" s="437"/>
      <c r="AB24" s="437"/>
      <c r="AC24" s="437"/>
      <c r="AD24" s="437"/>
      <c r="AE24" s="437"/>
      <c r="AF24" s="437"/>
      <c r="AG24" s="438"/>
      <c r="AH24" s="458">
        <v>162</v>
      </c>
      <c r="AI24" s="459"/>
      <c r="AJ24" s="459"/>
      <c r="AK24" s="459"/>
      <c r="AL24" s="501"/>
      <c r="AM24" s="458">
        <v>467370</v>
      </c>
      <c r="AN24" s="459"/>
      <c r="AO24" s="459"/>
      <c r="AP24" s="459"/>
      <c r="AQ24" s="459"/>
      <c r="AR24" s="501"/>
      <c r="AS24" s="458">
        <v>2885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4236876</v>
      </c>
      <c r="BO24" s="408"/>
      <c r="BP24" s="408"/>
      <c r="BQ24" s="408"/>
      <c r="BR24" s="408"/>
      <c r="BS24" s="408"/>
      <c r="BT24" s="408"/>
      <c r="BU24" s="409"/>
      <c r="BV24" s="407">
        <v>4031846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5790</v>
      </c>
      <c r="R25" s="459"/>
      <c r="S25" s="459"/>
      <c r="T25" s="459"/>
      <c r="U25" s="459"/>
      <c r="V25" s="501"/>
      <c r="W25" s="553"/>
      <c r="X25" s="554"/>
      <c r="Y25" s="555"/>
      <c r="Z25" s="457" t="s">
        <v>165</v>
      </c>
      <c r="AA25" s="437"/>
      <c r="AB25" s="437"/>
      <c r="AC25" s="437"/>
      <c r="AD25" s="437"/>
      <c r="AE25" s="437"/>
      <c r="AF25" s="437"/>
      <c r="AG25" s="438"/>
      <c r="AH25" s="458">
        <v>30</v>
      </c>
      <c r="AI25" s="459"/>
      <c r="AJ25" s="459"/>
      <c r="AK25" s="459"/>
      <c r="AL25" s="501"/>
      <c r="AM25" s="458">
        <v>90000</v>
      </c>
      <c r="AN25" s="459"/>
      <c r="AO25" s="459"/>
      <c r="AP25" s="459"/>
      <c r="AQ25" s="459"/>
      <c r="AR25" s="501"/>
      <c r="AS25" s="458">
        <v>3000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10001604</v>
      </c>
      <c r="BO25" s="371"/>
      <c r="BP25" s="371"/>
      <c r="BQ25" s="371"/>
      <c r="BR25" s="371"/>
      <c r="BS25" s="371"/>
      <c r="BT25" s="371"/>
      <c r="BU25" s="372"/>
      <c r="BV25" s="370">
        <v>5191317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5370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15300</v>
      </c>
      <c r="AN26" s="459"/>
      <c r="AO26" s="459"/>
      <c r="AP26" s="459"/>
      <c r="AQ26" s="459"/>
      <c r="AR26" s="501"/>
      <c r="AS26" s="458">
        <v>3060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2640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17772</v>
      </c>
      <c r="AN27" s="459"/>
      <c r="AO27" s="459"/>
      <c r="AP27" s="459"/>
      <c r="AQ27" s="459"/>
      <c r="AR27" s="501"/>
      <c r="AS27" s="458">
        <v>2962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193815</v>
      </c>
      <c r="BO27" s="527"/>
      <c r="BP27" s="527"/>
      <c r="BQ27" s="527"/>
      <c r="BR27" s="527"/>
      <c r="BS27" s="527"/>
      <c r="BT27" s="527"/>
      <c r="BU27" s="528"/>
      <c r="BV27" s="526">
        <v>193798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2190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2654672</v>
      </c>
      <c r="BO28" s="371"/>
      <c r="BP28" s="371"/>
      <c r="BQ28" s="371"/>
      <c r="BR28" s="371"/>
      <c r="BS28" s="371"/>
      <c r="BT28" s="371"/>
      <c r="BU28" s="372"/>
      <c r="BV28" s="370">
        <v>2844402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2030</v>
      </c>
      <c r="R29" s="459"/>
      <c r="S29" s="459"/>
      <c r="T29" s="459"/>
      <c r="U29" s="459"/>
      <c r="V29" s="501"/>
      <c r="W29" s="556"/>
      <c r="X29" s="557"/>
      <c r="Y29" s="558"/>
      <c r="Z29" s="457" t="s">
        <v>177</v>
      </c>
      <c r="AA29" s="437"/>
      <c r="AB29" s="437"/>
      <c r="AC29" s="437"/>
      <c r="AD29" s="437"/>
      <c r="AE29" s="437"/>
      <c r="AF29" s="437"/>
      <c r="AG29" s="438"/>
      <c r="AH29" s="458">
        <v>168</v>
      </c>
      <c r="AI29" s="459"/>
      <c r="AJ29" s="459"/>
      <c r="AK29" s="459"/>
      <c r="AL29" s="501"/>
      <c r="AM29" s="458">
        <v>485142</v>
      </c>
      <c r="AN29" s="459"/>
      <c r="AO29" s="459"/>
      <c r="AP29" s="459"/>
      <c r="AQ29" s="459"/>
      <c r="AR29" s="501"/>
      <c r="AS29" s="458">
        <v>2888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59694</v>
      </c>
      <c r="BO29" s="408"/>
      <c r="BP29" s="408"/>
      <c r="BQ29" s="408"/>
      <c r="BR29" s="408"/>
      <c r="BS29" s="408"/>
      <c r="BT29" s="408"/>
      <c r="BU29" s="409"/>
      <c r="BV29" s="407">
        <v>59693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2305809</v>
      </c>
      <c r="BO30" s="527"/>
      <c r="BP30" s="527"/>
      <c r="BQ30" s="527"/>
      <c r="BR30" s="527"/>
      <c r="BS30" s="527"/>
      <c r="BT30" s="527"/>
      <c r="BU30" s="528"/>
      <c r="BV30" s="526">
        <v>2095447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iGF0N1o6wsdS5x9aY2bEbpZjigggDzkLqrVbiSWsFVy/MQDJLNc9lSwtFTR0SFtPzz16/5sub+TVp9KMlwFbHw==" saltValue="s3VqXPzMKfu2Ku4/NvbY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S4" workbookViewId="0">
      <selection activeCell="CR9" sqref="CR9:CY9"/>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666749</v>
      </c>
      <c r="S5" s="613"/>
      <c r="T5" s="613"/>
      <c r="U5" s="613"/>
      <c r="V5" s="613"/>
      <c r="W5" s="613"/>
      <c r="X5" s="613"/>
      <c r="Y5" s="614"/>
      <c r="Z5" s="615">
        <v>6.9</v>
      </c>
      <c r="AA5" s="615"/>
      <c r="AB5" s="615"/>
      <c r="AC5" s="615"/>
      <c r="AD5" s="616">
        <v>666749</v>
      </c>
      <c r="AE5" s="616"/>
      <c r="AF5" s="616"/>
      <c r="AG5" s="616"/>
      <c r="AH5" s="616"/>
      <c r="AI5" s="616"/>
      <c r="AJ5" s="616"/>
      <c r="AK5" s="616"/>
      <c r="AL5" s="617">
        <v>16</v>
      </c>
      <c r="AM5" s="618"/>
      <c r="AN5" s="618"/>
      <c r="AO5" s="619"/>
      <c r="AP5" s="609" t="s">
        <v>216</v>
      </c>
      <c r="AQ5" s="610"/>
      <c r="AR5" s="610"/>
      <c r="AS5" s="610"/>
      <c r="AT5" s="610"/>
      <c r="AU5" s="610"/>
      <c r="AV5" s="610"/>
      <c r="AW5" s="610"/>
      <c r="AX5" s="610"/>
      <c r="AY5" s="610"/>
      <c r="AZ5" s="610"/>
      <c r="BA5" s="610"/>
      <c r="BB5" s="610"/>
      <c r="BC5" s="610"/>
      <c r="BD5" s="610"/>
      <c r="BE5" s="610"/>
      <c r="BF5" s="611"/>
      <c r="BG5" s="623">
        <v>666749</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55934</v>
      </c>
      <c r="S6" s="624"/>
      <c r="T6" s="624"/>
      <c r="U6" s="624"/>
      <c r="V6" s="624"/>
      <c r="W6" s="624"/>
      <c r="X6" s="624"/>
      <c r="Y6" s="625"/>
      <c r="Z6" s="626">
        <v>0.6</v>
      </c>
      <c r="AA6" s="626"/>
      <c r="AB6" s="626"/>
      <c r="AC6" s="626"/>
      <c r="AD6" s="627">
        <v>55934</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666749</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86330</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86330</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117</v>
      </c>
      <c r="S7" s="624"/>
      <c r="T7" s="624"/>
      <c r="U7" s="624"/>
      <c r="V7" s="624"/>
      <c r="W7" s="624"/>
      <c r="X7" s="624"/>
      <c r="Y7" s="625"/>
      <c r="Z7" s="626">
        <v>0</v>
      </c>
      <c r="AA7" s="626"/>
      <c r="AB7" s="626"/>
      <c r="AC7" s="626"/>
      <c r="AD7" s="627">
        <v>117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263441</v>
      </c>
      <c r="BH7" s="624"/>
      <c r="BI7" s="624"/>
      <c r="BJ7" s="624"/>
      <c r="BK7" s="624"/>
      <c r="BL7" s="624"/>
      <c r="BM7" s="624"/>
      <c r="BN7" s="625"/>
      <c r="BO7" s="626">
        <v>39.5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2339487</v>
      </c>
      <c r="CS7" s="624"/>
      <c r="CT7" s="624"/>
      <c r="CU7" s="624"/>
      <c r="CV7" s="624"/>
      <c r="CW7" s="624"/>
      <c r="CX7" s="624"/>
      <c r="CY7" s="625"/>
      <c r="CZ7" s="626">
        <v>25.4</v>
      </c>
      <c r="DA7" s="626"/>
      <c r="DB7" s="626"/>
      <c r="DC7" s="626"/>
      <c r="DD7" s="632">
        <v>144623</v>
      </c>
      <c r="DE7" s="624"/>
      <c r="DF7" s="624"/>
      <c r="DG7" s="624"/>
      <c r="DH7" s="624"/>
      <c r="DI7" s="624"/>
      <c r="DJ7" s="624"/>
      <c r="DK7" s="624"/>
      <c r="DL7" s="624"/>
      <c r="DM7" s="624"/>
      <c r="DN7" s="624"/>
      <c r="DO7" s="624"/>
      <c r="DP7" s="625"/>
      <c r="DQ7" s="632">
        <v>1387728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1491</v>
      </c>
      <c r="S8" s="624"/>
      <c r="T8" s="624"/>
      <c r="U8" s="624"/>
      <c r="V8" s="624"/>
      <c r="W8" s="624"/>
      <c r="X8" s="624"/>
      <c r="Y8" s="625"/>
      <c r="Z8" s="626">
        <v>0</v>
      </c>
      <c r="AA8" s="626"/>
      <c r="AB8" s="626"/>
      <c r="AC8" s="626"/>
      <c r="AD8" s="627">
        <v>1491</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10249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1532832</v>
      </c>
      <c r="CS8" s="624"/>
      <c r="CT8" s="624"/>
      <c r="CU8" s="624"/>
      <c r="CV8" s="624"/>
      <c r="CW8" s="624"/>
      <c r="CX8" s="624"/>
      <c r="CY8" s="625"/>
      <c r="CZ8" s="626">
        <v>16.7</v>
      </c>
      <c r="DA8" s="626"/>
      <c r="DB8" s="626"/>
      <c r="DC8" s="626"/>
      <c r="DD8" s="632">
        <v>6618</v>
      </c>
      <c r="DE8" s="624"/>
      <c r="DF8" s="624"/>
      <c r="DG8" s="624"/>
      <c r="DH8" s="624"/>
      <c r="DI8" s="624"/>
      <c r="DJ8" s="624"/>
      <c r="DK8" s="624"/>
      <c r="DL8" s="624"/>
      <c r="DM8" s="624"/>
      <c r="DN8" s="624"/>
      <c r="DO8" s="624"/>
      <c r="DP8" s="625"/>
      <c r="DQ8" s="632">
        <v>800363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1656</v>
      </c>
      <c r="S9" s="624"/>
      <c r="T9" s="624"/>
      <c r="U9" s="624"/>
      <c r="V9" s="624"/>
      <c r="W9" s="624"/>
      <c r="X9" s="624"/>
      <c r="Y9" s="625"/>
      <c r="Z9" s="626">
        <v>0</v>
      </c>
      <c r="AA9" s="626"/>
      <c r="AB9" s="626"/>
      <c r="AC9" s="626"/>
      <c r="AD9" s="627">
        <v>1656</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222682</v>
      </c>
      <c r="BH9" s="624"/>
      <c r="BI9" s="624"/>
      <c r="BJ9" s="624"/>
      <c r="BK9" s="624"/>
      <c r="BL9" s="624"/>
      <c r="BM9" s="624"/>
      <c r="BN9" s="625"/>
      <c r="BO9" s="626">
        <v>33.4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1123608</v>
      </c>
      <c r="CS9" s="624"/>
      <c r="CT9" s="624"/>
      <c r="CU9" s="624"/>
      <c r="CV9" s="624"/>
      <c r="CW9" s="624"/>
      <c r="CX9" s="624"/>
      <c r="CY9" s="625"/>
      <c r="CZ9" s="626">
        <v>12.2</v>
      </c>
      <c r="DA9" s="626"/>
      <c r="DB9" s="626"/>
      <c r="DC9" s="626"/>
      <c r="DD9" s="632">
        <v>654115</v>
      </c>
      <c r="DE9" s="624"/>
      <c r="DF9" s="624"/>
      <c r="DG9" s="624"/>
      <c r="DH9" s="624"/>
      <c r="DI9" s="624"/>
      <c r="DJ9" s="624"/>
      <c r="DK9" s="624"/>
      <c r="DL9" s="624"/>
      <c r="DM9" s="624"/>
      <c r="DN9" s="624"/>
      <c r="DO9" s="624"/>
      <c r="DP9" s="625"/>
      <c r="DQ9" s="632">
        <v>517657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21757</v>
      </c>
      <c r="BH10" s="624"/>
      <c r="BI10" s="624"/>
      <c r="BJ10" s="624"/>
      <c r="BK10" s="624"/>
      <c r="BL10" s="624"/>
      <c r="BM10" s="624"/>
      <c r="BN10" s="625"/>
      <c r="BO10" s="626">
        <v>3.3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166342</v>
      </c>
      <c r="S11" s="624"/>
      <c r="T11" s="624"/>
      <c r="U11" s="624"/>
      <c r="V11" s="624"/>
      <c r="W11" s="624"/>
      <c r="X11" s="624"/>
      <c r="Y11" s="625"/>
      <c r="Z11" s="628">
        <v>1.7</v>
      </c>
      <c r="AA11" s="629"/>
      <c r="AB11" s="629"/>
      <c r="AC11" s="635"/>
      <c r="AD11" s="632">
        <v>166342</v>
      </c>
      <c r="AE11" s="624"/>
      <c r="AF11" s="624"/>
      <c r="AG11" s="624"/>
      <c r="AH11" s="624"/>
      <c r="AI11" s="624"/>
      <c r="AJ11" s="624"/>
      <c r="AK11" s="625"/>
      <c r="AL11" s="628">
        <v>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8753</v>
      </c>
      <c r="BH11" s="624"/>
      <c r="BI11" s="624"/>
      <c r="BJ11" s="624"/>
      <c r="BK11" s="624"/>
      <c r="BL11" s="624"/>
      <c r="BM11" s="624"/>
      <c r="BN11" s="625"/>
      <c r="BO11" s="626">
        <v>1.3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1123540</v>
      </c>
      <c r="CS11" s="624"/>
      <c r="CT11" s="624"/>
      <c r="CU11" s="624"/>
      <c r="CV11" s="624"/>
      <c r="CW11" s="624"/>
      <c r="CX11" s="624"/>
      <c r="CY11" s="625"/>
      <c r="CZ11" s="626">
        <v>12.2</v>
      </c>
      <c r="DA11" s="626"/>
      <c r="DB11" s="626"/>
      <c r="DC11" s="626"/>
      <c r="DD11" s="632">
        <v>625010</v>
      </c>
      <c r="DE11" s="624"/>
      <c r="DF11" s="624"/>
      <c r="DG11" s="624"/>
      <c r="DH11" s="624"/>
      <c r="DI11" s="624"/>
      <c r="DJ11" s="624"/>
      <c r="DK11" s="624"/>
      <c r="DL11" s="624"/>
      <c r="DM11" s="624"/>
      <c r="DN11" s="624"/>
      <c r="DO11" s="624"/>
      <c r="DP11" s="625"/>
      <c r="DQ11" s="632">
        <v>322029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325677</v>
      </c>
      <c r="BH12" s="624"/>
      <c r="BI12" s="624"/>
      <c r="BJ12" s="624"/>
      <c r="BK12" s="624"/>
      <c r="BL12" s="624"/>
      <c r="BM12" s="624"/>
      <c r="BN12" s="625"/>
      <c r="BO12" s="626">
        <v>48.8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256914</v>
      </c>
      <c r="CS12" s="624"/>
      <c r="CT12" s="624"/>
      <c r="CU12" s="624"/>
      <c r="CV12" s="624"/>
      <c r="CW12" s="624"/>
      <c r="CX12" s="624"/>
      <c r="CY12" s="625"/>
      <c r="CZ12" s="626">
        <v>2.8</v>
      </c>
      <c r="DA12" s="626"/>
      <c r="DB12" s="626"/>
      <c r="DC12" s="626"/>
      <c r="DD12" s="632">
        <v>10418</v>
      </c>
      <c r="DE12" s="624"/>
      <c r="DF12" s="624"/>
      <c r="DG12" s="624"/>
      <c r="DH12" s="624"/>
      <c r="DI12" s="624"/>
      <c r="DJ12" s="624"/>
      <c r="DK12" s="624"/>
      <c r="DL12" s="624"/>
      <c r="DM12" s="624"/>
      <c r="DN12" s="624"/>
      <c r="DO12" s="624"/>
      <c r="DP12" s="625"/>
      <c r="DQ12" s="632">
        <v>172114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305237</v>
      </c>
      <c r="BH13" s="624"/>
      <c r="BI13" s="624"/>
      <c r="BJ13" s="624"/>
      <c r="BK13" s="624"/>
      <c r="BL13" s="624"/>
      <c r="BM13" s="624"/>
      <c r="BN13" s="625"/>
      <c r="BO13" s="626">
        <v>45.8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672041</v>
      </c>
      <c r="CS13" s="624"/>
      <c r="CT13" s="624"/>
      <c r="CU13" s="624"/>
      <c r="CV13" s="624"/>
      <c r="CW13" s="624"/>
      <c r="CX13" s="624"/>
      <c r="CY13" s="625"/>
      <c r="CZ13" s="626">
        <v>7.3</v>
      </c>
      <c r="DA13" s="626"/>
      <c r="DB13" s="626"/>
      <c r="DC13" s="626"/>
      <c r="DD13" s="632">
        <v>223349</v>
      </c>
      <c r="DE13" s="624"/>
      <c r="DF13" s="624"/>
      <c r="DG13" s="624"/>
      <c r="DH13" s="624"/>
      <c r="DI13" s="624"/>
      <c r="DJ13" s="624"/>
      <c r="DK13" s="624"/>
      <c r="DL13" s="624"/>
      <c r="DM13" s="624"/>
      <c r="DN13" s="624"/>
      <c r="DO13" s="624"/>
      <c r="DP13" s="625"/>
      <c r="DQ13" s="632">
        <v>327824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482</v>
      </c>
      <c r="S14" s="624"/>
      <c r="T14" s="624"/>
      <c r="U14" s="624"/>
      <c r="V14" s="624"/>
      <c r="W14" s="624"/>
      <c r="X14" s="624"/>
      <c r="Y14" s="625"/>
      <c r="Z14" s="626">
        <v>0</v>
      </c>
      <c r="AA14" s="626"/>
      <c r="AB14" s="626"/>
      <c r="AC14" s="626"/>
      <c r="AD14" s="627">
        <v>482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38348</v>
      </c>
      <c r="BH14" s="624"/>
      <c r="BI14" s="624"/>
      <c r="BJ14" s="624"/>
      <c r="BK14" s="624"/>
      <c r="BL14" s="624"/>
      <c r="BM14" s="624"/>
      <c r="BN14" s="625"/>
      <c r="BO14" s="626">
        <v>5.8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393737</v>
      </c>
      <c r="CS14" s="624"/>
      <c r="CT14" s="624"/>
      <c r="CU14" s="624"/>
      <c r="CV14" s="624"/>
      <c r="CW14" s="624"/>
      <c r="CX14" s="624"/>
      <c r="CY14" s="625"/>
      <c r="CZ14" s="626">
        <v>4.3</v>
      </c>
      <c r="DA14" s="626"/>
      <c r="DB14" s="626"/>
      <c r="DC14" s="626"/>
      <c r="DD14" s="632">
        <v>896</v>
      </c>
      <c r="DE14" s="624"/>
      <c r="DF14" s="624"/>
      <c r="DG14" s="624"/>
      <c r="DH14" s="624"/>
      <c r="DI14" s="624"/>
      <c r="DJ14" s="624"/>
      <c r="DK14" s="624"/>
      <c r="DL14" s="624"/>
      <c r="DM14" s="624"/>
      <c r="DN14" s="624"/>
      <c r="DO14" s="624"/>
      <c r="DP14" s="625"/>
      <c r="DQ14" s="632">
        <v>246269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39221</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961420</v>
      </c>
      <c r="CS15" s="624"/>
      <c r="CT15" s="624"/>
      <c r="CU15" s="624"/>
      <c r="CV15" s="624"/>
      <c r="CW15" s="624"/>
      <c r="CX15" s="624"/>
      <c r="CY15" s="625"/>
      <c r="CZ15" s="626">
        <v>10.5</v>
      </c>
      <c r="DA15" s="626"/>
      <c r="DB15" s="626"/>
      <c r="DC15" s="626"/>
      <c r="DD15" s="632">
        <v>300184</v>
      </c>
      <c r="DE15" s="624"/>
      <c r="DF15" s="624"/>
      <c r="DG15" s="624"/>
      <c r="DH15" s="624"/>
      <c r="DI15" s="624"/>
      <c r="DJ15" s="624"/>
      <c r="DK15" s="624"/>
      <c r="DL15" s="624"/>
      <c r="DM15" s="624"/>
      <c r="DN15" s="624"/>
      <c r="DO15" s="624"/>
      <c r="DP15" s="625"/>
      <c r="DQ15" s="632">
        <v>577677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5510</v>
      </c>
      <c r="S16" s="624"/>
      <c r="T16" s="624"/>
      <c r="U16" s="624"/>
      <c r="V16" s="624"/>
      <c r="W16" s="624"/>
      <c r="X16" s="624"/>
      <c r="Y16" s="625"/>
      <c r="Z16" s="626">
        <v>0.1</v>
      </c>
      <c r="AA16" s="626"/>
      <c r="AB16" s="626"/>
      <c r="AC16" s="626"/>
      <c r="AD16" s="627">
        <v>5510</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62</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29174</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12691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12115</v>
      </c>
      <c r="S17" s="624"/>
      <c r="T17" s="624"/>
      <c r="U17" s="624"/>
      <c r="V17" s="624"/>
      <c r="W17" s="624"/>
      <c r="X17" s="624"/>
      <c r="Y17" s="625"/>
      <c r="Z17" s="626">
        <v>0.1</v>
      </c>
      <c r="AA17" s="626"/>
      <c r="AB17" s="626"/>
      <c r="AC17" s="626"/>
      <c r="AD17" s="627">
        <v>12115</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675889</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675889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1471</v>
      </c>
      <c r="S18" s="624"/>
      <c r="T18" s="624"/>
      <c r="U18" s="624"/>
      <c r="V18" s="624"/>
      <c r="W18" s="624"/>
      <c r="X18" s="624"/>
      <c r="Y18" s="625"/>
      <c r="Z18" s="626">
        <v>0</v>
      </c>
      <c r="AA18" s="626"/>
      <c r="AB18" s="626"/>
      <c r="AC18" s="626"/>
      <c r="AD18" s="627">
        <v>1367</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1367</v>
      </c>
      <c r="S19" s="624"/>
      <c r="T19" s="624"/>
      <c r="U19" s="624"/>
      <c r="V19" s="624"/>
      <c r="W19" s="624"/>
      <c r="X19" s="624"/>
      <c r="Y19" s="625"/>
      <c r="Z19" s="626">
        <v>0</v>
      </c>
      <c r="AA19" s="626"/>
      <c r="AB19" s="626"/>
      <c r="AC19" s="626"/>
      <c r="AD19" s="627">
        <v>1367</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104</v>
      </c>
      <c r="S20" s="624"/>
      <c r="T20" s="624"/>
      <c r="U20" s="624"/>
      <c r="V20" s="624"/>
      <c r="W20" s="624"/>
      <c r="X20" s="624"/>
      <c r="Y20" s="625"/>
      <c r="Z20" s="626">
        <v>0</v>
      </c>
      <c r="AA20" s="626"/>
      <c r="AB20" s="626"/>
      <c r="AC20" s="626"/>
      <c r="AD20" s="627">
        <v>104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9194972</v>
      </c>
      <c r="CS20" s="624"/>
      <c r="CT20" s="624"/>
      <c r="CU20" s="624"/>
      <c r="CV20" s="624"/>
      <c r="CW20" s="624"/>
      <c r="CX20" s="624"/>
      <c r="CY20" s="625"/>
      <c r="CZ20" s="626">
        <v>100</v>
      </c>
      <c r="DA20" s="626"/>
      <c r="DB20" s="626"/>
      <c r="DC20" s="626"/>
      <c r="DD20" s="632">
        <v>1965213</v>
      </c>
      <c r="DE20" s="624"/>
      <c r="DF20" s="624"/>
      <c r="DG20" s="624"/>
      <c r="DH20" s="624"/>
      <c r="DI20" s="624"/>
      <c r="DJ20" s="624"/>
      <c r="DK20" s="624"/>
      <c r="DL20" s="624"/>
      <c r="DM20" s="624"/>
      <c r="DN20" s="624"/>
      <c r="DO20" s="624"/>
      <c r="DP20" s="625"/>
      <c r="DQ20" s="632">
        <v>5126571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3665019</v>
      </c>
      <c r="S21" s="624"/>
      <c r="T21" s="624"/>
      <c r="U21" s="624"/>
      <c r="V21" s="624"/>
      <c r="W21" s="624"/>
      <c r="X21" s="624"/>
      <c r="Y21" s="625"/>
      <c r="Z21" s="626">
        <v>37.9</v>
      </c>
      <c r="AA21" s="626"/>
      <c r="AB21" s="626"/>
      <c r="AC21" s="626"/>
      <c r="AD21" s="627">
        <v>3214482</v>
      </c>
      <c r="AE21" s="627"/>
      <c r="AF21" s="627"/>
      <c r="AG21" s="627"/>
      <c r="AH21" s="627"/>
      <c r="AI21" s="627"/>
      <c r="AJ21" s="627"/>
      <c r="AK21" s="627"/>
      <c r="AL21" s="628">
        <v>77.3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3214482</v>
      </c>
      <c r="S22" s="624"/>
      <c r="T22" s="624"/>
      <c r="U22" s="624"/>
      <c r="V22" s="624"/>
      <c r="W22" s="624"/>
      <c r="X22" s="624"/>
      <c r="Y22" s="625"/>
      <c r="Z22" s="626">
        <v>33.200000000000003</v>
      </c>
      <c r="AA22" s="626"/>
      <c r="AB22" s="626"/>
      <c r="AC22" s="626"/>
      <c r="AD22" s="627">
        <v>3214482</v>
      </c>
      <c r="AE22" s="627"/>
      <c r="AF22" s="627"/>
      <c r="AG22" s="627"/>
      <c r="AH22" s="627"/>
      <c r="AI22" s="627"/>
      <c r="AJ22" s="627"/>
      <c r="AK22" s="627"/>
      <c r="AL22" s="628">
        <v>77.3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450537</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3330653</v>
      </c>
      <c r="CS24" s="613"/>
      <c r="CT24" s="613"/>
      <c r="CU24" s="613"/>
      <c r="CV24" s="613"/>
      <c r="CW24" s="613"/>
      <c r="CX24" s="613"/>
      <c r="CY24" s="614"/>
      <c r="CZ24" s="617">
        <v>36.200000000000003</v>
      </c>
      <c r="DA24" s="618"/>
      <c r="DB24" s="618"/>
      <c r="DC24" s="634"/>
      <c r="DD24" s="653">
        <v>2352121</v>
      </c>
      <c r="DE24" s="613"/>
      <c r="DF24" s="613"/>
      <c r="DG24" s="613"/>
      <c r="DH24" s="613"/>
      <c r="DI24" s="613"/>
      <c r="DJ24" s="613"/>
      <c r="DK24" s="614"/>
      <c r="DL24" s="653">
        <v>2313718</v>
      </c>
      <c r="DM24" s="613"/>
      <c r="DN24" s="613"/>
      <c r="DO24" s="613"/>
      <c r="DP24" s="613"/>
      <c r="DQ24" s="613"/>
      <c r="DR24" s="613"/>
      <c r="DS24" s="613"/>
      <c r="DT24" s="613"/>
      <c r="DU24" s="613"/>
      <c r="DV24" s="614"/>
      <c r="DW24" s="617">
        <v>55.4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4576886</v>
      </c>
      <c r="S25" s="624"/>
      <c r="T25" s="624"/>
      <c r="U25" s="624"/>
      <c r="V25" s="624"/>
      <c r="W25" s="624"/>
      <c r="X25" s="624"/>
      <c r="Y25" s="625"/>
      <c r="Z25" s="626">
        <v>47.3</v>
      </c>
      <c r="AA25" s="626"/>
      <c r="AB25" s="626"/>
      <c r="AC25" s="626"/>
      <c r="AD25" s="627">
        <v>4126245</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1758966</v>
      </c>
      <c r="CS25" s="656"/>
      <c r="CT25" s="656"/>
      <c r="CU25" s="656"/>
      <c r="CV25" s="656"/>
      <c r="CW25" s="656"/>
      <c r="CX25" s="656"/>
      <c r="CY25" s="657"/>
      <c r="CZ25" s="628">
        <v>19.100000000000001</v>
      </c>
      <c r="DA25" s="654"/>
      <c r="DB25" s="654"/>
      <c r="DC25" s="658"/>
      <c r="DD25" s="632">
        <v>1491799</v>
      </c>
      <c r="DE25" s="656"/>
      <c r="DF25" s="656"/>
      <c r="DG25" s="656"/>
      <c r="DH25" s="656"/>
      <c r="DI25" s="656"/>
      <c r="DJ25" s="656"/>
      <c r="DK25" s="657"/>
      <c r="DL25" s="632">
        <v>1475895</v>
      </c>
      <c r="DM25" s="656"/>
      <c r="DN25" s="656"/>
      <c r="DO25" s="656"/>
      <c r="DP25" s="656"/>
      <c r="DQ25" s="656"/>
      <c r="DR25" s="656"/>
      <c r="DS25" s="656"/>
      <c r="DT25" s="656"/>
      <c r="DU25" s="656"/>
      <c r="DV25" s="657"/>
      <c r="DW25" s="628">
        <v>35.4</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791</v>
      </c>
      <c r="S26" s="624"/>
      <c r="T26" s="624"/>
      <c r="U26" s="624"/>
      <c r="V26" s="624"/>
      <c r="W26" s="624"/>
      <c r="X26" s="624"/>
      <c r="Y26" s="625"/>
      <c r="Z26" s="626">
        <v>0</v>
      </c>
      <c r="AA26" s="626"/>
      <c r="AB26" s="626"/>
      <c r="AC26" s="626"/>
      <c r="AD26" s="627">
        <v>791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918697</v>
      </c>
      <c r="CS26" s="624"/>
      <c r="CT26" s="624"/>
      <c r="CU26" s="624"/>
      <c r="CV26" s="624"/>
      <c r="CW26" s="624"/>
      <c r="CX26" s="624"/>
      <c r="CY26" s="625"/>
      <c r="CZ26" s="628">
        <v>10</v>
      </c>
      <c r="DA26" s="654"/>
      <c r="DB26" s="654"/>
      <c r="DC26" s="658"/>
      <c r="DD26" s="632">
        <v>851364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15886</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666749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895798</v>
      </c>
      <c r="CS27" s="656"/>
      <c r="CT27" s="656"/>
      <c r="CU27" s="656"/>
      <c r="CV27" s="656"/>
      <c r="CW27" s="656"/>
      <c r="CX27" s="656"/>
      <c r="CY27" s="657"/>
      <c r="CZ27" s="628">
        <v>9.6999999999999993</v>
      </c>
      <c r="DA27" s="654"/>
      <c r="DB27" s="654"/>
      <c r="DC27" s="658"/>
      <c r="DD27" s="632">
        <v>184433</v>
      </c>
      <c r="DE27" s="656"/>
      <c r="DF27" s="656"/>
      <c r="DG27" s="656"/>
      <c r="DH27" s="656"/>
      <c r="DI27" s="656"/>
      <c r="DJ27" s="656"/>
      <c r="DK27" s="657"/>
      <c r="DL27" s="632">
        <v>161934</v>
      </c>
      <c r="DM27" s="656"/>
      <c r="DN27" s="656"/>
      <c r="DO27" s="656"/>
      <c r="DP27" s="656"/>
      <c r="DQ27" s="656"/>
      <c r="DR27" s="656"/>
      <c r="DS27" s="656"/>
      <c r="DT27" s="656"/>
      <c r="DU27" s="656"/>
      <c r="DV27" s="657"/>
      <c r="DW27" s="628">
        <v>3.9</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69144</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675889</v>
      </c>
      <c r="CS28" s="624"/>
      <c r="CT28" s="624"/>
      <c r="CU28" s="624"/>
      <c r="CV28" s="624"/>
      <c r="CW28" s="624"/>
      <c r="CX28" s="624"/>
      <c r="CY28" s="625"/>
      <c r="CZ28" s="628">
        <v>7.4</v>
      </c>
      <c r="DA28" s="654"/>
      <c r="DB28" s="654"/>
      <c r="DC28" s="658"/>
      <c r="DD28" s="632">
        <v>675889</v>
      </c>
      <c r="DE28" s="624"/>
      <c r="DF28" s="624"/>
      <c r="DG28" s="624"/>
      <c r="DH28" s="624"/>
      <c r="DI28" s="624"/>
      <c r="DJ28" s="624"/>
      <c r="DK28" s="625"/>
      <c r="DL28" s="632">
        <v>675889</v>
      </c>
      <c r="DM28" s="624"/>
      <c r="DN28" s="624"/>
      <c r="DO28" s="624"/>
      <c r="DP28" s="624"/>
      <c r="DQ28" s="624"/>
      <c r="DR28" s="624"/>
      <c r="DS28" s="624"/>
      <c r="DT28" s="624"/>
      <c r="DU28" s="624"/>
      <c r="DV28" s="625"/>
      <c r="DW28" s="628">
        <v>16.2</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9946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675814</v>
      </c>
      <c r="CS29" s="656"/>
      <c r="CT29" s="656"/>
      <c r="CU29" s="656"/>
      <c r="CV29" s="656"/>
      <c r="CW29" s="656"/>
      <c r="CX29" s="656"/>
      <c r="CY29" s="657"/>
      <c r="CZ29" s="628">
        <v>7.3</v>
      </c>
      <c r="DA29" s="654"/>
      <c r="DB29" s="654"/>
      <c r="DC29" s="658"/>
      <c r="DD29" s="632">
        <v>675814</v>
      </c>
      <c r="DE29" s="656"/>
      <c r="DF29" s="656"/>
      <c r="DG29" s="656"/>
      <c r="DH29" s="656"/>
      <c r="DI29" s="656"/>
      <c r="DJ29" s="656"/>
      <c r="DK29" s="657"/>
      <c r="DL29" s="632">
        <v>675814</v>
      </c>
      <c r="DM29" s="656"/>
      <c r="DN29" s="656"/>
      <c r="DO29" s="656"/>
      <c r="DP29" s="656"/>
      <c r="DQ29" s="656"/>
      <c r="DR29" s="656"/>
      <c r="DS29" s="656"/>
      <c r="DT29" s="656"/>
      <c r="DU29" s="656"/>
      <c r="DV29" s="657"/>
      <c r="DW29" s="628">
        <v>16.2</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1401868</v>
      </c>
      <c r="S30" s="624"/>
      <c r="T30" s="624"/>
      <c r="U30" s="624"/>
      <c r="V30" s="624"/>
      <c r="W30" s="624"/>
      <c r="X30" s="624"/>
      <c r="Y30" s="625"/>
      <c r="Z30" s="626">
        <v>14.5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651182</v>
      </c>
      <c r="CS30" s="624"/>
      <c r="CT30" s="624"/>
      <c r="CU30" s="624"/>
      <c r="CV30" s="624"/>
      <c r="CW30" s="624"/>
      <c r="CX30" s="624"/>
      <c r="CY30" s="625"/>
      <c r="CZ30" s="628">
        <v>7.1</v>
      </c>
      <c r="DA30" s="654"/>
      <c r="DB30" s="654"/>
      <c r="DC30" s="658"/>
      <c r="DD30" s="632">
        <v>651182</v>
      </c>
      <c r="DE30" s="624"/>
      <c r="DF30" s="624"/>
      <c r="DG30" s="624"/>
      <c r="DH30" s="624"/>
      <c r="DI30" s="624"/>
      <c r="DJ30" s="624"/>
      <c r="DK30" s="625"/>
      <c r="DL30" s="632">
        <v>651182</v>
      </c>
      <c r="DM30" s="624"/>
      <c r="DN30" s="624"/>
      <c r="DO30" s="624"/>
      <c r="DP30" s="624"/>
      <c r="DQ30" s="624"/>
      <c r="DR30" s="624"/>
      <c r="DS30" s="624"/>
      <c r="DT30" s="624"/>
      <c r="DU30" s="624"/>
      <c r="DV30" s="625"/>
      <c r="DW30" s="628">
        <v>15.6</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v>22700</v>
      </c>
      <c r="S31" s="624"/>
      <c r="T31" s="624"/>
      <c r="U31" s="624"/>
      <c r="V31" s="624"/>
      <c r="W31" s="624"/>
      <c r="X31" s="624"/>
      <c r="Y31" s="625"/>
      <c r="Z31" s="626">
        <v>0.2</v>
      </c>
      <c r="AA31" s="626"/>
      <c r="AB31" s="626"/>
      <c r="AC31" s="626"/>
      <c r="AD31" s="627">
        <v>22700</v>
      </c>
      <c r="AE31" s="627"/>
      <c r="AF31" s="627"/>
      <c r="AG31" s="627"/>
      <c r="AH31" s="627"/>
      <c r="AI31" s="627"/>
      <c r="AJ31" s="627"/>
      <c r="AK31" s="627"/>
      <c r="AL31" s="628">
        <v>0.5</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98.5</v>
      </c>
      <c r="BH31" s="667"/>
      <c r="BI31" s="667"/>
      <c r="BJ31" s="667"/>
      <c r="BK31" s="667"/>
      <c r="BL31" s="667"/>
      <c r="BM31" s="618">
        <v>96.9</v>
      </c>
      <c r="BN31" s="667"/>
      <c r="BO31" s="667"/>
      <c r="BP31" s="667"/>
      <c r="BQ31" s="668"/>
      <c r="BR31" s="679">
        <v>98.4</v>
      </c>
      <c r="BS31" s="667"/>
      <c r="BT31" s="667"/>
      <c r="BU31" s="667"/>
      <c r="BV31" s="667"/>
      <c r="BW31" s="667"/>
      <c r="BX31" s="618">
        <v>97.1</v>
      </c>
      <c r="BY31" s="667"/>
      <c r="BZ31" s="667"/>
      <c r="CA31" s="667"/>
      <c r="CB31" s="668"/>
      <c r="CD31" s="661"/>
      <c r="CE31" s="662"/>
      <c r="CF31" s="620" t="s">
        <v>300</v>
      </c>
      <c r="CG31" s="621"/>
      <c r="CH31" s="621"/>
      <c r="CI31" s="621"/>
      <c r="CJ31" s="621"/>
      <c r="CK31" s="621"/>
      <c r="CL31" s="621"/>
      <c r="CM31" s="621"/>
      <c r="CN31" s="621"/>
      <c r="CO31" s="621"/>
      <c r="CP31" s="621"/>
      <c r="CQ31" s="622"/>
      <c r="CR31" s="623">
        <v>24632</v>
      </c>
      <c r="CS31" s="656"/>
      <c r="CT31" s="656"/>
      <c r="CU31" s="656"/>
      <c r="CV31" s="656"/>
      <c r="CW31" s="656"/>
      <c r="CX31" s="656"/>
      <c r="CY31" s="657"/>
      <c r="CZ31" s="628">
        <v>0.3</v>
      </c>
      <c r="DA31" s="654"/>
      <c r="DB31" s="654"/>
      <c r="DC31" s="658"/>
      <c r="DD31" s="632">
        <v>24632</v>
      </c>
      <c r="DE31" s="656"/>
      <c r="DF31" s="656"/>
      <c r="DG31" s="656"/>
      <c r="DH31" s="656"/>
      <c r="DI31" s="656"/>
      <c r="DJ31" s="656"/>
      <c r="DK31" s="657"/>
      <c r="DL31" s="632">
        <v>24632</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1346366</v>
      </c>
      <c r="S32" s="624"/>
      <c r="T32" s="624"/>
      <c r="U32" s="624"/>
      <c r="V32" s="624"/>
      <c r="W32" s="624"/>
      <c r="X32" s="624"/>
      <c r="Y32" s="625"/>
      <c r="Z32" s="626">
        <v>13.9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6"/>
      <c r="BI32" s="656"/>
      <c r="BJ32" s="656"/>
      <c r="BK32" s="656"/>
      <c r="BL32" s="656"/>
      <c r="BM32" s="629">
        <v>97.8</v>
      </c>
      <c r="BN32" s="656"/>
      <c r="BO32" s="656"/>
      <c r="BP32" s="656"/>
      <c r="BQ32" s="678"/>
      <c r="BR32" s="680">
        <v>98.5</v>
      </c>
      <c r="BS32" s="656"/>
      <c r="BT32" s="656"/>
      <c r="BU32" s="656"/>
      <c r="BV32" s="656"/>
      <c r="BW32" s="656"/>
      <c r="BX32" s="629">
        <v>97.4</v>
      </c>
      <c r="BY32" s="656"/>
      <c r="BZ32" s="656"/>
      <c r="CA32" s="656"/>
      <c r="CB32" s="678"/>
      <c r="CD32" s="663"/>
      <c r="CE32" s="664"/>
      <c r="CF32" s="620" t="s">
        <v>304</v>
      </c>
      <c r="CG32" s="621"/>
      <c r="CH32" s="621"/>
      <c r="CI32" s="621"/>
      <c r="CJ32" s="621"/>
      <c r="CK32" s="621"/>
      <c r="CL32" s="621"/>
      <c r="CM32" s="621"/>
      <c r="CN32" s="621"/>
      <c r="CO32" s="621"/>
      <c r="CP32" s="621"/>
      <c r="CQ32" s="622"/>
      <c r="CR32" s="623">
        <v>75</v>
      </c>
      <c r="CS32" s="624"/>
      <c r="CT32" s="624"/>
      <c r="CU32" s="624"/>
      <c r="CV32" s="624"/>
      <c r="CW32" s="624"/>
      <c r="CX32" s="624"/>
      <c r="CY32" s="625"/>
      <c r="CZ32" s="628">
        <v>0</v>
      </c>
      <c r="DA32" s="654"/>
      <c r="DB32" s="654"/>
      <c r="DC32" s="658"/>
      <c r="DD32" s="632">
        <v>75</v>
      </c>
      <c r="DE32" s="624"/>
      <c r="DF32" s="624"/>
      <c r="DG32" s="624"/>
      <c r="DH32" s="624"/>
      <c r="DI32" s="624"/>
      <c r="DJ32" s="624"/>
      <c r="DK32" s="625"/>
      <c r="DL32" s="632">
        <v>75</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60830</v>
      </c>
      <c r="S33" s="624"/>
      <c r="T33" s="624"/>
      <c r="U33" s="624"/>
      <c r="V33" s="624"/>
      <c r="W33" s="624"/>
      <c r="X33" s="624"/>
      <c r="Y33" s="625"/>
      <c r="Z33" s="626">
        <v>0.6</v>
      </c>
      <c r="AA33" s="626"/>
      <c r="AB33" s="626"/>
      <c r="AC33" s="626"/>
      <c r="AD33" s="627">
        <v>12</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97.7</v>
      </c>
      <c r="BH33" s="682"/>
      <c r="BI33" s="682"/>
      <c r="BJ33" s="682"/>
      <c r="BK33" s="682"/>
      <c r="BL33" s="682"/>
      <c r="BM33" s="683">
        <v>95.6</v>
      </c>
      <c r="BN33" s="682"/>
      <c r="BO33" s="682"/>
      <c r="BP33" s="682"/>
      <c r="BQ33" s="684"/>
      <c r="BR33" s="681">
        <v>98.1</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3869932</v>
      </c>
      <c r="CS33" s="656"/>
      <c r="CT33" s="656"/>
      <c r="CU33" s="656"/>
      <c r="CV33" s="656"/>
      <c r="CW33" s="656"/>
      <c r="CX33" s="656"/>
      <c r="CY33" s="657"/>
      <c r="CZ33" s="628">
        <v>42.1</v>
      </c>
      <c r="DA33" s="654"/>
      <c r="DB33" s="654"/>
      <c r="DC33" s="658"/>
      <c r="DD33" s="632">
        <v>2514489</v>
      </c>
      <c r="DE33" s="656"/>
      <c r="DF33" s="656"/>
      <c r="DG33" s="656"/>
      <c r="DH33" s="656"/>
      <c r="DI33" s="656"/>
      <c r="DJ33" s="656"/>
      <c r="DK33" s="657"/>
      <c r="DL33" s="632">
        <v>1440314</v>
      </c>
      <c r="DM33" s="656"/>
      <c r="DN33" s="656"/>
      <c r="DO33" s="656"/>
      <c r="DP33" s="656"/>
      <c r="DQ33" s="656"/>
      <c r="DR33" s="656"/>
      <c r="DS33" s="656"/>
      <c r="DT33" s="656"/>
      <c r="DU33" s="656"/>
      <c r="DV33" s="657"/>
      <c r="DW33" s="628">
        <v>34.5</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159492</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1801855</v>
      </c>
      <c r="CS34" s="624"/>
      <c r="CT34" s="624"/>
      <c r="CU34" s="624"/>
      <c r="CV34" s="624"/>
      <c r="CW34" s="624"/>
      <c r="CX34" s="624"/>
      <c r="CY34" s="625"/>
      <c r="CZ34" s="628">
        <v>19.600000000000001</v>
      </c>
      <c r="DA34" s="654"/>
      <c r="DB34" s="654"/>
      <c r="DC34" s="658"/>
      <c r="DD34" s="632">
        <v>1066214</v>
      </c>
      <c r="DE34" s="624"/>
      <c r="DF34" s="624"/>
      <c r="DG34" s="624"/>
      <c r="DH34" s="624"/>
      <c r="DI34" s="624"/>
      <c r="DJ34" s="624"/>
      <c r="DK34" s="625"/>
      <c r="DL34" s="632">
        <v>725550</v>
      </c>
      <c r="DM34" s="624"/>
      <c r="DN34" s="624"/>
      <c r="DO34" s="624"/>
      <c r="DP34" s="624"/>
      <c r="DQ34" s="624"/>
      <c r="DR34" s="624"/>
      <c r="DS34" s="624"/>
      <c r="DT34" s="624"/>
      <c r="DU34" s="624"/>
      <c r="DV34" s="625"/>
      <c r="DW34" s="628">
        <v>17.399999999999999</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661239</v>
      </c>
      <c r="S35" s="624"/>
      <c r="T35" s="624"/>
      <c r="U35" s="624"/>
      <c r="V35" s="624"/>
      <c r="W35" s="624"/>
      <c r="X35" s="624"/>
      <c r="Y35" s="625"/>
      <c r="Z35" s="626">
        <v>6.8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109014</v>
      </c>
      <c r="CS35" s="656"/>
      <c r="CT35" s="656"/>
      <c r="CU35" s="656"/>
      <c r="CV35" s="656"/>
      <c r="CW35" s="656"/>
      <c r="CX35" s="656"/>
      <c r="CY35" s="657"/>
      <c r="CZ35" s="628">
        <v>1.2</v>
      </c>
      <c r="DA35" s="654"/>
      <c r="DB35" s="654"/>
      <c r="DC35" s="658"/>
      <c r="DD35" s="632">
        <v>91120</v>
      </c>
      <c r="DE35" s="656"/>
      <c r="DF35" s="656"/>
      <c r="DG35" s="656"/>
      <c r="DH35" s="656"/>
      <c r="DI35" s="656"/>
      <c r="DJ35" s="656"/>
      <c r="DK35" s="657"/>
      <c r="DL35" s="632">
        <v>997</v>
      </c>
      <c r="DM35" s="656"/>
      <c r="DN35" s="656"/>
      <c r="DO35" s="656"/>
      <c r="DP35" s="656"/>
      <c r="DQ35" s="656"/>
      <c r="DR35" s="656"/>
      <c r="DS35" s="656"/>
      <c r="DT35" s="656"/>
      <c r="DU35" s="656"/>
      <c r="DV35" s="657"/>
      <c r="DW35" s="628">
        <v>0</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469881</v>
      </c>
      <c r="S36" s="624"/>
      <c r="T36" s="624"/>
      <c r="U36" s="624"/>
      <c r="V36" s="624"/>
      <c r="W36" s="624"/>
      <c r="X36" s="624"/>
      <c r="Y36" s="625"/>
      <c r="Z36" s="626">
        <v>4.9000000000000004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643524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-3690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635416</v>
      </c>
      <c r="CS36" s="624"/>
      <c r="CT36" s="624"/>
      <c r="CU36" s="624"/>
      <c r="CV36" s="624"/>
      <c r="CW36" s="624"/>
      <c r="CX36" s="624"/>
      <c r="CY36" s="625"/>
      <c r="CZ36" s="628">
        <v>6.9</v>
      </c>
      <c r="DA36" s="654"/>
      <c r="DB36" s="654"/>
      <c r="DC36" s="658"/>
      <c r="DD36" s="632">
        <v>320184</v>
      </c>
      <c r="DE36" s="624"/>
      <c r="DF36" s="624"/>
      <c r="DG36" s="624"/>
      <c r="DH36" s="624"/>
      <c r="DI36" s="624"/>
      <c r="DJ36" s="624"/>
      <c r="DK36" s="625"/>
      <c r="DL36" s="632">
        <v>157462</v>
      </c>
      <c r="DM36" s="624"/>
      <c r="DN36" s="624"/>
      <c r="DO36" s="624"/>
      <c r="DP36" s="624"/>
      <c r="DQ36" s="624"/>
      <c r="DR36" s="624"/>
      <c r="DS36" s="624"/>
      <c r="DT36" s="624"/>
      <c r="DU36" s="624"/>
      <c r="DV36" s="625"/>
      <c r="DW36" s="628">
        <v>3.8</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235066</v>
      </c>
      <c r="S37" s="624"/>
      <c r="T37" s="624"/>
      <c r="U37" s="624"/>
      <c r="V37" s="624"/>
      <c r="W37" s="624"/>
      <c r="X37" s="624"/>
      <c r="Y37" s="625"/>
      <c r="Z37" s="626">
        <v>2.4</v>
      </c>
      <c r="AA37" s="626"/>
      <c r="AB37" s="626"/>
      <c r="AC37" s="626"/>
      <c r="AD37" s="627">
        <v>7022</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167986</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-18450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22645</v>
      </c>
      <c r="CS37" s="656"/>
      <c r="CT37" s="656"/>
      <c r="CU37" s="656"/>
      <c r="CV37" s="656"/>
      <c r="CW37" s="656"/>
      <c r="CX37" s="656"/>
      <c r="CY37" s="657"/>
      <c r="CZ37" s="628">
        <v>0.2</v>
      </c>
      <c r="DA37" s="654"/>
      <c r="DB37" s="654"/>
      <c r="DC37" s="658"/>
      <c r="DD37" s="632">
        <v>22645</v>
      </c>
      <c r="DE37" s="656"/>
      <c r="DF37" s="656"/>
      <c r="DG37" s="656"/>
      <c r="DH37" s="656"/>
      <c r="DI37" s="656"/>
      <c r="DJ37" s="656"/>
      <c r="DK37" s="657"/>
      <c r="DL37" s="632">
        <v>22645</v>
      </c>
      <c r="DM37" s="656"/>
      <c r="DN37" s="656"/>
      <c r="DO37" s="656"/>
      <c r="DP37" s="656"/>
      <c r="DQ37" s="656"/>
      <c r="DR37" s="656"/>
      <c r="DS37" s="656"/>
      <c r="DT37" s="656"/>
      <c r="DU37" s="656"/>
      <c r="DV37" s="657"/>
      <c r="DW37" s="628">
        <v>0.5</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647947</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66502</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1568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641775</v>
      </c>
      <c r="CS38" s="624"/>
      <c r="CT38" s="624"/>
      <c r="CU38" s="624"/>
      <c r="CV38" s="624"/>
      <c r="CW38" s="624"/>
      <c r="CX38" s="624"/>
      <c r="CY38" s="625"/>
      <c r="CZ38" s="628">
        <v>7</v>
      </c>
      <c r="DA38" s="654"/>
      <c r="DB38" s="654"/>
      <c r="DC38" s="658"/>
      <c r="DD38" s="632">
        <v>565420</v>
      </c>
      <c r="DE38" s="624"/>
      <c r="DF38" s="624"/>
      <c r="DG38" s="624"/>
      <c r="DH38" s="624"/>
      <c r="DI38" s="624"/>
      <c r="DJ38" s="624"/>
      <c r="DK38" s="625"/>
      <c r="DL38" s="632">
        <v>556305</v>
      </c>
      <c r="DM38" s="624"/>
      <c r="DN38" s="624"/>
      <c r="DO38" s="624"/>
      <c r="DP38" s="624"/>
      <c r="DQ38" s="624"/>
      <c r="DR38" s="624"/>
      <c r="DS38" s="624"/>
      <c r="DT38" s="624"/>
      <c r="DU38" s="624"/>
      <c r="DV38" s="625"/>
      <c r="DW38" s="628">
        <v>13.3</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1749</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2378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681872</v>
      </c>
      <c r="CS39" s="656"/>
      <c r="CT39" s="656"/>
      <c r="CU39" s="656"/>
      <c r="CV39" s="656"/>
      <c r="CW39" s="656"/>
      <c r="CX39" s="656"/>
      <c r="CY39" s="657"/>
      <c r="CZ39" s="628">
        <v>7.4</v>
      </c>
      <c r="DA39" s="654"/>
      <c r="DB39" s="654"/>
      <c r="DC39" s="658"/>
      <c r="DD39" s="632">
        <v>471551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16347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58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9678042</v>
      </c>
      <c r="S41" s="696"/>
      <c r="T41" s="696"/>
      <c r="U41" s="696"/>
      <c r="V41" s="696"/>
      <c r="W41" s="696"/>
      <c r="X41" s="696"/>
      <c r="Y41" s="700"/>
      <c r="Z41" s="701">
        <v>100</v>
      </c>
      <c r="AA41" s="701"/>
      <c r="AB41" s="701"/>
      <c r="AC41" s="701"/>
      <c r="AD41" s="702">
        <v>4156770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134588</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323</v>
      </c>
      <c r="AR42" s="693"/>
      <c r="AS42" s="693"/>
      <c r="AT42" s="693"/>
      <c r="AU42" s="693"/>
      <c r="AV42" s="693"/>
      <c r="AW42" s="693"/>
      <c r="AX42" s="693"/>
      <c r="AY42" s="694"/>
      <c r="AZ42" s="695">
        <v>272699</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333</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1994387</v>
      </c>
      <c r="CS42" s="656"/>
      <c r="CT42" s="656"/>
      <c r="CU42" s="656"/>
      <c r="CV42" s="656"/>
      <c r="CW42" s="656"/>
      <c r="CX42" s="656"/>
      <c r="CY42" s="657"/>
      <c r="CZ42" s="628">
        <v>21.7</v>
      </c>
      <c r="DA42" s="654"/>
      <c r="DB42" s="654"/>
      <c r="DC42" s="658"/>
      <c r="DD42" s="632">
        <v>259961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4"/>
      <c r="DB43" s="654"/>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344</v>
      </c>
      <c r="CG44" s="621"/>
      <c r="CH44" s="621"/>
      <c r="CI44" s="621"/>
      <c r="CJ44" s="621"/>
      <c r="CK44" s="621"/>
      <c r="CL44" s="621"/>
      <c r="CM44" s="621"/>
      <c r="CN44" s="621"/>
      <c r="CO44" s="621"/>
      <c r="CP44" s="621"/>
      <c r="CQ44" s="622"/>
      <c r="CR44" s="623">
        <v>1965213</v>
      </c>
      <c r="CS44" s="624"/>
      <c r="CT44" s="624"/>
      <c r="CU44" s="624"/>
      <c r="CV44" s="624"/>
      <c r="CW44" s="624"/>
      <c r="CX44" s="624"/>
      <c r="CY44" s="625"/>
      <c r="CZ44" s="628">
        <v>21.4</v>
      </c>
      <c r="DA44" s="629"/>
      <c r="DB44" s="629"/>
      <c r="DC44" s="635"/>
      <c r="DD44" s="632">
        <v>247270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1822963</v>
      </c>
      <c r="CS45" s="656"/>
      <c r="CT45" s="656"/>
      <c r="CU45" s="656"/>
      <c r="CV45" s="656"/>
      <c r="CW45" s="656"/>
      <c r="CX45" s="656"/>
      <c r="CY45" s="657"/>
      <c r="CZ45" s="628">
        <v>19.8</v>
      </c>
      <c r="DA45" s="654"/>
      <c r="DB45" s="654"/>
      <c r="DC45" s="658"/>
      <c r="DD45" s="632">
        <v>218200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347</v>
      </c>
      <c r="CG46" s="621"/>
      <c r="CH46" s="621"/>
      <c r="CI46" s="621"/>
      <c r="CJ46" s="621"/>
      <c r="CK46" s="621"/>
      <c r="CL46" s="621"/>
      <c r="CM46" s="621"/>
      <c r="CN46" s="621"/>
      <c r="CO46" s="621"/>
      <c r="CP46" s="621"/>
      <c r="CQ46" s="622"/>
      <c r="CR46" s="623">
        <v>134774</v>
      </c>
      <c r="CS46" s="624"/>
      <c r="CT46" s="624"/>
      <c r="CU46" s="624"/>
      <c r="CV46" s="624"/>
      <c r="CW46" s="624"/>
      <c r="CX46" s="624"/>
      <c r="CY46" s="625"/>
      <c r="CZ46" s="628">
        <v>1.5</v>
      </c>
      <c r="DA46" s="629"/>
      <c r="DB46" s="629"/>
      <c r="DC46" s="635"/>
      <c r="DD46" s="632">
        <v>28494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348</v>
      </c>
      <c r="CG47" s="621"/>
      <c r="CH47" s="621"/>
      <c r="CI47" s="621"/>
      <c r="CJ47" s="621"/>
      <c r="CK47" s="621"/>
      <c r="CL47" s="621"/>
      <c r="CM47" s="621"/>
      <c r="CN47" s="621"/>
      <c r="CO47" s="621"/>
      <c r="CP47" s="621"/>
      <c r="CQ47" s="622"/>
      <c r="CR47" s="623">
        <v>29174</v>
      </c>
      <c r="CS47" s="656"/>
      <c r="CT47" s="656"/>
      <c r="CU47" s="656"/>
      <c r="CV47" s="656"/>
      <c r="CW47" s="656"/>
      <c r="CX47" s="656"/>
      <c r="CY47" s="657"/>
      <c r="CZ47" s="628">
        <v>0.3</v>
      </c>
      <c r="DA47" s="654"/>
      <c r="DB47" s="654"/>
      <c r="DC47" s="658"/>
      <c r="DD47" s="632">
        <v>12691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9194972</v>
      </c>
      <c r="CS49" s="682"/>
      <c r="CT49" s="682"/>
      <c r="CU49" s="682"/>
      <c r="CV49" s="682"/>
      <c r="CW49" s="682"/>
      <c r="CX49" s="682"/>
      <c r="CY49" s="711"/>
      <c r="CZ49" s="703">
        <v>100</v>
      </c>
      <c r="DA49" s="712"/>
      <c r="DB49" s="712"/>
      <c r="DC49" s="713"/>
      <c r="DD49" s="714">
        <v>5126571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HhaLtFVPXoX7j8KVRJdhwTzzU26GNjHMIgabayFNCB6w9H7oazTafE1MK7VEZn7Z8w3Y42SEOSsvxqcdg5Cw==" saltValue="qVWW8Yzgf3CAjOKIPMDe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election activeCell="AK42" sqref="AK42:AO4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370</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375</v>
      </c>
      <c r="B23" s="789" t="s">
        <v>376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370</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387</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-4</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388</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1</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389</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234</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t="s">
        <v>390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7</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375</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397</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375</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673852</v>
      </c>
      <c r="AB110" s="900"/>
      <c r="AC110" s="900"/>
      <c r="AD110" s="900"/>
      <c r="AE110" s="901"/>
      <c r="AF110" s="902">
        <v>673583</v>
      </c>
      <c r="AG110" s="900"/>
      <c r="AH110" s="900"/>
      <c r="AI110" s="900"/>
      <c r="AJ110" s="901"/>
      <c r="AK110" s="902">
        <v>675814</v>
      </c>
      <c r="AL110" s="900"/>
      <c r="AM110" s="900"/>
      <c r="AN110" s="900"/>
      <c r="AO110" s="901"/>
      <c r="AP110" s="903">
        <v>19.100000000000001</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6230552</v>
      </c>
      <c r="BR110" s="931"/>
      <c r="BS110" s="931"/>
      <c r="BT110" s="931"/>
      <c r="BU110" s="931"/>
      <c r="BV110" s="931">
        <v>6047472</v>
      </c>
      <c r="BW110" s="931"/>
      <c r="BX110" s="931"/>
      <c r="BY110" s="931"/>
      <c r="BZ110" s="931"/>
      <c r="CA110" s="931">
        <v>6044237</v>
      </c>
      <c r="CB110" s="931"/>
      <c r="CC110" s="931"/>
      <c r="CD110" s="931"/>
      <c r="CE110" s="931"/>
      <c r="CF110" s="944">
        <v>171</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857757</v>
      </c>
      <c r="BR112" s="926"/>
      <c r="BS112" s="926"/>
      <c r="BT112" s="926"/>
      <c r="BU112" s="926"/>
      <c r="BV112" s="926">
        <v>792420</v>
      </c>
      <c r="BW112" s="926"/>
      <c r="BX112" s="926"/>
      <c r="BY112" s="926"/>
      <c r="BZ112" s="926"/>
      <c r="CA112" s="926">
        <v>716723</v>
      </c>
      <c r="CB112" s="926"/>
      <c r="CC112" s="926"/>
      <c r="CD112" s="926"/>
      <c r="CE112" s="926"/>
      <c r="CF112" s="920">
        <v>20.3</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135405</v>
      </c>
      <c r="AB113" s="938"/>
      <c r="AC113" s="938"/>
      <c r="AD113" s="938"/>
      <c r="AE113" s="939"/>
      <c r="AF113" s="940">
        <v>129695</v>
      </c>
      <c r="AG113" s="938"/>
      <c r="AH113" s="938"/>
      <c r="AI113" s="938"/>
      <c r="AJ113" s="939"/>
      <c r="AK113" s="940">
        <v>125247</v>
      </c>
      <c r="AL113" s="938"/>
      <c r="AM113" s="938"/>
      <c r="AN113" s="938"/>
      <c r="AO113" s="939"/>
      <c r="AP113" s="941">
        <v>3.5</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82629</v>
      </c>
      <c r="BR113" s="926"/>
      <c r="BS113" s="926"/>
      <c r="BT113" s="926"/>
      <c r="BU113" s="926"/>
      <c r="BV113" s="926">
        <v>74165</v>
      </c>
      <c r="BW113" s="926"/>
      <c r="BX113" s="926"/>
      <c r="BY113" s="926"/>
      <c r="BZ113" s="926"/>
      <c r="CA113" s="926">
        <v>61259</v>
      </c>
      <c r="CB113" s="926"/>
      <c r="CC113" s="926"/>
      <c r="CD113" s="926"/>
      <c r="CE113" s="926"/>
      <c r="CF113" s="920">
        <v>1.7</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473</v>
      </c>
      <c r="AB114" s="959"/>
      <c r="AC114" s="959"/>
      <c r="AD114" s="959"/>
      <c r="AE114" s="960"/>
      <c r="AF114" s="961">
        <v>352</v>
      </c>
      <c r="AG114" s="959"/>
      <c r="AH114" s="959"/>
      <c r="AI114" s="959"/>
      <c r="AJ114" s="960"/>
      <c r="AK114" s="961">
        <v>549</v>
      </c>
      <c r="AL114" s="959"/>
      <c r="AM114" s="959"/>
      <c r="AN114" s="959"/>
      <c r="AO114" s="960"/>
      <c r="AP114" s="962">
        <v>0</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347485</v>
      </c>
      <c r="BR114" s="926"/>
      <c r="BS114" s="926"/>
      <c r="BT114" s="926"/>
      <c r="BU114" s="926"/>
      <c r="BV114" s="926">
        <v>279435</v>
      </c>
      <c r="BW114" s="926"/>
      <c r="BX114" s="926"/>
      <c r="BY114" s="926"/>
      <c r="BZ114" s="926"/>
      <c r="CA114" s="926">
        <v>288456</v>
      </c>
      <c r="CB114" s="926"/>
      <c r="CC114" s="926"/>
      <c r="CD114" s="926"/>
      <c r="CE114" s="926"/>
      <c r="CF114" s="920">
        <v>8.1999999999999993</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v>3372</v>
      </c>
      <c r="BR115" s="926"/>
      <c r="BS115" s="926"/>
      <c r="BT115" s="926"/>
      <c r="BU115" s="926"/>
      <c r="BV115" s="926">
        <v>1234</v>
      </c>
      <c r="BW115" s="926"/>
      <c r="BX115" s="926"/>
      <c r="BY115" s="926"/>
      <c r="BZ115" s="926"/>
      <c r="CA115" s="926">
        <v>1283</v>
      </c>
      <c r="CB115" s="926"/>
      <c r="CC115" s="926"/>
      <c r="CD115" s="926"/>
      <c r="CE115" s="926"/>
      <c r="CF115" s="920">
        <v>0</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75</v>
      </c>
      <c r="AL116" s="959"/>
      <c r="AM116" s="959"/>
      <c r="AN116" s="959"/>
      <c r="AO116" s="960"/>
      <c r="AP116" s="962">
        <v>0</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809730</v>
      </c>
      <c r="AB117" s="979"/>
      <c r="AC117" s="979"/>
      <c r="AD117" s="979"/>
      <c r="AE117" s="980"/>
      <c r="AF117" s="981">
        <v>803630</v>
      </c>
      <c r="AG117" s="979"/>
      <c r="AH117" s="979"/>
      <c r="AI117" s="979"/>
      <c r="AJ117" s="980"/>
      <c r="AK117" s="981">
        <v>801685</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7521795</v>
      </c>
      <c r="BR119" s="1000"/>
      <c r="BS119" s="1000"/>
      <c r="BT119" s="1000"/>
      <c r="BU119" s="1000"/>
      <c r="BV119" s="1000">
        <v>7194726</v>
      </c>
      <c r="BW119" s="1000"/>
      <c r="BX119" s="1000"/>
      <c r="BY119" s="1000"/>
      <c r="BZ119" s="1000"/>
      <c r="CA119" s="1000">
        <v>7111958</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3479989</v>
      </c>
      <c r="BR120" s="931"/>
      <c r="BS120" s="931"/>
      <c r="BT120" s="931"/>
      <c r="BU120" s="931"/>
      <c r="BV120" s="931">
        <v>3808670</v>
      </c>
      <c r="BW120" s="931"/>
      <c r="BX120" s="931"/>
      <c r="BY120" s="931"/>
      <c r="BZ120" s="931"/>
      <c r="CA120" s="931">
        <v>3902926</v>
      </c>
      <c r="CB120" s="931"/>
      <c r="CC120" s="931"/>
      <c r="CD120" s="931"/>
      <c r="CE120" s="931"/>
      <c r="CF120" s="944">
        <v>110.4</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857757</v>
      </c>
      <c r="DH120" s="931"/>
      <c r="DI120" s="931"/>
      <c r="DJ120" s="931"/>
      <c r="DK120" s="931"/>
      <c r="DL120" s="931">
        <v>792420</v>
      </c>
      <c r="DM120" s="931"/>
      <c r="DN120" s="931"/>
      <c r="DO120" s="931"/>
      <c r="DP120" s="931"/>
      <c r="DQ120" s="931">
        <v>716723</v>
      </c>
      <c r="DR120" s="931"/>
      <c r="DS120" s="931"/>
      <c r="DT120" s="931"/>
      <c r="DU120" s="931"/>
      <c r="DV120" s="932">
        <v>20.3</v>
      </c>
      <c r="DW120" s="932"/>
      <c r="DX120" s="932"/>
      <c r="DY120" s="932"/>
      <c r="DZ120" s="933"/>
    </row>
    <row r="121" spans="1:130" s="230" customFormat="1" ht="26.25" customHeight="1" x14ac:dyDescent="0.2">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388</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4697456</v>
      </c>
      <c r="BR122" s="1000"/>
      <c r="BS122" s="1000"/>
      <c r="BT122" s="1000"/>
      <c r="BU122" s="1000"/>
      <c r="BV122" s="1000">
        <v>4879432</v>
      </c>
      <c r="BW122" s="1000"/>
      <c r="BX122" s="1000"/>
      <c r="BY122" s="1000"/>
      <c r="BZ122" s="1000"/>
      <c r="CA122" s="1000">
        <v>4600740</v>
      </c>
      <c r="CB122" s="1000"/>
      <c r="CC122" s="1000"/>
      <c r="CD122" s="1000"/>
      <c r="CE122" s="1000"/>
      <c r="CF122" s="1017">
        <v>130.1</v>
      </c>
      <c r="CG122" s="1018"/>
      <c r="CH122" s="1018"/>
      <c r="CI122" s="1018"/>
      <c r="CJ122" s="1018"/>
      <c r="CK122" s="1009"/>
      <c r="CL122" s="1010"/>
      <c r="CM122" s="1010"/>
      <c r="CN122" s="1010"/>
      <c r="CO122" s="1011"/>
      <c r="CP122" s="1019" t="s">
        <v>387</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8177445</v>
      </c>
      <c r="BR123" s="1064"/>
      <c r="BS123" s="1064"/>
      <c r="BT123" s="1064"/>
      <c r="BU123" s="1064"/>
      <c r="BV123" s="1064">
        <v>8688102</v>
      </c>
      <c r="BW123" s="1064"/>
      <c r="BX123" s="1064"/>
      <c r="BY123" s="1064"/>
      <c r="BZ123" s="1064"/>
      <c r="CA123" s="1064">
        <v>8503666</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v>3372</v>
      </c>
      <c r="DH128" s="1038"/>
      <c r="DI128" s="1038"/>
      <c r="DJ128" s="1038"/>
      <c r="DK128" s="1038"/>
      <c r="DL128" s="1038">
        <v>1234</v>
      </c>
      <c r="DM128" s="1038"/>
      <c r="DN128" s="1038"/>
      <c r="DO128" s="1038"/>
      <c r="DP128" s="1038"/>
      <c r="DQ128" s="1038">
        <v>1283</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4232345</v>
      </c>
      <c r="AB129" s="959"/>
      <c r="AC129" s="959"/>
      <c r="AD129" s="959"/>
      <c r="AE129" s="960"/>
      <c r="AF129" s="961">
        <v>4140242</v>
      </c>
      <c r="AG129" s="959"/>
      <c r="AH129" s="959"/>
      <c r="AI129" s="959"/>
      <c r="AJ129" s="960"/>
      <c r="AK129" s="961">
        <v>4151214</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632076</v>
      </c>
      <c r="AB130" s="959"/>
      <c r="AC130" s="959"/>
      <c r="AD130" s="959"/>
      <c r="AE130" s="960"/>
      <c r="AF130" s="961">
        <v>623075</v>
      </c>
      <c r="AG130" s="959"/>
      <c r="AH130" s="959"/>
      <c r="AI130" s="959"/>
      <c r="AJ130" s="960"/>
      <c r="AK130" s="961">
        <v>616158</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5.0999999999999996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3600269</v>
      </c>
      <c r="AB131" s="986"/>
      <c r="AC131" s="986"/>
      <c r="AD131" s="986"/>
      <c r="AE131" s="987"/>
      <c r="AF131" s="985">
        <v>3517167</v>
      </c>
      <c r="AG131" s="986"/>
      <c r="AH131" s="986"/>
      <c r="AI131" s="986"/>
      <c r="AJ131" s="987"/>
      <c r="AK131" s="985">
        <v>3535056</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4.9344646189999999</v>
      </c>
      <c r="AB132" s="1097"/>
      <c r="AC132" s="1097"/>
      <c r="AD132" s="1097"/>
      <c r="AE132" s="1098"/>
      <c r="AF132" s="1099">
        <v>5.13353503</v>
      </c>
      <c r="AG132" s="1097"/>
      <c r="AH132" s="1097"/>
      <c r="AI132" s="1097"/>
      <c r="AJ132" s="1098"/>
      <c r="AK132" s="1099">
        <v>5.248205403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5.0999999999999996</v>
      </c>
      <c r="AB133" s="1080"/>
      <c r="AC133" s="1080"/>
      <c r="AD133" s="1080"/>
      <c r="AE133" s="1081"/>
      <c r="AF133" s="1079">
        <v>4.8</v>
      </c>
      <c r="AG133" s="1080"/>
      <c r="AH133" s="1080"/>
      <c r="AI133" s="1080"/>
      <c r="AJ133" s="1081"/>
      <c r="AK133" s="1079">
        <v>5.0999999999999996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Rq5bAF4yk5gQ7gGduVUZlfvxEia9ok28wSfKUCJTZl6VUx8AEizIMMhDZ2qLn6pKEuNUD1LsCBsbiloWjUiQw==" saltValue="mFlKz3K81m2bVFQyGpTr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BQ4" zoomScaleNormal="85" zoomScaleSheetLayoutView="100" workbookViewId="0">
      <selection activeCell="CW74" sqref="CW7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h+JuiepLBTLfR4ivvYBOzVt2mNnmKia8kpoflE8+Nf7aEWBDxwsxuWR9t5G0Ic7N+1MF66QEzbrEqCWkxqSDg==" saltValue="b49PJfGrWMDz7I1na3tD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0P9Vk3nxwJiPLB9HsyG3wE8wTTPN9zPUJpSwgev5u4aFc7UqHGpp8W3x2Pdaw61/Nqe+rrtFyqMG3h8y6/zLw==" saltValue="MY3tMQRy8TBqi1ualxNV1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L28" sqref="AL2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1758966</v>
      </c>
      <c r="AP9" s="281">
        <v>241649</v>
      </c>
      <c r="AQ9" s="282">
        <v>171003</v>
      </c>
      <c r="AR9" s="283">
        <v>41.3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4027</v>
      </c>
      <c r="AP10" s="284">
        <v>553</v>
      </c>
      <c r="AQ10" s="285">
        <v>27322</v>
      </c>
      <c r="AR10" s="286">
        <v>-98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5560</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49</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13865</v>
      </c>
      <c r="AP13" s="284">
        <v>1905</v>
      </c>
      <c r="AQ13" s="285">
        <v>6397</v>
      </c>
      <c r="AR13" s="286">
        <v>-70.2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t="s">
        <v>484</v>
      </c>
      <c r="AP14" s="284" t="s">
        <v>484</v>
      </c>
      <c r="AQ14" s="285">
        <v>3603</v>
      </c>
      <c r="AR14" s="286" t="s">
        <v>484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-115305</v>
      </c>
      <c r="AP15" s="284">
        <v>-15841</v>
      </c>
      <c r="AQ15" s="285">
        <v>-9266</v>
      </c>
      <c r="AR15" s="286">
        <v>71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1661553</v>
      </c>
      <c r="AP16" s="284">
        <v>228267</v>
      </c>
      <c r="AQ16" s="285">
        <v>204668</v>
      </c>
      <c r="AR16" s="286">
        <v>11.5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23.08</v>
      </c>
      <c r="AP21" s="298">
        <v>17.07</v>
      </c>
      <c r="AQ21" s="299">
        <v>6.01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94.4</v>
      </c>
      <c r="AP22" s="303">
        <v>95.6</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675814</v>
      </c>
      <c r="AP32" s="312">
        <v>92844</v>
      </c>
      <c r="AQ32" s="313">
        <v>121688</v>
      </c>
      <c r="AR32" s="314">
        <v>-23.7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v>42</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v>167</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125247</v>
      </c>
      <c r="AP35" s="312">
        <v>17207</v>
      </c>
      <c r="AQ35" s="313">
        <v>24481</v>
      </c>
      <c r="AR35" s="314">
        <v>-29.7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549</v>
      </c>
      <c r="AP36" s="312">
        <v>75</v>
      </c>
      <c r="AQ36" s="313">
        <v>4187</v>
      </c>
      <c r="AR36" s="314">
        <v>-98.2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484</v>
      </c>
      <c r="AP37" s="312" t="s">
        <v>484</v>
      </c>
      <c r="AQ37" s="313">
        <v>813</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v>75</v>
      </c>
      <c r="AP38" s="315">
        <v>10</v>
      </c>
      <c r="AQ38" s="316">
        <v>19</v>
      </c>
      <c r="AR38" s="304">
        <v>-47.4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t="s">
        <v>484</v>
      </c>
      <c r="AP39" s="312" t="s">
        <v>484</v>
      </c>
      <c r="AQ39" s="313">
        <v>-4925</v>
      </c>
      <c r="AR39" s="314" t="s">
        <v>484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-616158</v>
      </c>
      <c r="AP40" s="312">
        <v>-84649</v>
      </c>
      <c r="AQ40" s="313">
        <v>-96916</v>
      </c>
      <c r="AR40" s="314">
        <v>-12.7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185527</v>
      </c>
      <c r="AP41" s="312">
        <v>25488</v>
      </c>
      <c r="AQ41" s="313">
        <v>49555</v>
      </c>
      <c r="AR41" s="314">
        <v>-48.6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1730469</v>
      </c>
      <c r="AN51" s="334">
        <v>222654</v>
      </c>
      <c r="AO51" s="335">
        <v>31.9</v>
      </c>
      <c r="AP51" s="336">
        <v>190274</v>
      </c>
      <c r="AQ51" s="337">
        <v>13.6</v>
      </c>
      <c r="AR51" s="338">
        <v>18.3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253008</v>
      </c>
      <c r="AN52" s="342">
        <v>32554</v>
      </c>
      <c r="AO52" s="343">
        <v>78.599999999999994</v>
      </c>
      <c r="AP52" s="344">
        <v>88584</v>
      </c>
      <c r="AQ52" s="345">
        <v>7.3</v>
      </c>
      <c r="AR52" s="346">
        <v>71.3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2065139</v>
      </c>
      <c r="AN53" s="334">
        <v>268409</v>
      </c>
      <c r="AO53" s="335">
        <v>20.5</v>
      </c>
      <c r="AP53" s="336">
        <v>200194</v>
      </c>
      <c r="AQ53" s="337">
        <v>5.2</v>
      </c>
      <c r="AR53" s="338">
        <v>15.3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281853</v>
      </c>
      <c r="AN54" s="342">
        <v>36633</v>
      </c>
      <c r="AO54" s="343">
        <v>12.5</v>
      </c>
      <c r="AP54" s="344">
        <v>106422</v>
      </c>
      <c r="AQ54" s="345">
        <v>20.100000000000001</v>
      </c>
      <c r="AR54" s="346">
        <v>-7.6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1407571</v>
      </c>
      <c r="AN55" s="334">
        <v>185573</v>
      </c>
      <c r="AO55" s="335">
        <v>-30.9</v>
      </c>
      <c r="AP55" s="336">
        <v>196914</v>
      </c>
      <c r="AQ55" s="337">
        <v>-1.6</v>
      </c>
      <c r="AR55" s="338">
        <v>-29.3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158138</v>
      </c>
      <c r="AN56" s="342">
        <v>20849</v>
      </c>
      <c r="AO56" s="343">
        <v>-43.1</v>
      </c>
      <c r="AP56" s="344">
        <v>98966</v>
      </c>
      <c r="AQ56" s="345">
        <v>-7</v>
      </c>
      <c r="AR56" s="346">
        <v>-36.1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1520329</v>
      </c>
      <c r="AN57" s="334">
        <v>205090</v>
      </c>
      <c r="AO57" s="335">
        <v>10.5</v>
      </c>
      <c r="AP57" s="336">
        <v>204757</v>
      </c>
      <c r="AQ57" s="337">
        <v>4</v>
      </c>
      <c r="AR57" s="338">
        <v>6.5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142247</v>
      </c>
      <c r="AN58" s="342">
        <v>19189</v>
      </c>
      <c r="AO58" s="343">
        <v>-8</v>
      </c>
      <c r="AP58" s="344">
        <v>106071</v>
      </c>
      <c r="AQ58" s="345">
        <v>7.2</v>
      </c>
      <c r="AR58" s="346">
        <v>-15.2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1965213</v>
      </c>
      <c r="AN59" s="334">
        <v>269984</v>
      </c>
      <c r="AO59" s="335">
        <v>31.6</v>
      </c>
      <c r="AP59" s="336">
        <v>194971</v>
      </c>
      <c r="AQ59" s="337">
        <v>-4.8</v>
      </c>
      <c r="AR59" s="338">
        <v>36.4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134774</v>
      </c>
      <c r="AN60" s="342">
        <v>18515</v>
      </c>
      <c r="AO60" s="343">
        <v>-3.5</v>
      </c>
      <c r="AP60" s="344">
        <v>105966</v>
      </c>
      <c r="AQ60" s="345">
        <v>-0.1</v>
      </c>
      <c r="AR60" s="346">
        <v>-3.4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1737744</v>
      </c>
      <c r="AN61" s="349">
        <v>230342</v>
      </c>
      <c r="AO61" s="350">
        <v>12.7</v>
      </c>
      <c r="AP61" s="351">
        <v>197422</v>
      </c>
      <c r="AQ61" s="352">
        <v>3.3</v>
      </c>
      <c r="AR61" s="338">
        <v>9.4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194004</v>
      </c>
      <c r="AN62" s="342">
        <v>25548</v>
      </c>
      <c r="AO62" s="343">
        <v>7.3</v>
      </c>
      <c r="AP62" s="344">
        <v>101202</v>
      </c>
      <c r="AQ62" s="345">
        <v>5.5</v>
      </c>
      <c r="AR62" s="346">
        <v>1.8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OMtte8AzTjUEjKWvXHw1+Am7RW+9OCE38pMQ8yiW7vGFxLEvO50Be3Q1ahrx7PiHsydqBoxDcIoiR/dyw/VmA==" saltValue="H8qqSy094YqhZvSg9rtd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7" zoomScale="115" zoomScaleNormal="115" zoomScaleSheetLayoutView="55" workbookViewId="0">
      <selection activeCell="AF24" sqref="AF24"/>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0" spans="125:125" ht="13.5" hidden="1" customHeight="1" x14ac:dyDescent="0.2"/>
    <row r="121" spans="125:125" ht="13.5" hidden="1" customHeight="1" x14ac:dyDescent="0.2">
      <c r="DU121" s="259"/>
    </row>
  </sheetData>
  <sheetProtection algorithmName="SHA-512" hashValue="Zlo5POmo/1Tv3fKVBCpccOdXgMpvYLiszv8z1fGrV+s2r/qPwFz1n7LMKdSbzRwyZtrkIFFzeo2Q+i8XerqzdQ==" saltValue="3pBpHOtRHbbiGgqo4Y7c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R98" zoomScale="115" zoomScaleNormal="115" zoomScaleSheetLayoutView="55" workbookViewId="0">
      <selection activeCell="BK103" sqref="BK103:BK104"/>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S5iVE58kmv5DzsXSGg89sAmKCMrNvPLPEXNj+uKH3Q7ndc3/+S8pwhvKEbfVXj7nSSnHGOSUKO8IltMTG2FnOg==" saltValue="Cm5NDUSlwdpd6mIxMW5V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1" zoomScaleNormal="100"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47.96</v>
      </c>
      <c r="G47" s="12">
        <v>42.57</v>
      </c>
      <c r="H47" s="12">
        <v>62.72</v>
      </c>
      <c r="I47" s="12">
        <v>68.7</v>
      </c>
      <c r="J47" s="13">
        <v>63.95</v>
      </c>
    </row>
    <row r="48" spans="2:10" ht="57.75" customHeight="1" x14ac:dyDescent="0.2">
      <c r="B48" s="14"/>
      <c r="C48" s="1141" t="s">
        <v>4</v>
      </c>
      <c r="D48" s="1141"/>
      <c r="E48" s="1142"/>
      <c r="F48" s="15">
        <v>7.95</v>
      </c>
      <c r="G48" s="16">
        <v>16.71</v>
      </c>
      <c r="H48" s="16">
        <v>10.56</v>
      </c>
      <c r="I48" s="16">
        <v>8.56</v>
      </c>
      <c r="J48" s="17">
        <v>8.91</v>
      </c>
    </row>
    <row r="49" spans="2:10" ht="57.75" customHeight="1" thickBot="1" x14ac:dyDescent="0.25">
      <c r="B49" s="18"/>
      <c r="C49" s="1143" t="s">
        <v>5</v>
      </c>
      <c r="D49" s="1143"/>
      <c r="E49" s="1144"/>
      <c r="F49" s="19">
        <v>2.94</v>
      </c>
      <c r="G49" s="20">
        <v>5.43</v>
      </c>
      <c r="H49" s="20">
        <v>18.07</v>
      </c>
      <c r="I49" s="20">
        <v>2.35</v>
      </c>
      <c r="J49" s="21" t="s">
        <v>528</v>
      </c>
    </row>
    <row r="50" spans="2:10" ht="13.2" x14ac:dyDescent="0.2"/>
  </sheetData>
  <sheetProtection algorithmName="SHA-512" hashValue="swhGgUOIQG9EaCXW2Snlpy2hVyywm7SJzxNw7rayYcKOWJJgazaOYqIigKiu5n1kykZr6bWMllRLLLRt+EOnGg==" saltValue="5acGecsiVHA63JjU7dKd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8" zoomScale="115" zoomScaleNormal="115" zoomScaleSheetLayoutView="100" workbookViewId="0">
      <selection activeCell="K43" sqref="K4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v>0.83</v>
      </c>
      <c r="G34" s="33">
        <v>0.31</v>
      </c>
      <c r="H34" s="33">
        <v>0.08</v>
      </c>
      <c r="I34" s="33">
        <v>0.2</v>
      </c>
      <c r="J34" s="34" t="s">
        <v>530</v>
      </c>
      <c r="K34" s="22"/>
      <c r="L34" s="22"/>
      <c r="M34" s="22"/>
      <c r="N34" s="22"/>
      <c r="O34" s="22"/>
      <c r="P34" s="22"/>
    </row>
    <row r="35" spans="1:16" ht="39" customHeight="1" x14ac:dyDescent="0.2">
      <c r="A35" s="22"/>
      <c r="B35" s="35"/>
      <c r="C35" s="1145" t="s">
        <v>531</v>
      </c>
      <c r="D35" s="1146"/>
      <c r="E35" s="1147"/>
      <c r="F35" s="36">
        <v>7.94</v>
      </c>
      <c r="G35" s="37">
        <v>16.71</v>
      </c>
      <c r="H35" s="37">
        <v>10.55</v>
      </c>
      <c r="I35" s="37">
        <v>8.5500000000000007</v>
      </c>
      <c r="J35" s="38">
        <v>8.9</v>
      </c>
      <c r="K35" s="22"/>
      <c r="L35" s="22"/>
      <c r="M35" s="22"/>
      <c r="N35" s="22"/>
      <c r="O35" s="22"/>
      <c r="P35" s="22"/>
    </row>
    <row r="36" spans="1:16" ht="39" customHeight="1" x14ac:dyDescent="0.2">
      <c r="A36" s="22"/>
      <c r="B36" s="35"/>
      <c r="C36" s="1145" t="s">
        <v>532</v>
      </c>
      <c r="D36" s="1146"/>
      <c r="E36" s="1147"/>
      <c r="F36" s="36">
        <v>7.33</v>
      </c>
      <c r="G36" s="37">
        <v>6.22</v>
      </c>
      <c r="H36" s="37">
        <v>5.92</v>
      </c>
      <c r="I36" s="37">
        <v>5.77</v>
      </c>
      <c r="J36" s="38">
        <v>5.63</v>
      </c>
      <c r="K36" s="22"/>
      <c r="L36" s="22"/>
      <c r="M36" s="22"/>
      <c r="N36" s="22"/>
      <c r="O36" s="22"/>
      <c r="P36" s="22"/>
    </row>
    <row r="37" spans="1:16" ht="39" customHeight="1" x14ac:dyDescent="0.2">
      <c r="A37" s="22"/>
      <c r="B37" s="35"/>
      <c r="C37" s="1145" t="s">
        <v>533</v>
      </c>
      <c r="D37" s="1146"/>
      <c r="E37" s="1147"/>
      <c r="F37" s="36">
        <v>0.2</v>
      </c>
      <c r="G37" s="37">
        <v>0.06</v>
      </c>
      <c r="H37" s="37">
        <v>0.12</v>
      </c>
      <c r="I37" s="37">
        <v>0.28000000000000003</v>
      </c>
      <c r="J37" s="38">
        <v>0.17</v>
      </c>
      <c r="K37" s="22"/>
      <c r="L37" s="22"/>
      <c r="M37" s="22"/>
      <c r="N37" s="22"/>
      <c r="O37" s="22"/>
      <c r="P37" s="22"/>
    </row>
    <row r="38" spans="1:16" ht="39" customHeight="1" x14ac:dyDescent="0.2">
      <c r="A38" s="22"/>
      <c r="B38" s="35"/>
      <c r="C38" s="1145" t="s">
        <v>534</v>
      </c>
      <c r="D38" s="1146"/>
      <c r="E38" s="1147"/>
      <c r="F38" s="36">
        <v>0.03</v>
      </c>
      <c r="G38" s="37">
        <v>0.11</v>
      </c>
      <c r="H38" s="37">
        <v>0.01</v>
      </c>
      <c r="I38" s="37">
        <v>0.02</v>
      </c>
      <c r="J38" s="38">
        <v>0.01</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536</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bIjBILXesjLB/FnjMPmF23HccXWSqCqFP8QVhtGFKGfMnzN4ATKWKrtp9OZrGCQhEKx++olAD1/uty/UlvFVA==" saltValue="asxC2UEjLSZohIFFEWuC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43" zoomScaleNormal="100" zoomScaleSheetLayoutView="55" workbookViewId="0">
      <selection activeCell="O52" sqref="O5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695</v>
      </c>
      <c r="L45" s="60">
        <v>658</v>
      </c>
      <c r="M45" s="60">
        <v>674</v>
      </c>
      <c r="N45" s="60">
        <v>674</v>
      </c>
      <c r="O45" s="61">
        <v>676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131</v>
      </c>
      <c r="L48" s="64">
        <v>133</v>
      </c>
      <c r="M48" s="64">
        <v>135</v>
      </c>
      <c r="N48" s="64">
        <v>130</v>
      </c>
      <c r="O48" s="65">
        <v>125</v>
      </c>
      <c r="P48" s="48"/>
      <c r="Q48" s="48"/>
      <c r="R48" s="48"/>
      <c r="S48" s="48"/>
      <c r="T48" s="48"/>
      <c r="U48" s="48"/>
    </row>
    <row r="49" spans="1:21" ht="30.75" customHeight="1" x14ac:dyDescent="0.2">
      <c r="A49" s="48"/>
      <c r="B49" s="1155"/>
      <c r="C49" s="1156"/>
      <c r="D49" s="62"/>
      <c r="E49" s="1161" t="s">
        <v>14</v>
      </c>
      <c r="F49" s="1161"/>
      <c r="G49" s="1161"/>
      <c r="H49" s="1161"/>
      <c r="I49" s="1161"/>
      <c r="J49" s="1162"/>
      <c r="K49" s="63">
        <v>0</v>
      </c>
      <c r="L49" s="64">
        <v>0</v>
      </c>
      <c r="M49" s="64">
        <v>0</v>
      </c>
      <c r="N49" s="64">
        <v>0</v>
      </c>
      <c r="O49" s="65">
        <v>1</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484</v>
      </c>
      <c r="L50" s="64" t="s">
        <v>484</v>
      </c>
      <c r="M50" s="64" t="s">
        <v>484</v>
      </c>
      <c r="N50" s="64" t="s">
        <v>484</v>
      </c>
      <c r="O50" s="65" t="s">
        <v>484</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t="s">
        <v>484</v>
      </c>
      <c r="N51" s="64" t="s">
        <v>484</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632</v>
      </c>
      <c r="L52" s="64">
        <v>641</v>
      </c>
      <c r="M52" s="64">
        <v>632</v>
      </c>
      <c r="N52" s="64">
        <v>623</v>
      </c>
      <c r="O52" s="65">
        <v>616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194</v>
      </c>
      <c r="L53" s="69">
        <v>150</v>
      </c>
      <c r="M53" s="69">
        <v>177</v>
      </c>
      <c r="N53" s="69">
        <v>181</v>
      </c>
      <c r="O53" s="70">
        <v>186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MYq//FLKtdwY18CcJ90Sb90POl29THTutF6Lx9Lr8Yu3hdJ+ZmhiGNBk30GojShrnsHjtYmUcy6ZoZYWr0lXQ==" saltValue="Ht72n57YDiOnkt4/Lqql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28" zoomScaleSheetLayoutView="100" workbookViewId="0">
      <selection activeCell="J53" sqref="J53"/>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5">
        <v>6264</v>
      </c>
      <c r="J41" s="356">
        <v>6346</v>
      </c>
      <c r="K41" s="356">
        <v>6231</v>
      </c>
      <c r="L41" s="356">
        <v>6047</v>
      </c>
      <c r="M41" s="357">
        <v>6044</v>
      </c>
    </row>
    <row r="42" spans="2:13" ht="27.75" customHeight="1" x14ac:dyDescent="0.2">
      <c r="B42" s="1186"/>
      <c r="C42" s="1187"/>
      <c r="D42" s="106"/>
      <c r="E42" s="1192" t="s">
        <v>32</v>
      </c>
      <c r="F42" s="1192"/>
      <c r="G42" s="1192"/>
      <c r="H42" s="1193"/>
      <c r="I42" s="358" t="s">
        <v>484</v>
      </c>
      <c r="J42" s="359" t="s">
        <v>484</v>
      </c>
      <c r="K42" s="359" t="s">
        <v>484</v>
      </c>
      <c r="L42" s="359" t="s">
        <v>484</v>
      </c>
      <c r="M42" s="360" t="s">
        <v>484</v>
      </c>
    </row>
    <row r="43" spans="2:13" ht="27.75" customHeight="1" x14ac:dyDescent="0.2">
      <c r="B43" s="1186"/>
      <c r="C43" s="1187"/>
      <c r="D43" s="106"/>
      <c r="E43" s="1192" t="s">
        <v>33</v>
      </c>
      <c r="F43" s="1192"/>
      <c r="G43" s="1192"/>
      <c r="H43" s="1193"/>
      <c r="I43" s="358">
        <v>1053</v>
      </c>
      <c r="J43" s="359">
        <v>1005</v>
      </c>
      <c r="K43" s="359">
        <v>858</v>
      </c>
      <c r="L43" s="359">
        <v>792</v>
      </c>
      <c r="M43" s="360">
        <v>717</v>
      </c>
    </row>
    <row r="44" spans="2:13" ht="27.75" customHeight="1" x14ac:dyDescent="0.2">
      <c r="B44" s="1186"/>
      <c r="C44" s="1187"/>
      <c r="D44" s="106"/>
      <c r="E44" s="1192" t="s">
        <v>34</v>
      </c>
      <c r="F44" s="1192"/>
      <c r="G44" s="1192"/>
      <c r="H44" s="1193"/>
      <c r="I44" s="358">
        <v>82</v>
      </c>
      <c r="J44" s="359">
        <v>74</v>
      </c>
      <c r="K44" s="359">
        <v>83</v>
      </c>
      <c r="L44" s="359">
        <v>74</v>
      </c>
      <c r="M44" s="360">
        <v>61</v>
      </c>
    </row>
    <row r="45" spans="2:13" ht="27.75" customHeight="1" x14ac:dyDescent="0.2">
      <c r="B45" s="1186"/>
      <c r="C45" s="1187"/>
      <c r="D45" s="106"/>
      <c r="E45" s="1192" t="s">
        <v>35</v>
      </c>
      <c r="F45" s="1192"/>
      <c r="G45" s="1192"/>
      <c r="H45" s="1193"/>
      <c r="I45" s="358">
        <v>579</v>
      </c>
      <c r="J45" s="359">
        <v>551</v>
      </c>
      <c r="K45" s="359">
        <v>347</v>
      </c>
      <c r="L45" s="359">
        <v>279</v>
      </c>
      <c r="M45" s="360">
        <v>288</v>
      </c>
    </row>
    <row r="46" spans="2:13" ht="27.75" customHeight="1" x14ac:dyDescent="0.2">
      <c r="B46" s="1186"/>
      <c r="C46" s="1187"/>
      <c r="D46" s="107"/>
      <c r="E46" s="1192" t="s">
        <v>36</v>
      </c>
      <c r="F46" s="1192"/>
      <c r="G46" s="1192"/>
      <c r="H46" s="1193"/>
      <c r="I46" s="358">
        <v>37</v>
      </c>
      <c r="J46" s="359">
        <v>5</v>
      </c>
      <c r="K46" s="359">
        <v>3</v>
      </c>
      <c r="L46" s="359">
        <v>1</v>
      </c>
      <c r="M46" s="360">
        <v>1</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2753</v>
      </c>
      <c r="J50" s="359">
        <v>2662</v>
      </c>
      <c r="K50" s="359">
        <v>3480</v>
      </c>
      <c r="L50" s="359">
        <v>3809</v>
      </c>
      <c r="M50" s="360">
        <v>3903</v>
      </c>
    </row>
    <row r="51" spans="2:13" ht="27.75" customHeight="1" x14ac:dyDescent="0.2">
      <c r="B51" s="1186"/>
      <c r="C51" s="1187"/>
      <c r="D51" s="106"/>
      <c r="E51" s="1192" t="s">
        <v>42</v>
      </c>
      <c r="F51" s="1192"/>
      <c r="G51" s="1192"/>
      <c r="H51" s="1193"/>
      <c r="I51" s="358" t="s">
        <v>484</v>
      </c>
      <c r="J51" s="359" t="s">
        <v>484</v>
      </c>
      <c r="K51" s="359" t="s">
        <v>484</v>
      </c>
      <c r="L51" s="359" t="s">
        <v>484</v>
      </c>
      <c r="M51" s="360" t="s">
        <v>484</v>
      </c>
    </row>
    <row r="52" spans="2:13" ht="27.75" customHeight="1" x14ac:dyDescent="0.2">
      <c r="B52" s="1188"/>
      <c r="C52" s="1189"/>
      <c r="D52" s="106"/>
      <c r="E52" s="1192" t="s">
        <v>43</v>
      </c>
      <c r="F52" s="1192"/>
      <c r="G52" s="1192"/>
      <c r="H52" s="1193"/>
      <c r="I52" s="358">
        <v>5256</v>
      </c>
      <c r="J52" s="359">
        <v>4868</v>
      </c>
      <c r="K52" s="359">
        <v>4697</v>
      </c>
      <c r="L52" s="359">
        <v>4879</v>
      </c>
      <c r="M52" s="360">
        <v>4601</v>
      </c>
    </row>
    <row r="53" spans="2:13" ht="27.75" customHeight="1" thickBot="1" x14ac:dyDescent="0.25">
      <c r="B53" s="1199" t="s">
        <v>19</v>
      </c>
      <c r="C53" s="1200"/>
      <c r="D53" s="110"/>
      <c r="E53" s="1201" t="s">
        <v>44</v>
      </c>
      <c r="F53" s="1201"/>
      <c r="G53" s="1201"/>
      <c r="H53" s="1202"/>
      <c r="I53" s="361">
        <v>5</v>
      </c>
      <c r="J53" s="362">
        <v>450</v>
      </c>
      <c r="K53" s="362">
        <v>-656</v>
      </c>
      <c r="L53" s="362">
        <v>-1493</v>
      </c>
      <c r="M53" s="363">
        <v>-1392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LQ+ppa0EmuEwzmlY1Koe/P+c5/0rDNHjyhNddJQfQsk4kn9H99gu+0tsOQ0KfR7OJVblDUBgHAn2t7lret/D9Q==" saltValue="Ux6QdtqtNnnbAKF+FOqk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C60" sqref="C60:E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2655</v>
      </c>
      <c r="G55" s="122">
        <v>2844</v>
      </c>
      <c r="H55" s="123">
        <v>2655</v>
      </c>
    </row>
    <row r="56" spans="2:8" ht="52.5" customHeight="1" x14ac:dyDescent="0.2">
      <c r="B56" s="124"/>
      <c r="C56" s="1213" t="s">
        <v>47</v>
      </c>
      <c r="D56" s="1213"/>
      <c r="E56" s="1214"/>
      <c r="F56" s="125">
        <v>60</v>
      </c>
      <c r="G56" s="125">
        <v>60</v>
      </c>
      <c r="H56" s="126">
        <v>60</v>
      </c>
    </row>
    <row r="57" spans="2:8" ht="53.25" customHeight="1" x14ac:dyDescent="0.2">
      <c r="B57" s="124"/>
      <c r="C57" s="1215" t="s">
        <v>48</v>
      </c>
      <c r="D57" s="1215"/>
      <c r="E57" s="1216"/>
      <c r="F57" s="127">
        <v>1831</v>
      </c>
      <c r="G57" s="127">
        <v>2095</v>
      </c>
      <c r="H57" s="128">
        <v>2306</v>
      </c>
    </row>
    <row r="58" spans="2:8" ht="45.75" customHeight="1" x14ac:dyDescent="0.2">
      <c r="B58" s="129"/>
      <c r="C58" s="1203" t="s">
        <v>543</v>
      </c>
      <c r="D58" s="1204"/>
      <c r="E58" s="1205"/>
      <c r="F58" s="130">
        <v>999</v>
      </c>
      <c r="G58" s="130">
        <v>1049</v>
      </c>
      <c r="H58" s="131">
        <v>1049</v>
      </c>
    </row>
    <row r="59" spans="2:8" ht="45.75" customHeight="1" x14ac:dyDescent="0.2">
      <c r="B59" s="129"/>
      <c r="C59" s="1203" t="s">
        <v>544</v>
      </c>
      <c r="D59" s="1204"/>
      <c r="E59" s="1205"/>
      <c r="F59" s="130">
        <v>476</v>
      </c>
      <c r="G59" s="130">
        <v>609</v>
      </c>
      <c r="H59" s="131">
        <v>843</v>
      </c>
    </row>
    <row r="60" spans="2:8" ht="45.75" customHeight="1" x14ac:dyDescent="0.2">
      <c r="B60" s="129"/>
      <c r="C60" s="1203" t="s">
        <v>542</v>
      </c>
      <c r="D60" s="1204"/>
      <c r="E60" s="1205"/>
      <c r="F60" s="130">
        <v>96</v>
      </c>
      <c r="G60" s="130">
        <v>117</v>
      </c>
      <c r="H60" s="131">
        <v>168</v>
      </c>
    </row>
    <row r="61" spans="2:8" ht="45.75" customHeight="1" x14ac:dyDescent="0.2">
      <c r="B61" s="129"/>
      <c r="C61" s="1203" t="s">
        <v>545</v>
      </c>
      <c r="D61" s="1204"/>
      <c r="E61" s="1205"/>
      <c r="F61" s="130">
        <v>114</v>
      </c>
      <c r="G61" s="130">
        <v>108</v>
      </c>
      <c r="H61" s="131">
        <v>96</v>
      </c>
    </row>
    <row r="62" spans="2:8" ht="45.75" customHeight="1" thickBot="1" x14ac:dyDescent="0.25">
      <c r="B62" s="132"/>
      <c r="C62" s="1206" t="s">
        <v>546</v>
      </c>
      <c r="D62" s="1207"/>
      <c r="E62" s="1208"/>
      <c r="F62" s="133">
        <v>43</v>
      </c>
      <c r="G62" s="133">
        <v>110</v>
      </c>
      <c r="H62" s="134">
        <v>56</v>
      </c>
    </row>
    <row r="63" spans="2:8" ht="52.5" customHeight="1" thickBot="1" x14ac:dyDescent="0.25">
      <c r="B63" s="135"/>
      <c r="C63" s="1209" t="s">
        <v>49</v>
      </c>
      <c r="D63" s="1209"/>
      <c r="E63" s="1210"/>
      <c r="F63" s="136">
        <v>4545</v>
      </c>
      <c r="G63" s="136">
        <v>5000</v>
      </c>
      <c r="H63" s="137">
        <v>5020</v>
      </c>
    </row>
    <row r="64" spans="2:8" ht="13.2" x14ac:dyDescent="0.2"/>
  </sheetData>
  <sheetProtection algorithmName="SHA-512" hashValue="9xTUNbk7JwMiPxVIcLdf3ArrV5Um+InAVi6LrLmdOqk0H4GNbUKDhGC5ybNKim9JgUnavC8a2Nfq9qHzS0bjyg==" saltValue="YIAYRt1a68xmX6AD7e3/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222654</v>
      </c>
      <c r="E3" s="156"/>
      <c r="F3" s="157">
        <v>190274</v>
      </c>
      <c r="G3" s="158"/>
      <c r="H3" s="159"/>
    </row>
    <row r="4" spans="1:8" x14ac:dyDescent="0.2">
      <c r="A4" s="160"/>
      <c r="B4" s="161"/>
      <c r="C4" s="162"/>
      <c r="D4" s="163">
        <v>32554</v>
      </c>
      <c r="E4" s="164"/>
      <c r="F4" s="165">
        <v>88584</v>
      </c>
      <c r="G4" s="166"/>
      <c r="H4" s="167"/>
    </row>
    <row r="5" spans="1:8" x14ac:dyDescent="0.2">
      <c r="A5" s="148" t="s">
        <v>517</v>
      </c>
      <c r="B5" s="153"/>
      <c r="C5" s="154"/>
      <c r="D5" s="155">
        <v>268409</v>
      </c>
      <c r="E5" s="156"/>
      <c r="F5" s="157">
        <v>200194</v>
      </c>
      <c r="G5" s="158"/>
      <c r="H5" s="159"/>
    </row>
    <row r="6" spans="1:8" x14ac:dyDescent="0.2">
      <c r="A6" s="160"/>
      <c r="B6" s="161"/>
      <c r="C6" s="162"/>
      <c r="D6" s="163">
        <v>36633</v>
      </c>
      <c r="E6" s="164"/>
      <c r="F6" s="165">
        <v>106422</v>
      </c>
      <c r="G6" s="166"/>
      <c r="H6" s="167"/>
    </row>
    <row r="7" spans="1:8" x14ac:dyDescent="0.2">
      <c r="A7" s="148" t="s">
        <v>518</v>
      </c>
      <c r="B7" s="153"/>
      <c r="C7" s="154"/>
      <c r="D7" s="155">
        <v>185573</v>
      </c>
      <c r="E7" s="156"/>
      <c r="F7" s="157">
        <v>196914</v>
      </c>
      <c r="G7" s="158"/>
      <c r="H7" s="159"/>
    </row>
    <row r="8" spans="1:8" x14ac:dyDescent="0.2">
      <c r="A8" s="160"/>
      <c r="B8" s="161"/>
      <c r="C8" s="162"/>
      <c r="D8" s="163">
        <v>20849</v>
      </c>
      <c r="E8" s="164"/>
      <c r="F8" s="165">
        <v>98966</v>
      </c>
      <c r="G8" s="166"/>
      <c r="H8" s="167"/>
    </row>
    <row r="9" spans="1:8" x14ac:dyDescent="0.2">
      <c r="A9" s="148" t="s">
        <v>519</v>
      </c>
      <c r="B9" s="153"/>
      <c r="C9" s="154"/>
      <c r="D9" s="155">
        <v>205090</v>
      </c>
      <c r="E9" s="156"/>
      <c r="F9" s="157">
        <v>204757</v>
      </c>
      <c r="G9" s="158"/>
      <c r="H9" s="159"/>
    </row>
    <row r="10" spans="1:8" x14ac:dyDescent="0.2">
      <c r="A10" s="160"/>
      <c r="B10" s="161"/>
      <c r="C10" s="162"/>
      <c r="D10" s="163">
        <v>19189</v>
      </c>
      <c r="E10" s="164"/>
      <c r="F10" s="165">
        <v>106071</v>
      </c>
      <c r="G10" s="166"/>
      <c r="H10" s="167"/>
    </row>
    <row r="11" spans="1:8" x14ac:dyDescent="0.2">
      <c r="A11" s="148" t="s">
        <v>520</v>
      </c>
      <c r="B11" s="153"/>
      <c r="C11" s="154"/>
      <c r="D11" s="155">
        <v>269984</v>
      </c>
      <c r="E11" s="156"/>
      <c r="F11" s="157">
        <v>194971</v>
      </c>
      <c r="G11" s="158"/>
      <c r="H11" s="159"/>
    </row>
    <row r="12" spans="1:8" x14ac:dyDescent="0.2">
      <c r="A12" s="160"/>
      <c r="B12" s="161"/>
      <c r="C12" s="168"/>
      <c r="D12" s="163">
        <v>18515</v>
      </c>
      <c r="E12" s="164"/>
      <c r="F12" s="165">
        <v>105966</v>
      </c>
      <c r="G12" s="166"/>
      <c r="H12" s="167"/>
    </row>
    <row r="13" spans="1:8" x14ac:dyDescent="0.2">
      <c r="A13" s="148"/>
      <c r="B13" s="153"/>
      <c r="C13" s="169"/>
      <c r="D13" s="170">
        <v>230342</v>
      </c>
      <c r="E13" s="171"/>
      <c r="F13" s="172">
        <v>197422</v>
      </c>
      <c r="G13" s="173"/>
      <c r="H13" s="159"/>
    </row>
    <row r="14" spans="1:8" x14ac:dyDescent="0.2">
      <c r="A14" s="160"/>
      <c r="B14" s="161"/>
      <c r="C14" s="162"/>
      <c r="D14" s="163">
        <v>25548</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7.95</v>
      </c>
      <c r="C19" s="174">
        <f>ROUND(VALUE(SUBSTITUTE(実質収支比率等に係る経年分析!G$48,"▲","-")),2)</f>
        <v>16.71</v>
      </c>
      <c r="D19" s="174">
        <f>ROUND(VALUE(SUBSTITUTE(実質収支比率等に係る経年分析!H$48,"▲","-")),2)</f>
        <v>10.56</v>
      </c>
      <c r="E19" s="174">
        <f>ROUND(VALUE(SUBSTITUTE(実質収支比率等に係る経年分析!I$48,"▲","-")),2)</f>
        <v>8.56</v>
      </c>
      <c r="F19" s="174">
        <f>ROUND(VALUE(SUBSTITUTE(実質収支比率等に係る経年分析!J$48,"▲","-")),2)</f>
        <v>8.91</v>
      </c>
    </row>
    <row r="20" spans="1:11" x14ac:dyDescent="0.2">
      <c r="A20" s="174" t="s">
        <v>53</v>
      </c>
      <c r="B20" s="174">
        <f>ROUND(VALUE(SUBSTITUTE(実質収支比率等に係る経年分析!F$47,"▲","-")),2)</f>
        <v>47.96</v>
      </c>
      <c r="C20" s="174">
        <f>ROUND(VALUE(SUBSTITUTE(実質収支比率等に係る経年分析!G$47,"▲","-")),2)</f>
        <v>42.57</v>
      </c>
      <c r="D20" s="174">
        <f>ROUND(VALUE(SUBSTITUTE(実質収支比率等に係る経年分析!H$47,"▲","-")),2)</f>
        <v>62.72</v>
      </c>
      <c r="E20" s="174">
        <f>ROUND(VALUE(SUBSTITUTE(実質収支比率等に係る経年分析!I$47,"▲","-")),2)</f>
        <v>68.7</v>
      </c>
      <c r="F20" s="174">
        <f>ROUND(VALUE(SUBSTITUTE(実質収支比率等に係る経年分析!J$47,"▲","-")),2)</f>
        <v>63.95</v>
      </c>
    </row>
    <row r="21" spans="1:11" x14ac:dyDescent="0.2">
      <c r="A21" s="174" t="s">
        <v>54</v>
      </c>
      <c r="B21" s="174">
        <f>IF(ISNUMBER(VALUE(SUBSTITUTE(実質収支比率等に係る経年分析!F$49,"▲","-"))),ROUND(VALUE(SUBSTITUTE(実質収支比率等に係る経年分析!F$49,"▲","-")),2),NA())</f>
        <v>2.94</v>
      </c>
      <c r="C21" s="174">
        <f>IF(ISNUMBER(VALUE(SUBSTITUTE(実質収支比率等に係る経年分析!G$49,"▲","-"))),ROUND(VALUE(SUBSTITUTE(実質収支比率等に係る経年分析!G$49,"▲","-")),2),NA())</f>
        <v>5.43</v>
      </c>
      <c r="D21" s="174">
        <f>IF(ISNUMBER(VALUE(SUBSTITUTE(実質収支比率等に係る経年分析!H$49,"▲","-"))),ROUND(VALUE(SUBSTITUTE(実質収支比率等に係る経年分析!H$49,"▲","-")),2),NA())</f>
        <v>18.07</v>
      </c>
      <c r="E21" s="174">
        <f>IF(ISNUMBER(VALUE(SUBSTITUTE(実質収支比率等に係る経年分析!I$49,"▲","-"))),ROUND(VALUE(SUBSTITUTE(実質収支比率等に係る経年分析!I$49,"▲","-")),2),NA())</f>
        <v>2.35</v>
      </c>
      <c r="F21" s="174">
        <f>IF(ISNUMBER(VALUE(SUBSTITUTE(実質収支比率等に係る経年分析!J$49,"▲","-"))),ROUND(VALUE(SUBSTITUTE(実質収支比率等に係る経年分析!J$49,"▲","-")),2),NA())</f>
        <v>-4.2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8.5500000000000007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v>
      </c>
    </row>
    <row r="36" spans="1:16" x14ac:dyDescent="0.2">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0.2</v>
      </c>
      <c r="J36" s="175">
        <f>IF(ROUND(VALUE(SUBSTITUTE(連結実質赤字比率に係る赤字・黒字の構成分析!J$34,"▲", "-")), 2) &lt; 0, ABS(ROUND(VALUE(SUBSTITUTE(連結実質赤字比率に係る赤字・黒字の構成分析!J$34,"▲", "-")), 2)), NA())</f>
        <v>0.08</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632</v>
      </c>
      <c r="E42" s="176"/>
      <c r="F42" s="176"/>
      <c r="G42" s="176">
        <f>'実質公債費比率（分子）の構造'!L$52</f>
        <v>641</v>
      </c>
      <c r="H42" s="176"/>
      <c r="I42" s="176"/>
      <c r="J42" s="176">
        <f>'実質公債費比率（分子）の構造'!M$52</f>
        <v>632</v>
      </c>
      <c r="K42" s="176"/>
      <c r="L42" s="176"/>
      <c r="M42" s="176">
        <f>'実質公債費比率（分子）の構造'!N$52</f>
        <v>623</v>
      </c>
      <c r="N42" s="176"/>
      <c r="O42" s="176"/>
      <c r="P42" s="176">
        <f>'実質公債費比率（分子）の構造'!O$52</f>
        <v>616</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2">
      <c r="A46" s="176" t="s">
        <v>64</v>
      </c>
      <c r="B46" s="176">
        <f>'実質公債費比率（分子）の構造'!K$48</f>
        <v>131</v>
      </c>
      <c r="C46" s="176"/>
      <c r="D46" s="176"/>
      <c r="E46" s="176">
        <f>'実質公債費比率（分子）の構造'!L$48</f>
        <v>133</v>
      </c>
      <c r="F46" s="176"/>
      <c r="G46" s="176"/>
      <c r="H46" s="176">
        <f>'実質公債費比率（分子）の構造'!M$48</f>
        <v>135</v>
      </c>
      <c r="I46" s="176"/>
      <c r="J46" s="176"/>
      <c r="K46" s="176">
        <f>'実質公債費比率（分子）の構造'!N$48</f>
        <v>130</v>
      </c>
      <c r="L46" s="176"/>
      <c r="M46" s="176"/>
      <c r="N46" s="176">
        <f>'実質公債費比率（分子）の構造'!O$48</f>
        <v>125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695</v>
      </c>
      <c r="C49" s="176"/>
      <c r="D49" s="176"/>
      <c r="E49" s="176">
        <f>'実質公債費比率（分子）の構造'!L$45</f>
        <v>658</v>
      </c>
      <c r="F49" s="176"/>
      <c r="G49" s="176"/>
      <c r="H49" s="176">
        <f>'実質公債費比率（分子）の構造'!M$45</f>
        <v>674</v>
      </c>
      <c r="I49" s="176"/>
      <c r="J49" s="176"/>
      <c r="K49" s="176">
        <f>'実質公債費比率（分子）の構造'!N$45</f>
        <v>674</v>
      </c>
      <c r="L49" s="176"/>
      <c r="M49" s="176"/>
      <c r="N49" s="176">
        <f>'実質公債費比率（分子）の構造'!O$45</f>
        <v>676</v>
      </c>
      <c r="O49" s="176"/>
      <c r="P49" s="176"/>
    </row>
    <row r="50" spans="1:16" x14ac:dyDescent="0.2">
      <c r="A50" s="176" t="s">
        <v>67</v>
      </c>
      <c r="B50" s="176" t="e">
        <f>NA()</f>
        <v>#N/A</v>
      </c>
      <c r="C50" s="176">
        <f>IF(ISNUMBER('実質公債費比率（分子）の構造'!K$53),'実質公債費比率（分子）の構造'!K$53,NA())</f>
        <v>194</v>
      </c>
      <c r="D50" s="176" t="e">
        <f>NA()</f>
        <v>#N/A</v>
      </c>
      <c r="E50" s="176" t="e">
        <f>NA()</f>
        <v>#N/A</v>
      </c>
      <c r="F50" s="176">
        <f>IF(ISNUMBER('実質公債費比率（分子）の構造'!L$53),'実質公債費比率（分子）の構造'!L$53,NA())</f>
        <v>150</v>
      </c>
      <c r="G50" s="176" t="e">
        <f>NA()</f>
        <v>#N/A</v>
      </c>
      <c r="H50" s="176" t="e">
        <f>NA()</f>
        <v>#N/A</v>
      </c>
      <c r="I50" s="176">
        <f>IF(ISNUMBER('実質公債費比率（分子）の構造'!M$53),'実質公債費比率（分子）の構造'!M$53,NA())</f>
        <v>177</v>
      </c>
      <c r="J50" s="176" t="e">
        <f>NA()</f>
        <v>#N/A</v>
      </c>
      <c r="K50" s="176" t="e">
        <f>NA()</f>
        <v>#N/A</v>
      </c>
      <c r="L50" s="176">
        <f>IF(ISNUMBER('実質公債費比率（分子）の構造'!N$53),'実質公債費比率（分子）の構造'!N$53,NA())</f>
        <v>181</v>
      </c>
      <c r="M50" s="176" t="e">
        <f>NA()</f>
        <v>#N/A</v>
      </c>
      <c r="N50" s="176" t="e">
        <f>NA()</f>
        <v>#N/A</v>
      </c>
      <c r="O50" s="176">
        <f>IF(ISNUMBER('実質公債費比率（分子）の構造'!O$53),'実質公債費比率（分子）の構造'!O$53,NA())</f>
        <v>186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5256</v>
      </c>
      <c r="E56" s="175"/>
      <c r="F56" s="175"/>
      <c r="G56" s="175">
        <f>'将来負担比率（分子）の構造'!J$52</f>
        <v>4868</v>
      </c>
      <c r="H56" s="175"/>
      <c r="I56" s="175"/>
      <c r="J56" s="175">
        <f>'将来負担比率（分子）の構造'!K$52</f>
        <v>4697</v>
      </c>
      <c r="K56" s="175"/>
      <c r="L56" s="175"/>
      <c r="M56" s="175">
        <f>'将来負担比率（分子）の構造'!L$52</f>
        <v>4879</v>
      </c>
      <c r="N56" s="175"/>
      <c r="O56" s="175"/>
      <c r="P56" s="175">
        <f>'将来負担比率（分子）の構造'!M$52</f>
        <v>4601</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2753</v>
      </c>
      <c r="E58" s="175"/>
      <c r="F58" s="175"/>
      <c r="G58" s="175">
        <f>'将来負担比率（分子）の構造'!J$50</f>
        <v>2662</v>
      </c>
      <c r="H58" s="175"/>
      <c r="I58" s="175"/>
      <c r="J58" s="175">
        <f>'将来負担比率（分子）の構造'!K$50</f>
        <v>3480</v>
      </c>
      <c r="K58" s="175"/>
      <c r="L58" s="175"/>
      <c r="M58" s="175">
        <f>'将来負担比率（分子）の構造'!L$50</f>
        <v>3809</v>
      </c>
      <c r="N58" s="175"/>
      <c r="O58" s="175"/>
      <c r="P58" s="175">
        <f>'将来負担比率（分子）の構造'!M$50</f>
        <v>3903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37</v>
      </c>
      <c r="C61" s="175"/>
      <c r="D61" s="175"/>
      <c r="E61" s="175">
        <f>'将来負担比率（分子）の構造'!J$46</f>
        <v>5</v>
      </c>
      <c r="F61" s="175"/>
      <c r="G61" s="175"/>
      <c r="H61" s="175">
        <f>'将来負担比率（分子）の構造'!K$46</f>
        <v>3</v>
      </c>
      <c r="I61" s="175"/>
      <c r="J61" s="175"/>
      <c r="K61" s="175">
        <f>'将来負担比率（分子）の構造'!L$46</f>
        <v>1</v>
      </c>
      <c r="L61" s="175"/>
      <c r="M61" s="175"/>
      <c r="N61" s="175">
        <f>'将来負担比率（分子）の構造'!M$46</f>
        <v>1</v>
      </c>
      <c r="O61" s="175"/>
      <c r="P61" s="175"/>
    </row>
    <row r="62" spans="1:16" x14ac:dyDescent="0.2">
      <c r="A62" s="175" t="s">
        <v>35</v>
      </c>
      <c r="B62" s="175">
        <f>'将来負担比率（分子）の構造'!I$45</f>
        <v>579</v>
      </c>
      <c r="C62" s="175"/>
      <c r="D62" s="175"/>
      <c r="E62" s="175">
        <f>'将来負担比率（分子）の構造'!J$45</f>
        <v>551</v>
      </c>
      <c r="F62" s="175"/>
      <c r="G62" s="175"/>
      <c r="H62" s="175">
        <f>'将来負担比率（分子）の構造'!K$45</f>
        <v>347</v>
      </c>
      <c r="I62" s="175"/>
      <c r="J62" s="175"/>
      <c r="K62" s="175">
        <f>'将来負担比率（分子）の構造'!L$45</f>
        <v>279</v>
      </c>
      <c r="L62" s="175"/>
      <c r="M62" s="175"/>
      <c r="N62" s="175">
        <f>'将来負担比率（分子）の構造'!M$45</f>
        <v>288</v>
      </c>
      <c r="O62" s="175"/>
      <c r="P62" s="175"/>
    </row>
    <row r="63" spans="1:16" x14ac:dyDescent="0.2">
      <c r="A63" s="175" t="s">
        <v>34</v>
      </c>
      <c r="B63" s="175">
        <f>'将来負担比率（分子）の構造'!I$44</f>
        <v>82</v>
      </c>
      <c r="C63" s="175"/>
      <c r="D63" s="175"/>
      <c r="E63" s="175">
        <f>'将来負担比率（分子）の構造'!J$44</f>
        <v>74</v>
      </c>
      <c r="F63" s="175"/>
      <c r="G63" s="175"/>
      <c r="H63" s="175">
        <f>'将来負担比率（分子）の構造'!K$44</f>
        <v>83</v>
      </c>
      <c r="I63" s="175"/>
      <c r="J63" s="175"/>
      <c r="K63" s="175">
        <f>'将来負担比率（分子）の構造'!L$44</f>
        <v>74</v>
      </c>
      <c r="L63" s="175"/>
      <c r="M63" s="175"/>
      <c r="N63" s="175">
        <f>'将来負担比率（分子）の構造'!M$44</f>
        <v>61</v>
      </c>
      <c r="O63" s="175"/>
      <c r="P63" s="175"/>
    </row>
    <row r="64" spans="1:16" x14ac:dyDescent="0.2">
      <c r="A64" s="175" t="s">
        <v>33</v>
      </c>
      <c r="B64" s="175">
        <f>'将来負担比率（分子）の構造'!I$43</f>
        <v>1053</v>
      </c>
      <c r="C64" s="175"/>
      <c r="D64" s="175"/>
      <c r="E64" s="175">
        <f>'将来負担比率（分子）の構造'!J$43</f>
        <v>1005</v>
      </c>
      <c r="F64" s="175"/>
      <c r="G64" s="175"/>
      <c r="H64" s="175">
        <f>'将来負担比率（分子）の構造'!K$43</f>
        <v>858</v>
      </c>
      <c r="I64" s="175"/>
      <c r="J64" s="175"/>
      <c r="K64" s="175">
        <f>'将来負担比率（分子）の構造'!L$43</f>
        <v>792</v>
      </c>
      <c r="L64" s="175"/>
      <c r="M64" s="175"/>
      <c r="N64" s="175">
        <f>'将来負担比率（分子）の構造'!M$43</f>
        <v>717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6264</v>
      </c>
      <c r="C66" s="175"/>
      <c r="D66" s="175"/>
      <c r="E66" s="175">
        <f>'将来負担比率（分子）の構造'!J$41</f>
        <v>6346</v>
      </c>
      <c r="F66" s="175"/>
      <c r="G66" s="175"/>
      <c r="H66" s="175">
        <f>'将来負担比率（分子）の構造'!K$41</f>
        <v>6231</v>
      </c>
      <c r="I66" s="175"/>
      <c r="J66" s="175"/>
      <c r="K66" s="175">
        <f>'将来負担比率（分子）の構造'!L$41</f>
        <v>6047</v>
      </c>
      <c r="L66" s="175"/>
      <c r="M66" s="175"/>
      <c r="N66" s="175">
        <f>'将来負担比率（分子）の構造'!M$41</f>
        <v>6044</v>
      </c>
      <c r="O66" s="175"/>
      <c r="P66" s="175"/>
    </row>
    <row r="67" spans="1:16" x14ac:dyDescent="0.2">
      <c r="A67" s="175" t="s">
        <v>71</v>
      </c>
      <c r="B67" s="175" t="e">
        <f>NA()</f>
        <v>#N/A</v>
      </c>
      <c r="C67" s="175">
        <f>IF(ISNUMBER('将来負担比率（分子）の構造'!I$53), IF('将来負担比率（分子）の構造'!I$53 &lt; 0, 0, '将来負担比率（分子）の構造'!I$53), NA())</f>
        <v>5</v>
      </c>
      <c r="D67" s="175" t="e">
        <f>NA()</f>
        <v>#N/A</v>
      </c>
      <c r="E67" s="175" t="e">
        <f>NA()</f>
        <v>#N/A</v>
      </c>
      <c r="F67" s="175">
        <f>IF(ISNUMBER('将来負担比率（分子）の構造'!J$53), IF('将来負担比率（分子）の構造'!J$53 &lt; 0, 0, '将来負担比率（分子）の構造'!J$53), NA())</f>
        <v>450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2655</v>
      </c>
      <c r="C72" s="179">
        <f>基金残高に係る経年分析!G55</f>
        <v>2844</v>
      </c>
      <c r="D72" s="179">
        <f>基金残高に係る経年分析!H55</f>
        <v>2655</v>
      </c>
    </row>
    <row r="73" spans="1:16" x14ac:dyDescent="0.2">
      <c r="A73" s="178" t="s">
        <v>74</v>
      </c>
      <c r="B73" s="179">
        <f>基金残高に係る経年分析!F56</f>
        <v>60</v>
      </c>
      <c r="C73" s="179">
        <f>基金残高に係る経年分析!G56</f>
        <v>60</v>
      </c>
      <c r="D73" s="179">
        <f>基金残高に係る経年分析!H56</f>
        <v>60</v>
      </c>
    </row>
    <row r="74" spans="1:16" x14ac:dyDescent="0.2">
      <c r="A74" s="178" t="s">
        <v>75</v>
      </c>
      <c r="B74" s="179">
        <f>基金残高に係る経年分析!F57</f>
        <v>1831</v>
      </c>
      <c r="C74" s="179">
        <f>基金残高に係る経年分析!G57</f>
        <v>2095</v>
      </c>
      <c r="D74" s="179">
        <f>基金残高に係る経年分析!H57</f>
        <v>2306</v>
      </c>
    </row>
  </sheetData>
  <sheetProtection algorithmName="SHA-512" hashValue="W3mCvjxjqUJnvWVQHFoLPMspTvBk/n39KozANRHNdX59SfkuV9HM+WN/DKYNC4Jdc8VzoRW3K7nYnYCYhf6+/A==" saltValue="Kc8vMMduaFUPJsJSKPue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宇久里隼人</cp:lastModifiedBy>
  <dcterms:created xsi:type="dcterms:W3CDTF">2025-02-19T05:52:10Z</dcterms:created>
  <dcterms:modified xsi:type="dcterms:W3CDTF">2025-03-17T00:12:59Z</dcterms:modified>
  <cp:category/>
</cp:coreProperties>
</file>