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Z:\01_総務課\02_税財政班\02_財政担当\08_R6年度\05_地方公会計、財務書類、財政状況資料集\04_財政状況資料集\01_普通会計分\20250306_【県市町村課 313(木)〆】令和５年度財政状況資料集の作成・公表について\02_伊是名村回答\"/>
    </mc:Choice>
  </mc:AlternateContent>
  <xr:revisionPtr revIDLastSave="0" documentId="13_ncr:1_{BCA6E133-8FD1-4AB1-92C2-68A3A2CFA3B5}" xr6:coauthVersionLast="47" xr6:coauthVersionMax="47" xr10:uidLastSave="{00000000-0000-0000-0000-000000000000}"/>
  <bookViews>
    <workbookView xWindow="-120" yWindow="-120" windowWidth="29040" windowHeight="15840" firstSheet="9" activeTab="1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G37" i="10" l="1"/>
  <c r="BG36" i="10"/>
  <c r="BG35" i="10"/>
  <c r="BG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AM37" i="10"/>
  <c r="U37" i="10"/>
  <c r="C37" i="10"/>
  <c r="CO36" i="10"/>
  <c r="BW36" i="10"/>
  <c r="AM36" i="10"/>
  <c r="U36" i="10"/>
  <c r="C36" i="10"/>
  <c r="CO35" i="10"/>
  <c r="BW35" i="10"/>
  <c r="AM35" i="10"/>
  <c r="CO34" i="10"/>
  <c r="BW34" i="10"/>
  <c r="AM34" i="10"/>
  <c r="C34" i="10"/>
  <c r="C35" i="10" s="1"/>
  <c r="U34" i="10" l="1"/>
  <c r="U35" i="10" s="1"/>
  <c r="BE34" i="10"/>
  <c r="BE35" i="10" s="1"/>
  <c r="BE36" i="10" s="1"/>
  <c r="BE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<sst xmlns="http://schemas.openxmlformats.org/spreadsheetml/2006/main" count="1083" uniqueCount="553">
  <si>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</si>
  <si>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</si>
  <si>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</si>
  <si>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</si>
  <si>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</si>
  <si>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</si>
  <si>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</si>
  <si>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</si>
  <si>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</si>
  <si>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</si>
  <si>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</si>
  <si>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</si>
  <si>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</si>
  <si>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</si>
  <si>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</si>
  <si>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</si>
  <si>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</si>
  <si>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</si>
  <si>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</si>
  <si>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</si>
  <si>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</si>
  <si>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</si>
  <si>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</si>
  <si>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</si>
  <si>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</si>
  <si>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</si>
  <si>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</si>
  <si>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</si>
  <si>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</si>
  <si>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</si>
  <si>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</si>
  <si>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</si>
  <si>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</si>
  <si>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</si>
  <si>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</si>
  <si>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</si>
  <si>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</si>
  <si>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</si>
  <si>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</si>
  <si>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</si>
  <si>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</si>
  <si>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</si>
  <si>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</si>
  <si>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</si>
  <si>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</si>
  <si>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</si>
  <si>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</si>
  <si>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</si>
  <si>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</si>
  <si>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</si>
  <si>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</si>
  <si>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</si>
  <si>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</si>
  <si>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</si>
  <si>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</si>
  <si>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</si>
  <si>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</si>
  <si>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</si>
  <si>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</si>
  <si>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</si>
  <si>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</si>
  <si>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</si>
  <si>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</si>
  <si>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</si>
  <si>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</si>
  <si>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</si>
  <si>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</si>
  <si>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</si>
  <si>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</si>
  <si>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</si>
  <si>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</si>
  <si>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</si>
  <si>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</si>
  <si>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</si>
  <si>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</si>
  <si>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</si>
  <si>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</si>
  <si>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</si>
  <si>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</si>
  <si>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</si>
  <si>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</si>
  <si>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</si>
  <si>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</si>
  <si>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</si>
  <si>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</si>
  <si>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</si>
  <si>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</si>
  <si>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</si>
  <si>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</si>
  <si>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</si>
  <si>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</si>
  <si>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</si>
  <si>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</si>
  <si>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</si>
  <si>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伊是名村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</si>
  <si>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</si>
  <si>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</si>
  <si>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</si>
  <si>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</si>
  <si>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</si>
  <si>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</si>
  <si>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</si>
  <si>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</si>
  <si>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</si>
  <si>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</si>
  <si>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</si>
  <si>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</si>
  <si>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</si>
  <si>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</si>
  <si>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</si>
  <si>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</si>
  <si>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</si>
  <si>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</si>
  <si>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</si>
  <si>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</si>
  <si>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</si>
  <si>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</si>
  <si>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</si>
  <si>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</si>
  <si>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</si>
  <si>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</si>
  <si>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</si>
  <si>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</si>
  <si>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</si>
  <si>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</si>
  <si>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</si>
  <si>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</si>
  <si>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</si>
  <si>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</si>
  <si>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</si>
  <si>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</si>
  <si>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</si>
  <si>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</si>
  <si>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</si>
  <si>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</si>
  <si>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</si>
  <si>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</si>
  <si>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</si>
  <si>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</si>
  <si>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</si>
  <si>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</si>
  <si>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</si>
  <si>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6"/>
  </si>
  <si>
    <t>うち日本人(％)</t>
    <phoneticPr fontId="5"/>
  </si>
  <si>
    <t>-3.1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</si>
  <si>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</si>
  <si>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</si>
  <si>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</si>
  <si>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</si>
  <si>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</si>
  <si>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</si>
  <si>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</si>
  <si>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</si>
  <si>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</si>
  <si>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</si>
  <si>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</si>
  <si>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</si>
  <si>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</si>
  <si>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</si>
  <si>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</si>
  <si>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</si>
  <si>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</si>
  <si>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</si>
  <si>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</si>
  <si>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</si>
  <si>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</si>
  <si>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</si>
  <si>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</si>
  <si>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</si>
  <si>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</si>
  <si>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</si>
  <si>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</si>
  <si>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</si>
  <si>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</si>
  <si>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</si>
  <si>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</si>
  <si>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</si>
  <si>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</si>
  <si>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</si>
  <si>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</si>
  <si>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</si>
  <si>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</si>
  <si>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</si>
  <si>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</si>
  <si>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</si>
  <si>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</si>
  <si>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</si>
  <si>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</si>
  <si>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</si>
  <si>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</si>
  <si>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</si>
  <si>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</si>
  <si>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</si>
  <si>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</si>
  <si>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</si>
  <si>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</si>
  <si>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</si>
  <si>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</si>
  <si>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</si>
  <si>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</si>
  <si>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</si>
  <si>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</si>
  <si>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</si>
  <si>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</si>
  <si>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沖縄県伊是名村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</si>
  <si>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</si>
  <si>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</si>
  <si>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</si>
  <si>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</si>
  <si>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</si>
  <si>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</si>
  <si>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</si>
  <si>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</si>
  <si>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</si>
  <si>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</si>
  <si>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</si>
  <si>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</si>
  <si>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</si>
  <si>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</si>
  <si>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</si>
  <si>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</si>
  <si>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</si>
  <si>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</si>
  <si>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</si>
  <si>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</si>
  <si>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</si>
  <si>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</si>
  <si>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</si>
  <si>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</si>
  <si>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</si>
  <si>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</si>
  <si>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</si>
  <si>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</si>
  <si>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</si>
  <si>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</si>
  <si>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</si>
  <si>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</si>
  <si>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</si>
  <si>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</si>
  <si>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</si>
  <si>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</si>
  <si>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</si>
  <si>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</si>
  <si>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</si>
  <si>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</si>
  <si>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</si>
  <si>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</si>
  <si>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</si>
  <si>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</si>
  <si>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</si>
  <si>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</si>
  <si>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</si>
  <si>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</si>
  <si>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</si>
  <si>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</si>
  <si>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</si>
  <si>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</si>
  <si>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</si>
  <si>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</si>
  <si>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</si>
  <si>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</si>
  <si>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</si>
  <si>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</si>
  <si>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</si>
  <si>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</si>
  <si>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</si>
  <si>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</si>
  <si>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</si>
  <si>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</si>
  <si>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</si>
  <si>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</si>
  <si>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</si>
  <si>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</si>
  <si>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</si>
  <si>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</si>
  <si>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</si>
  <si>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</si>
  <si>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</si>
  <si>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</si>
  <si>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</si>
  <si>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</si>
  <si>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</si>
  <si>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</si>
  <si>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</si>
  <si>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</si>
  <si>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</si>
  <si>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</si>
  <si>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</si>
  <si>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</si>
  <si>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</si>
  <si>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</si>
  <si>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</si>
  <si>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</si>
  <si>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</si>
  <si>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</si>
  <si>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</si>
  <si>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</si>
  <si>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</si>
  <si>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</si>
  <si>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</si>
  <si>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</si>
  <si>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</si>
  <si>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</si>
  <si>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</si>
  <si>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</si>
  <si>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</si>
  <si>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</si>
  <si>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</si>
  <si>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</si>
  <si>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</si>
  <si>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</si>
  <si>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</si>
  <si>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</si>
  <si>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</si>
  <si>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</si>
  <si>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</si>
  <si>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</si>
  <si>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</si>
  <si>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</si>
  <si>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</si>
  <si>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</si>
  <si>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</si>
  <si>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</si>
  <si>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</si>
  <si>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交通</t>
    <phoneticPr fontId="5"/>
  </si>
  <si>
    <t>加入世帯数(世帯)</t>
  </si>
  <si>
    <t>　繰出金</t>
    <phoneticPr fontId="5"/>
  </si>
  <si>
    <t>　うち減収補塡債(特例分)</t>
    <rPh sb="4" eb="5">
      <t>シュウ</t>
    </rPh>
    <rPh sb="9" eb="10">
      <t>トク</t>
    </rPh>
    <rPh sb="10" eb="11">
      <t>レイ</t>
    </rPh>
    <rPh sb="11" eb="12">
      <t>ブン</t>
    </rPh>
    <phoneticPr fontId="17"/>
  </si>
  <si>
    <t>下水道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</si>
  <si>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</si>
  <si>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</si>
  <si>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</si>
  <si>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</si>
  <si>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</si>
  <si>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</si>
  <si>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</si>
  <si>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</si>
  <si>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</si>
  <si>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</si>
  <si>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</si>
  <si>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</si>
  <si>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</si>
  <si>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</si>
  <si>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</si>
  <si>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</si>
  <si>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</si>
  <si>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</si>
  <si>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</si>
  <si>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</si>
  <si>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</si>
  <si>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</si>
  <si>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</si>
  <si>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</si>
  <si>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</si>
  <si>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</si>
  <si>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沖縄県伊是名村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</si>
  <si>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</si>
  <si>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</si>
  <si>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</si>
  <si>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</si>
  <si>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</si>
  <si>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</si>
  <si>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</si>
  <si>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</si>
  <si>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</si>
  <si>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</si>
  <si>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</si>
  <si>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</si>
  <si>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</si>
  <si>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</si>
  <si>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</si>
  <si>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</si>
  <si>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</si>
  <si>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</si>
  <si>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</si>
  <si>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</si>
  <si>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</si>
  <si>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</si>
  <si>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</si>
  <si>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</si>
  <si>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</si>
  <si>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</si>
  <si>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</si>
  <si>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</si>
  <si>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</si>
  <si>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</si>
  <si>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</si>
  <si>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</si>
  <si>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</si>
  <si>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</si>
  <si>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</si>
  <si>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</si>
  <si>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簡易水道事業特別会計</t>
    <phoneticPr fontId="5"/>
  </si>
  <si>
    <t>法非適用企業</t>
    <phoneticPr fontId="5"/>
  </si>
  <si>
    <t>船舶運航事業特別会計</t>
    <phoneticPr fontId="5"/>
  </si>
  <si>
    <t>農業集落排水事業特別会計</t>
    <phoneticPr fontId="5"/>
  </si>
  <si>
    <t>港湾整備事業特別会計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</si>
  <si>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</si>
  <si>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</si>
  <si>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</si>
  <si>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</si>
  <si>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</si>
  <si>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</si>
  <si>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</si>
  <si>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</si>
  <si>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</si>
  <si>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</si>
  <si>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</si>
  <si>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</si>
  <si>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</si>
  <si>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</si>
  <si>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</si>
  <si>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</si>
  <si>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</si>
  <si>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</si>
  <si>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</si>
  <si>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</si>
  <si>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</si>
  <si>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</si>
  <si>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</si>
  <si>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</si>
  <si>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</si>
  <si>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</si>
  <si>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</si>
  <si>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</si>
  <si>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</si>
  <si>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</si>
  <si>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</si>
  <si>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</si>
  <si>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</si>
  <si>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</si>
  <si>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</si>
  <si>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</si>
  <si>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</si>
  <si>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</si>
  <si>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</si>
  <si>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</si>
  <si>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</si>
  <si>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</si>
  <si>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</si>
  <si>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</si>
  <si>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</si>
  <si>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</si>
  <si>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</si>
  <si>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</si>
  <si>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</si>
  <si>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</si>
  <si>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</si>
  <si>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</si>
  <si>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</si>
  <si>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</si>
  <si>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</si>
  <si>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</si>
  <si>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</si>
  <si>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</si>
  <si>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</si>
  <si>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</si>
  <si>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</si>
  <si>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</si>
  <si>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</si>
  <si>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</si>
  <si>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</si>
  <si>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</si>
  <si>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</si>
  <si>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</si>
  <si>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</si>
  <si>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</si>
  <si>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</si>
  <si>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</si>
  <si>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</si>
  <si>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</si>
  <si>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</si>
  <si>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</si>
  <si>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</si>
  <si>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</si>
  <si>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</si>
  <si>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</si>
  <si>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</si>
  <si>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</si>
  <si>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</si>
  <si>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</si>
  <si>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</si>
  <si>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</si>
  <si>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</si>
  <si>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</si>
  <si>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</si>
  <si>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</si>
  <si>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</si>
  <si>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</si>
  <si>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</si>
  <si>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</si>
  <si>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</si>
  <si>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</si>
  <si>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</si>
  <si>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</si>
  <si>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</si>
  <si>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</si>
  <si>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</si>
  <si>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</si>
  <si>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</si>
  <si>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</si>
  <si>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</si>
  <si>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</si>
  <si>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</si>
  <si>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</si>
  <si>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</si>
  <si>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</si>
  <si>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</si>
  <si>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</si>
  <si>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</si>
  <si>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</si>
  <si>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</si>
  <si>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</si>
  <si>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</si>
  <si>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</si>
  <si>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</si>
  <si>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</si>
  <si>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</si>
  <si>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</si>
  <si>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</si>
  <si>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</si>
  <si>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</si>
  <si>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</si>
  <si>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</si>
  <si>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</si>
  <si>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</si>
  <si>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</si>
  <si>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</si>
  <si>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</si>
  <si>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</si>
  <si>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</si>
  <si>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</si>
  <si>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1.11</t>
  </si>
  <si>
    <t>一般会計</t>
  </si>
  <si>
    <t>船舶運航事業特別会計</t>
  </si>
  <si>
    <t>国民健康保険特別会計</t>
  </si>
  <si>
    <t>簡易水道事業特別会計</t>
  </si>
  <si>
    <t>港湾整備事業特別会計</t>
  </si>
  <si>
    <t>農業集落排水事業特別会計</t>
  </si>
  <si>
    <t>育英事業特別会計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</si>
  <si>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</si>
  <si>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</si>
  <si>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</si>
  <si>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</si>
  <si>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</si>
  <si>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</si>
  <si>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</si>
  <si>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</si>
  <si>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伊是名村庁舎施設整備基金(R05年度末現在)</t>
    <rPh sb="0" eb="4">
      <t>イゼナソン</t>
    </rPh>
    <rPh sb="4" eb="6">
      <t>チョウシャ</t>
    </rPh>
    <rPh sb="6" eb="8">
      <t>シセツ</t>
    </rPh>
    <rPh sb="8" eb="12">
      <t>セイビキキン</t>
    </rPh>
    <phoneticPr fontId="5"/>
  </si>
  <si>
    <t>伊是名村尚円王の里いぜな島応援基金(R05年度末現在)</t>
    <rPh sb="0" eb="4">
      <t>イゼナソン</t>
    </rPh>
    <rPh sb="4" eb="7">
      <t>ショウエンオウ</t>
    </rPh>
    <rPh sb="8" eb="9">
      <t>サト</t>
    </rPh>
    <rPh sb="12" eb="13">
      <t>ジマ</t>
    </rPh>
    <rPh sb="13" eb="17">
      <t>オウエンキキン</t>
    </rPh>
    <phoneticPr fontId="2"/>
  </si>
  <si>
    <t>伊是名村育英基金(R05年度末現在)</t>
    <rPh sb="0" eb="4">
      <t>イゼナソン</t>
    </rPh>
    <rPh sb="4" eb="8">
      <t>イクエイキキン</t>
    </rPh>
    <phoneticPr fontId="2"/>
  </si>
  <si>
    <t>伊是名村過疎地域自立促進基金(R05年度末現在)</t>
    <rPh sb="0" eb="4">
      <t>イゼナソン</t>
    </rPh>
    <rPh sb="4" eb="8">
      <t>カソチイキ</t>
    </rPh>
    <rPh sb="8" eb="12">
      <t>ジリツソクシン</t>
    </rPh>
    <rPh sb="12" eb="14">
      <t>キキン</t>
    </rPh>
    <phoneticPr fontId="2"/>
  </si>
  <si>
    <t>伊是名村災害援護積立基金(R05年度末現在)</t>
    <rPh sb="0" eb="4">
      <t>イゼナソン</t>
    </rPh>
    <rPh sb="4" eb="6">
      <t>サイガイ</t>
    </rPh>
    <rPh sb="6" eb="8">
      <t>エンゴ</t>
    </rPh>
    <rPh sb="8" eb="12">
      <t>ツミタテキキン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</si>
</sst>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268375</c:v>
                </c:pt>
                <c:pt idx="1">
                  <c:v>301035</c:v>
                </c:pt>
                <c:pt idx="2">
                  <c:v>277467</c:v>
                </c:pt>
                <c:pt idx="3">
                  <c:v>282256</c:v>
                </c:pt>
                <c:pt idx="4">
                  <c:v>295341</c:v>
                </c:pt>
              </c:numCache>
            </c:numRef>
          </c:val>
          <c:smooth val="0"/>
          <c:extLst>
            <c:ext xmlns:c16="http://schemas.microsoft.com/office/drawing/2014/chart" uri="{C3380CC4-5D6E-409C-BE32-E72D297353CC}">
              <c16:uniqueId val="{00000000-FF37-4A7B-BF48-CFB9B5E47EE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412101</c:v>
                </c:pt>
                <c:pt idx="1">
                  <c:v>410451</c:v>
                </c:pt>
                <c:pt idx="2">
                  <c:v>854481</c:v>
                </c:pt>
                <c:pt idx="3">
                  <c:v>1049085</c:v>
                </c:pt>
                <c:pt idx="4">
                  <c:v>1779485</c:v>
                </c:pt>
              </c:numCache>
            </c:numRef>
          </c:val>
          <c:smooth val="0"/>
          <c:extLst>
            <c:ext xmlns:c16="http://schemas.microsoft.com/office/drawing/2014/chart" uri="{C3380CC4-5D6E-409C-BE32-E72D297353CC}">
              <c16:uniqueId val="{00000001-FF37-4A7B-BF48-CFB9B5E47EE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23.79</c:v>
                </c:pt>
                <c:pt idx="1">
                  <c:v>25.49</c:v>
                </c:pt>
                <c:pt idx="2">
                  <c:v>9.17</c:v>
                </c:pt>
                <c:pt idx="3">
                  <c:v>10.97</c:v>
                </c:pt>
                <c:pt idx="4">
                  <c:v>25.03</c:v>
                </c:pt>
              </c:numCache>
            </c:numRef>
          </c:val>
          <c:extLst>
            <c:ext xmlns:c16="http://schemas.microsoft.com/office/drawing/2014/chart" uri="{C3380CC4-5D6E-409C-BE32-E72D297353CC}">
              <c16:uniqueId val="{00000000-A55B-465B-96AB-D9BF122959F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33.82</c:v>
                </c:pt>
                <c:pt idx="1">
                  <c:v>33.409999999999997</c:v>
                </c:pt>
                <c:pt idx="2">
                  <c:v>43.29</c:v>
                </c:pt>
                <c:pt idx="3">
                  <c:v>60.22</c:v>
                </c:pt>
                <c:pt idx="4">
                  <c:v>57.73</c:v>
                </c:pt>
              </c:numCache>
            </c:numRef>
          </c:val>
          <c:extLst>
            <c:ext xmlns:c16="http://schemas.microsoft.com/office/drawing/2014/chart" uri="{C3380CC4-5D6E-409C-BE32-E72D297353CC}">
              <c16:uniqueId val="{00000001-A55B-465B-96AB-D9BF122959F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-1.1100000000000001</c:v>
                </c:pt>
                <c:pt idx="1">
                  <c:v>4.0199999999999996</c:v>
                </c:pt>
                <c:pt idx="2">
                  <c:v>3.73</c:v>
                </c:pt>
                <c:pt idx="3">
                  <c:v>16.41</c:v>
                </c:pt>
                <c:pt idx="4">
                  <c:v>12.3</c:v>
                </c:pt>
              </c:numCache>
            </c:numRef>
          </c:val>
          <c:smooth val="0"/>
          <c:extLst>
            <c:ext xmlns:c16="http://schemas.microsoft.com/office/drawing/2014/chart" uri="{C3380CC4-5D6E-409C-BE32-E72D297353CC}">
              <c16:uniqueId val="{00000002-A55B-465B-96AB-D9BF122959F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A49-4529-8560-73C812B6CEC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A49-4529-8560-73C812B6CEC8}"/>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0.03</c:v>
                </c:pt>
                <c:pt idx="2">
                  <c:v>#N/A</c:v>
                </c:pt>
                <c:pt idx="3">
                  <c:v>0.03</c:v>
                </c:pt>
                <c:pt idx="4">
                  <c:v>#N/A</c:v>
                </c:pt>
                <c:pt idx="5">
                  <c:v>0.03</c:v>
                </c:pt>
                <c:pt idx="6">
                  <c:v>#N/A</c:v>
                </c:pt>
                <c:pt idx="7">
                  <c:v>0.05</c:v>
                </c:pt>
                <c:pt idx="8">
                  <c:v>#N/A</c:v>
                </c:pt>
                <c:pt idx="9">
                  <c:v>0.04</c:v>
                </c:pt>
              </c:numCache>
            </c:numRef>
          </c:val>
          <c:extLst>
            <c:ext xmlns:c16="http://schemas.microsoft.com/office/drawing/2014/chart" uri="{C3380CC4-5D6E-409C-BE32-E72D297353CC}">
              <c16:uniqueId val="{00000002-9A49-4529-8560-73C812B6CEC8}"/>
            </c:ext>
          </c:extLst>
        </c:ser>
        <c:ser>
          <c:idx val="3"/>
          <c:order val="3"/>
          <c:tx>
            <c:strRef>
              <c:f>データシート!$A$30</c:f>
              <c:strCache>
                <c:ptCount val="1"/>
                <c:pt idx="0">
                  <c:v>育英事業特別会計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0.09</c:v>
                </c:pt>
                <c:pt idx="2">
                  <c:v>#N/A</c:v>
                </c:pt>
                <c:pt idx="3">
                  <c:v>0.13</c:v>
                </c:pt>
                <c:pt idx="4">
                  <c:v>#N/A</c:v>
                </c:pt>
                <c:pt idx="5">
                  <c:v>0.11</c:v>
                </c:pt>
                <c:pt idx="6">
                  <c:v>#N/A</c:v>
                </c:pt>
                <c:pt idx="7">
                  <c:v>0.13</c:v>
                </c:pt>
                <c:pt idx="8">
                  <c:v>#N/A</c:v>
                </c:pt>
                <c:pt idx="9">
                  <c:v>0.06</c:v>
                </c:pt>
              </c:numCache>
            </c:numRef>
          </c:val>
          <c:extLst>
            <c:ext xmlns:c16="http://schemas.microsoft.com/office/drawing/2014/chart" uri="{C3380CC4-5D6E-409C-BE32-E72D297353CC}">
              <c16:uniqueId val="{00000003-9A49-4529-8560-73C812B6CEC8}"/>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0.3</c:v>
                </c:pt>
                <c:pt idx="2">
                  <c:v>#N/A</c:v>
                </c:pt>
                <c:pt idx="3">
                  <c:v>0.44</c:v>
                </c:pt>
                <c:pt idx="4">
                  <c:v>#N/A</c:v>
                </c:pt>
                <c:pt idx="5">
                  <c:v>0.32</c:v>
                </c:pt>
                <c:pt idx="6">
                  <c:v>#N/A</c:v>
                </c:pt>
                <c:pt idx="7">
                  <c:v>0.21</c:v>
                </c:pt>
                <c:pt idx="8">
                  <c:v>#N/A</c:v>
                </c:pt>
                <c:pt idx="9">
                  <c:v>0.4</c:v>
                </c:pt>
              </c:numCache>
            </c:numRef>
          </c:val>
          <c:extLst>
            <c:ext xmlns:c16="http://schemas.microsoft.com/office/drawing/2014/chart" uri="{C3380CC4-5D6E-409C-BE32-E72D297353CC}">
              <c16:uniqueId val="{00000004-9A49-4529-8560-73C812B6CEC8}"/>
            </c:ext>
          </c:extLst>
        </c:ser>
        <c:ser>
          <c:idx val="5"/>
          <c:order val="5"/>
          <c:tx>
            <c:strRef>
              <c:f>データシート!$A$32</c:f>
              <c:strCache>
                <c:ptCount val="1"/>
                <c:pt idx="0">
                  <c:v>港湾整備事業特別会計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0.35</c:v>
                </c:pt>
                <c:pt idx="2">
                  <c:v>#N/A</c:v>
                </c:pt>
                <c:pt idx="3">
                  <c:v>0.55000000000000004</c:v>
                </c:pt>
                <c:pt idx="4">
                  <c:v>#N/A</c:v>
                </c:pt>
                <c:pt idx="5">
                  <c:v>0.63</c:v>
                </c:pt>
                <c:pt idx="6">
                  <c:v>#N/A</c:v>
                </c:pt>
                <c:pt idx="7">
                  <c:v>0.72</c:v>
                </c:pt>
                <c:pt idx="8">
                  <c:v>#N/A</c:v>
                </c:pt>
                <c:pt idx="9">
                  <c:v>0.79</c:v>
                </c:pt>
              </c:numCache>
            </c:numRef>
          </c:val>
          <c:extLst>
            <c:ext xmlns:c16="http://schemas.microsoft.com/office/drawing/2014/chart" uri="{C3380CC4-5D6E-409C-BE32-E72D297353CC}">
              <c16:uniqueId val="{00000005-9A49-4529-8560-73C812B6CEC8}"/>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1.03</c:v>
                </c:pt>
                <c:pt idx="2">
                  <c:v>#N/A</c:v>
                </c:pt>
                <c:pt idx="3">
                  <c:v>0.67</c:v>
                </c:pt>
                <c:pt idx="4">
                  <c:v>#N/A</c:v>
                </c:pt>
                <c:pt idx="5">
                  <c:v>0.49</c:v>
                </c:pt>
                <c:pt idx="6">
                  <c:v>#N/A</c:v>
                </c:pt>
                <c:pt idx="7">
                  <c:v>0.54</c:v>
                </c:pt>
                <c:pt idx="8">
                  <c:v>#N/A</c:v>
                </c:pt>
                <c:pt idx="9">
                  <c:v>1.08</c:v>
                </c:pt>
              </c:numCache>
            </c:numRef>
          </c:val>
          <c:extLst>
            <c:ext xmlns:c16="http://schemas.microsoft.com/office/drawing/2014/chart" uri="{C3380CC4-5D6E-409C-BE32-E72D297353CC}">
              <c16:uniqueId val="{00000006-9A49-4529-8560-73C812B6CEC8}"/>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2.08</c:v>
                </c:pt>
                <c:pt idx="2">
                  <c:v>#N/A</c:v>
                </c:pt>
                <c:pt idx="3">
                  <c:v>2.2200000000000002</c:v>
                </c:pt>
                <c:pt idx="4">
                  <c:v>#N/A</c:v>
                </c:pt>
                <c:pt idx="5">
                  <c:v>2.12</c:v>
                </c:pt>
                <c:pt idx="6">
                  <c:v>#N/A</c:v>
                </c:pt>
                <c:pt idx="7">
                  <c:v>3.36</c:v>
                </c:pt>
                <c:pt idx="8">
                  <c:v>#N/A</c:v>
                </c:pt>
                <c:pt idx="9">
                  <c:v>1.23</c:v>
                </c:pt>
              </c:numCache>
            </c:numRef>
          </c:val>
          <c:extLst>
            <c:ext xmlns:c16="http://schemas.microsoft.com/office/drawing/2014/chart" uri="{C3380CC4-5D6E-409C-BE32-E72D297353CC}">
              <c16:uniqueId val="{00000007-9A49-4529-8560-73C812B6CEC8}"/>
            </c:ext>
          </c:extLst>
        </c:ser>
        <c:ser>
          <c:idx val="8"/>
          <c:order val="8"/>
          <c:tx>
            <c:strRef>
              <c:f>データシート!$A$35</c:f>
              <c:strCache>
                <c:ptCount val="1"/>
                <c:pt idx="0">
                  <c:v>船舶運航事業特別会計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3.99</c:v>
                </c:pt>
                <c:pt idx="2">
                  <c:v>#N/A</c:v>
                </c:pt>
                <c:pt idx="3">
                  <c:v>3.23</c:v>
                </c:pt>
                <c:pt idx="4">
                  <c:v>#N/A</c:v>
                </c:pt>
                <c:pt idx="5">
                  <c:v>3.5</c:v>
                </c:pt>
                <c:pt idx="6">
                  <c:v>#N/A</c:v>
                </c:pt>
                <c:pt idx="7">
                  <c:v>2.9</c:v>
                </c:pt>
                <c:pt idx="8">
                  <c:v>#N/A</c:v>
                </c:pt>
                <c:pt idx="9">
                  <c:v>3.97</c:v>
                </c:pt>
              </c:numCache>
            </c:numRef>
          </c:val>
          <c:extLst>
            <c:ext xmlns:c16="http://schemas.microsoft.com/office/drawing/2014/chart" uri="{C3380CC4-5D6E-409C-BE32-E72D297353CC}">
              <c16:uniqueId val="{00000008-9A49-4529-8560-73C812B6CEC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23.69</c:v>
                </c:pt>
                <c:pt idx="2">
                  <c:v>#N/A</c:v>
                </c:pt>
                <c:pt idx="3">
                  <c:v>25.49</c:v>
                </c:pt>
                <c:pt idx="4">
                  <c:v>#N/A</c:v>
                </c:pt>
                <c:pt idx="5">
                  <c:v>9.06</c:v>
                </c:pt>
                <c:pt idx="6">
                  <c:v>#N/A</c:v>
                </c:pt>
                <c:pt idx="7">
                  <c:v>10.82</c:v>
                </c:pt>
                <c:pt idx="8">
                  <c:v>#N/A</c:v>
                </c:pt>
                <c:pt idx="9">
                  <c:v>24.96</c:v>
                </c:pt>
              </c:numCache>
            </c:numRef>
          </c:val>
          <c:extLst>
            <c:ext xmlns:c16="http://schemas.microsoft.com/office/drawing/2014/chart" uri="{C3380CC4-5D6E-409C-BE32-E72D297353CC}">
              <c16:uniqueId val="{00000009-9A49-4529-8560-73C812B6CEC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227</c:v>
                </c:pt>
                <c:pt idx="5">
                  <c:v>222</c:v>
                </c:pt>
                <c:pt idx="8">
                  <c:v>221</c:v>
                </c:pt>
                <c:pt idx="11">
                  <c:v>228</c:v>
                </c:pt>
                <c:pt idx="14">
                  <c:v>217</c:v>
                </c:pt>
              </c:numCache>
            </c:numRef>
          </c:val>
          <c:extLst>
            <c:ext xmlns:c16="http://schemas.microsoft.com/office/drawing/2014/chart" uri="{C3380CC4-5D6E-409C-BE32-E72D297353CC}">
              <c16:uniqueId val="{00000000-820B-4851-A1E0-4CD63A80568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1-820B-4851-A1E0-4CD63A80568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20B-4851-A1E0-4CD63A80568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3-820B-4851-A1E0-4CD63A80568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15</c:v>
                </c:pt>
                <c:pt idx="3">
                  <c:v>19</c:v>
                </c:pt>
                <c:pt idx="6">
                  <c:v>20</c:v>
                </c:pt>
                <c:pt idx="9">
                  <c:v>15</c:v>
                </c:pt>
                <c:pt idx="12">
                  <c:v>20</c:v>
                </c:pt>
              </c:numCache>
            </c:numRef>
          </c:val>
          <c:extLst>
            <c:ext xmlns:c16="http://schemas.microsoft.com/office/drawing/2014/chart" uri="{C3380CC4-5D6E-409C-BE32-E72D297353CC}">
              <c16:uniqueId val="{00000004-820B-4851-A1E0-4CD63A80568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20B-4851-A1E0-4CD63A80568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20B-4851-A1E0-4CD63A80568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286</c:v>
                </c:pt>
                <c:pt idx="3">
                  <c:v>286</c:v>
                </c:pt>
                <c:pt idx="6">
                  <c:v>280</c:v>
                </c:pt>
                <c:pt idx="9">
                  <c:v>273</c:v>
                </c:pt>
                <c:pt idx="12">
                  <c:v>274</c:v>
                </c:pt>
              </c:numCache>
            </c:numRef>
          </c:val>
          <c:extLst>
            <c:ext xmlns:c16="http://schemas.microsoft.com/office/drawing/2014/chart" uri="{C3380CC4-5D6E-409C-BE32-E72D297353CC}">
              <c16:uniqueId val="{00000007-820B-4851-A1E0-4CD63A80568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75</c:v>
                </c:pt>
                <c:pt idx="2">
                  <c:v>#N/A</c:v>
                </c:pt>
                <c:pt idx="3">
                  <c:v>#N/A</c:v>
                </c:pt>
                <c:pt idx="4">
                  <c:v>84</c:v>
                </c:pt>
                <c:pt idx="5">
                  <c:v>#N/A</c:v>
                </c:pt>
                <c:pt idx="6">
                  <c:v>#N/A</c:v>
                </c:pt>
                <c:pt idx="7">
                  <c:v>80</c:v>
                </c:pt>
                <c:pt idx="8">
                  <c:v>#N/A</c:v>
                </c:pt>
                <c:pt idx="9">
                  <c:v>#N/A</c:v>
                </c:pt>
                <c:pt idx="10">
                  <c:v>61</c:v>
                </c:pt>
                <c:pt idx="11">
                  <c:v>#N/A</c:v>
                </c:pt>
                <c:pt idx="12">
                  <c:v>#N/A</c:v>
                </c:pt>
                <c:pt idx="13">
                  <c:v>79</c:v>
                </c:pt>
                <c:pt idx="14">
                  <c:v>#N/A</c:v>
                </c:pt>
              </c:numCache>
            </c:numRef>
          </c:val>
          <c:smooth val="0"/>
          <c:extLst>
            <c:ext xmlns:c16="http://schemas.microsoft.com/office/drawing/2014/chart" uri="{C3380CC4-5D6E-409C-BE32-E72D297353CC}">
              <c16:uniqueId val="{00000008-820B-4851-A1E0-4CD63A80568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1829</c:v>
                </c:pt>
                <c:pt idx="5">
                  <c:v>1814</c:v>
                </c:pt>
                <c:pt idx="8">
                  <c:v>1813</c:v>
                </c:pt>
                <c:pt idx="11">
                  <c:v>1774</c:v>
                </c:pt>
                <c:pt idx="14">
                  <c:v>2143</c:v>
                </c:pt>
              </c:numCache>
            </c:numRef>
          </c:val>
          <c:extLst>
            <c:ext xmlns:c16="http://schemas.microsoft.com/office/drawing/2014/chart" uri="{C3380CC4-5D6E-409C-BE32-E72D297353CC}">
              <c16:uniqueId val="{00000000-3F20-4387-BD7A-2FC3DFECE6F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32</c:v>
                </c:pt>
                <c:pt idx="5">
                  <c:v>2</c:v>
                </c:pt>
                <c:pt idx="8">
                  <c:v>1</c:v>
                </c:pt>
                <c:pt idx="11">
                  <c:v>0</c:v>
                </c:pt>
                <c:pt idx="14">
                  <c:v>0</c:v>
                </c:pt>
              </c:numCache>
            </c:numRef>
          </c:val>
          <c:extLst>
            <c:ext xmlns:c16="http://schemas.microsoft.com/office/drawing/2014/chart" uri="{C3380CC4-5D6E-409C-BE32-E72D297353CC}">
              <c16:uniqueId val="{00000001-3F20-4387-BD7A-2FC3DFECE6F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939</c:v>
                </c:pt>
                <c:pt idx="5">
                  <c:v>1020</c:v>
                </c:pt>
                <c:pt idx="8">
                  <c:v>1244</c:v>
                </c:pt>
                <c:pt idx="11">
                  <c:v>1428</c:v>
                </c:pt>
                <c:pt idx="14">
                  <c:v>1160</c:v>
                </c:pt>
              </c:numCache>
            </c:numRef>
          </c:val>
          <c:extLst>
            <c:ext xmlns:c16="http://schemas.microsoft.com/office/drawing/2014/chart" uri="{C3380CC4-5D6E-409C-BE32-E72D297353CC}">
              <c16:uniqueId val="{00000002-3F20-4387-BD7A-2FC3DFECE6F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F20-4387-BD7A-2FC3DFECE6F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F20-4387-BD7A-2FC3DFECE6F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F20-4387-BD7A-2FC3DFECE6F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227</c:v>
                </c:pt>
                <c:pt idx="3">
                  <c:v>0</c:v>
                </c:pt>
                <c:pt idx="6">
                  <c:v>0</c:v>
                </c:pt>
                <c:pt idx="9">
                  <c:v>0</c:v>
                </c:pt>
                <c:pt idx="12">
                  <c:v>0</c:v>
                </c:pt>
              </c:numCache>
            </c:numRef>
          </c:val>
          <c:extLst>
            <c:ext xmlns:c16="http://schemas.microsoft.com/office/drawing/2014/chart" uri="{C3380CC4-5D6E-409C-BE32-E72D297353CC}">
              <c16:uniqueId val="{00000006-3F20-4387-BD7A-2FC3DFECE6F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c:v>
                </c:pt>
                <c:pt idx="3">
                  <c:v>3</c:v>
                </c:pt>
                <c:pt idx="6">
                  <c:v>0</c:v>
                </c:pt>
                <c:pt idx="9">
                  <c:v>0</c:v>
                </c:pt>
                <c:pt idx="12">
                  <c:v>0</c:v>
                </c:pt>
              </c:numCache>
            </c:numRef>
          </c:val>
          <c:extLst>
            <c:ext xmlns:c16="http://schemas.microsoft.com/office/drawing/2014/chart" uri="{C3380CC4-5D6E-409C-BE32-E72D297353CC}">
              <c16:uniqueId val="{00000007-3F20-4387-BD7A-2FC3DFECE6F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161</c:v>
                </c:pt>
                <c:pt idx="3">
                  <c:v>189</c:v>
                </c:pt>
                <c:pt idx="6">
                  <c:v>234</c:v>
                </c:pt>
                <c:pt idx="9">
                  <c:v>280</c:v>
                </c:pt>
                <c:pt idx="12">
                  <c:v>348</c:v>
                </c:pt>
              </c:numCache>
            </c:numRef>
          </c:val>
          <c:extLst>
            <c:ext xmlns:c16="http://schemas.microsoft.com/office/drawing/2014/chart" uri="{C3380CC4-5D6E-409C-BE32-E72D297353CC}">
              <c16:uniqueId val="{00000008-3F20-4387-BD7A-2FC3DFECE6F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F20-4387-BD7A-2FC3DFECE6F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2343</c:v>
                </c:pt>
                <c:pt idx="3">
                  <c:v>2266</c:v>
                </c:pt>
                <c:pt idx="6">
                  <c:v>2249</c:v>
                </c:pt>
                <c:pt idx="9">
                  <c:v>2478</c:v>
                </c:pt>
                <c:pt idx="12">
                  <c:v>3428</c:v>
                </c:pt>
              </c:numCache>
            </c:numRef>
          </c:val>
          <c:extLst>
            <c:ext xmlns:c16="http://schemas.microsoft.com/office/drawing/2014/chart" uri="{C3380CC4-5D6E-409C-BE32-E72D297353CC}">
              <c16:uniqueId val="{0000000A-3F20-4387-BD7A-2FC3DFECE6F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473</c:v>
                </c:pt>
                <c:pt idx="14">
                  <c:v>#N/A</c:v>
                </c:pt>
              </c:numCache>
            </c:numRef>
          </c:val>
          <c:smooth val="0"/>
          <c:extLst>
            <c:ext xmlns:c16="http://schemas.microsoft.com/office/drawing/2014/chart" uri="{C3380CC4-5D6E-409C-BE32-E72D297353CC}">
              <c16:uniqueId val="{0000000B-3F20-4387-BD7A-2FC3DFECE6F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628</c:v>
                </c:pt>
                <c:pt idx="1">
                  <c:v>837</c:v>
                </c:pt>
                <c:pt idx="2">
                  <c:v>811</c:v>
                </c:pt>
              </c:numCache>
            </c:numRef>
          </c:val>
          <c:extLst>
            <c:ext xmlns:c16="http://schemas.microsoft.com/office/drawing/2014/chart" uri="{C3380CC4-5D6E-409C-BE32-E72D297353CC}">
              <c16:uniqueId val="{00000000-A480-4196-B394-86F71481592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125</c:v>
                </c:pt>
                <c:pt idx="1">
                  <c:v>125</c:v>
                </c:pt>
                <c:pt idx="2">
                  <c:v>126</c:v>
                </c:pt>
              </c:numCache>
            </c:numRef>
          </c:val>
          <c:extLst>
            <c:ext xmlns:c16="http://schemas.microsoft.com/office/drawing/2014/chart" uri="{C3380CC4-5D6E-409C-BE32-E72D297353CC}">
              <c16:uniqueId val="{00000001-A480-4196-B394-86F71481592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513</c:v>
                </c:pt>
                <c:pt idx="1">
                  <c:v>488</c:v>
                </c:pt>
                <c:pt idx="2">
                  <c:v>246</c:v>
                </c:pt>
              </c:numCache>
            </c:numRef>
          </c:val>
          <c:extLst>
            <c:ext xmlns:c16="http://schemas.microsoft.com/office/drawing/2014/chart" uri="{C3380CC4-5D6E-409C-BE32-E72D297353CC}">
              <c16:uniqueId val="{00000002-A480-4196-B394-86F71481592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沖縄県伊是名村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1,274
1,239
15.43
4,679,522
4,317,204
351,574
1,404,676
3,428,308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歳以上の高齢化率の上昇（</a:t>
          </a:r>
          <a:r>
            <a:rPr kumimoji="1" lang="en-US" altLang="ja-JP" sz="1300">
              <a:latin typeface="ＭＳ Ｐゴシック" panose="020B0600070205080204" pitchFamily="50" charset="-128"/>
              <a:ea typeface="ＭＳ Ｐゴシック" panose="020B0600070205080204" pitchFamily="50" charset="-128"/>
            </a:rPr>
            <a:t>R5</a:t>
          </a:r>
          <a:r>
            <a:rPr kumimoji="1" lang="ja-JP" altLang="en-US" sz="1300">
              <a:latin typeface="ＭＳ Ｐゴシック" panose="020B0600070205080204" pitchFamily="50" charset="-128"/>
              <a:ea typeface="ＭＳ Ｐゴシック" panose="020B0600070205080204" pitchFamily="50" charset="-128"/>
            </a:rPr>
            <a:t>年度末約</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％）が年々増加傾向にあり、高齢化率は昨年度より</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ほど上昇している。本村の基幹産業はさとうきびと漁業が主になるが、農業者の減少や耕作放棄地も増え、地方税の税収にも影響が出かねないと懸念している。財政力指数は、前年度比同様で推移している。類似団体と比較しても▲</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％と低い水準となっている。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今後は、第</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次産業・第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次産業の新規事業者支援、地方税等の自主財源の確保強化を継続し、財政基盤の安定化を図る。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0775"/>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44450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24342</xdr:rowOff>
    </xdr:from>
    <xdr:to>
      <xdr:col>19</xdr:col>
      <xdr:colOff>133350</xdr:colOff>
      <xdr:row>44</xdr:row>
      <xdr:rowOff>44450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681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24342</xdr:rowOff>
    </xdr:from>
    <xdr:to>
      <xdr:col>15</xdr:col>
      <xdr:colOff>82550</xdr:colOff>
      <xdr:row>44</xdr:row>
      <xdr:rowOff>24342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24342</xdr:rowOff>
    </xdr:from>
    <xdr:to>
      <xdr:col>11</xdr:col>
      <xdr:colOff>31750</xdr:colOff>
      <xdr:row>44</xdr:row>
      <xdr:rowOff>24342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60977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144992</xdr:rowOff>
    </xdr:from>
    <xdr:to>
      <xdr:col>15</xdr:col>
      <xdr:colOff>133350</xdr:colOff>
      <xdr:row>44</xdr:row>
      <xdr:rowOff>75142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59919</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144992</xdr:rowOff>
    </xdr:from>
    <xdr:to>
      <xdr:col>11</xdr:col>
      <xdr:colOff>82550</xdr:colOff>
      <xdr:row>44</xdr:row>
      <xdr:rowOff>75142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59919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59919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年間の中でも</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年度に次ぐ</a:t>
          </a:r>
          <a:r>
            <a:rPr kumimoji="1" lang="en-US" altLang="ja-JP" sz="1300">
              <a:latin typeface="ＭＳ Ｐゴシック" panose="020B0600070205080204" pitchFamily="50" charset="-128"/>
              <a:ea typeface="ＭＳ Ｐゴシック" panose="020B0600070205080204" pitchFamily="50" charset="-128"/>
            </a:rPr>
            <a:t>92.3</a:t>
          </a:r>
          <a:r>
            <a:rPr kumimoji="1" lang="ja-JP" altLang="en-US" sz="1300">
              <a:latin typeface="ＭＳ Ｐゴシック" panose="020B0600070205080204" pitchFamily="50" charset="-128"/>
              <a:ea typeface="ＭＳ Ｐゴシック" panose="020B0600070205080204" pitchFamily="50" charset="-128"/>
            </a:rPr>
            <a:t>％と高い比率となっている。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前年度比でいうと</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％も増加している。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類似団体と比較しても</a:t>
          </a:r>
          <a:r>
            <a:rPr kumimoji="1" lang="en-US" altLang="ja-JP" sz="1300">
              <a:latin typeface="ＭＳ Ｐゴシック" panose="020B0600070205080204" pitchFamily="50" charset="-128"/>
              <a:ea typeface="ＭＳ Ｐゴシック" panose="020B0600070205080204" pitchFamily="50" charset="-128"/>
            </a:rPr>
            <a:t>8.1</a:t>
          </a:r>
          <a:r>
            <a:rPr kumimoji="1" lang="ja-JP" altLang="en-US" sz="1300">
              <a:latin typeface="ＭＳ Ｐゴシック" panose="020B0600070205080204" pitchFamily="50" charset="-128"/>
              <a:ea typeface="ＭＳ Ｐゴシック" panose="020B0600070205080204" pitchFamily="50" charset="-128"/>
            </a:rPr>
            <a:t>％と高い水準となっていて、財政状況が硬直化していることがわかる。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職員定数の見直しや新規事業による地方債の抑制、公共事業の平準化、公共施設の集約による統廃合、転用など検討し、総合的な管理を図っていく必要がある。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40005</xdr:rowOff>
    </xdr:from>
    <xdr:to>
      <xdr:col>23</xdr:col>
      <xdr:colOff>133350</xdr:colOff>
      <xdr:row>67</xdr:row>
      <xdr:rowOff>51858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5555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23935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51858</xdr:rowOff>
    </xdr:from>
    <xdr:to>
      <xdr:col>24</xdr:col>
      <xdr:colOff>12700</xdr:colOff>
      <xdr:row>67</xdr:row>
      <xdr:rowOff>51858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126382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40005</xdr:rowOff>
    </xdr:from>
    <xdr:to>
      <xdr:col>24</xdr:col>
      <xdr:colOff>12700</xdr:colOff>
      <xdr:row>59</xdr:row>
      <xdr:rowOff>40005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5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79587</xdr:rowOff>
    </xdr:from>
    <xdr:to>
      <xdr:col>23</xdr:col>
      <xdr:colOff>133350</xdr:colOff>
      <xdr:row>65</xdr:row>
      <xdr:rowOff>145415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052387"/>
          <a:ext cx="838200" cy="23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31327</xdr:rowOff>
    </xdr:from>
    <xdr:to>
      <xdr:col>19</xdr:col>
      <xdr:colOff>133350</xdr:colOff>
      <xdr:row>64</xdr:row>
      <xdr:rowOff>79587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00412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31327</xdr:rowOff>
    </xdr:from>
    <xdr:to>
      <xdr:col>15</xdr:col>
      <xdr:colOff>82550</xdr:colOff>
      <xdr:row>65</xdr:row>
      <xdr:rowOff>77046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004127"/>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77046</xdr:rowOff>
    </xdr:from>
    <xdr:to>
      <xdr:col>11</xdr:col>
      <xdr:colOff>31750</xdr:colOff>
      <xdr:row>66</xdr:row>
      <xdr:rowOff>10160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221296"/>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52087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104369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94615</xdr:rowOff>
    </xdr:from>
    <xdr:to>
      <xdr:col>23</xdr:col>
      <xdr:colOff>184150</xdr:colOff>
      <xdr:row>66</xdr:row>
      <xdr:rowOff>24765</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23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66692</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21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28787</xdr:rowOff>
    </xdr:from>
    <xdr:to>
      <xdr:col>19</xdr:col>
      <xdr:colOff>184150</xdr:colOff>
      <xdr:row>64</xdr:row>
      <xdr:rowOff>130387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115164</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087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151977</xdr:rowOff>
    </xdr:from>
    <xdr:to>
      <xdr:col>15</xdr:col>
      <xdr:colOff>133350</xdr:colOff>
      <xdr:row>64</xdr:row>
      <xdr:rowOff>82127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66904</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03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26246</xdr:rowOff>
    </xdr:from>
    <xdr:to>
      <xdr:col>11</xdr:col>
      <xdr:colOff>82550</xdr:colOff>
      <xdr:row>65</xdr:row>
      <xdr:rowOff>127846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112623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25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130810</xdr:rowOff>
    </xdr:from>
    <xdr:to>
      <xdr:col>7</xdr:col>
      <xdr:colOff>31750</xdr:colOff>
      <xdr:row>66</xdr:row>
      <xdr:rowOff>60960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45737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[838,688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人口一人当たりの人件費・物件費等は、前年度比より</a:t>
          </a:r>
          <a:r>
            <a:rPr kumimoji="1" lang="en-US" altLang="ja-JP" sz="1300">
              <a:latin typeface="ＭＳ Ｐゴシック" panose="020B0600070205080204" pitchFamily="50" charset="-128"/>
              <a:ea typeface="ＭＳ Ｐゴシック" panose="020B0600070205080204" pitchFamily="50" charset="-128"/>
            </a:rPr>
            <a:t>33,258</a:t>
          </a:r>
          <a:r>
            <a:rPr kumimoji="1" lang="ja-JP" altLang="en-US" sz="1300">
              <a:latin typeface="ＭＳ Ｐゴシック" panose="020B0600070205080204" pitchFamily="50" charset="-128"/>
              <a:ea typeface="ＭＳ Ｐゴシック" panose="020B0600070205080204" pitchFamily="50" charset="-128"/>
            </a:rPr>
            <a:t>円増加していて、類似団体と比較しても依然としても平均を大きく上回っている。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人件費については、</a:t>
          </a:r>
          <a:r>
            <a:rPr kumimoji="1" lang="en-US" altLang="ja-JP" sz="1300">
              <a:latin typeface="ＭＳ Ｐゴシック" panose="020B0600070205080204" pitchFamily="50" charset="-128"/>
              <a:ea typeface="ＭＳ Ｐゴシック" panose="020B0600070205080204" pitchFamily="50" charset="-128"/>
            </a:rPr>
            <a:t>24,228</a:t>
          </a:r>
          <a:r>
            <a:rPr kumimoji="1" lang="ja-JP" altLang="en-US" sz="1300">
              <a:latin typeface="ＭＳ Ｐゴシック" panose="020B0600070205080204" pitchFamily="50" charset="-128"/>
              <a:ea typeface="ＭＳ Ｐゴシック" panose="020B0600070205080204" pitchFamily="50" charset="-128"/>
            </a:rPr>
            <a:t>千円の増額</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596,150</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R5</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620,328</a:t>
          </a:r>
          <a:r>
            <a:rPr kumimoji="1" lang="ja-JP" altLang="en-US" sz="1300">
              <a:latin typeface="ＭＳ Ｐゴシック" panose="020B0600070205080204" pitchFamily="50" charset="-128"/>
              <a:ea typeface="ＭＳ Ｐゴシック" panose="020B0600070205080204" pitchFamily="50" charset="-128"/>
            </a:rPr>
            <a:t>千円）</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物件費については、▲</a:t>
          </a:r>
          <a:r>
            <a:rPr kumimoji="1" lang="en-US" altLang="ja-JP" sz="1300">
              <a:latin typeface="ＭＳ Ｐゴシック" panose="020B0600070205080204" pitchFamily="50" charset="-128"/>
              <a:ea typeface="ＭＳ Ｐゴシック" panose="020B0600070205080204" pitchFamily="50" charset="-128"/>
            </a:rPr>
            <a:t>26,170</a:t>
          </a:r>
          <a:r>
            <a:rPr kumimoji="1" lang="ja-JP" altLang="en-US" sz="1300">
              <a:latin typeface="ＭＳ Ｐゴシック" panose="020B0600070205080204" pitchFamily="50" charset="-128"/>
              <a:ea typeface="ＭＳ Ｐゴシック" panose="020B0600070205080204" pitchFamily="50" charset="-128"/>
            </a:rPr>
            <a:t>千円の減額</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471,232</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R5</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445,062</a:t>
          </a:r>
          <a:r>
            <a:rPr kumimoji="1" lang="ja-JP" altLang="en-US" sz="1300">
              <a:latin typeface="ＭＳ Ｐゴシック" panose="020B0600070205080204" pitchFamily="50" charset="-128"/>
              <a:ea typeface="ＭＳ Ｐゴシック" panose="020B0600070205080204" pitchFamily="50" charset="-128"/>
            </a:rPr>
            <a:t>千円）</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121098</xdr:rowOff>
    </xdr:from>
    <xdr:to>
      <xdr:col>23</xdr:col>
      <xdr:colOff>133350</xdr:colOff>
      <xdr:row>89</xdr:row>
      <xdr:rowOff>39134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548"/>
          <a:ext cx="0" cy="1289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11211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39134</xdr:rowOff>
    </xdr:from>
    <xdr:to>
      <xdr:col>24</xdr:col>
      <xdr:colOff>12700</xdr:colOff>
      <xdr:row>89</xdr:row>
      <xdr:rowOff>39134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36025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121098</xdr:rowOff>
    </xdr:from>
    <xdr:to>
      <xdr:col>24</xdr:col>
      <xdr:colOff>12700</xdr:colOff>
      <xdr:row>81</xdr:row>
      <xdr:rowOff>121098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46701</xdr:rowOff>
    </xdr:from>
    <xdr:to>
      <xdr:col>23</xdr:col>
      <xdr:colOff>133350</xdr:colOff>
      <xdr:row>84</xdr:row>
      <xdr:rowOff>73451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448501"/>
          <a:ext cx="838200" cy="2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140885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2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124358</xdr:rowOff>
    </xdr:from>
    <xdr:to>
      <xdr:col>23</xdr:col>
      <xdr:colOff>184150</xdr:colOff>
      <xdr:row>83</xdr:row>
      <xdr:rowOff>54508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8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46701</xdr:rowOff>
    </xdr:from>
    <xdr:to>
      <xdr:col>19</xdr:col>
      <xdr:colOff>133350</xdr:colOff>
      <xdr:row>84</xdr:row>
      <xdr:rowOff>67221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4448501"/>
          <a:ext cx="889000" cy="2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113471</xdr:rowOff>
    </xdr:from>
    <xdr:to>
      <xdr:col>19</xdr:col>
      <xdr:colOff>184150</xdr:colOff>
      <xdr:row>83</xdr:row>
      <xdr:rowOff>43621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53798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41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12458</xdr:rowOff>
    </xdr:from>
    <xdr:to>
      <xdr:col>15</xdr:col>
      <xdr:colOff>82550</xdr:colOff>
      <xdr:row>84</xdr:row>
      <xdr:rowOff>67221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414258"/>
          <a:ext cx="889000" cy="5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83817</xdr:rowOff>
    </xdr:from>
    <xdr:to>
      <xdr:col>15</xdr:col>
      <xdr:colOff>133350</xdr:colOff>
      <xdr:row>83</xdr:row>
      <xdr:rowOff>13967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24144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1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171414</xdr:rowOff>
    </xdr:from>
    <xdr:to>
      <xdr:col>11</xdr:col>
      <xdr:colOff>31750</xdr:colOff>
      <xdr:row>84</xdr:row>
      <xdr:rowOff>12458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401764"/>
          <a:ext cx="889000" cy="1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67002</xdr:rowOff>
    </xdr:from>
    <xdr:to>
      <xdr:col>11</xdr:col>
      <xdr:colOff>82550</xdr:colOff>
      <xdr:row>82</xdr:row>
      <xdr:rowOff>168602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7329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9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35531</xdr:rowOff>
    </xdr:from>
    <xdr:to>
      <xdr:col>7</xdr:col>
      <xdr:colOff>31750</xdr:colOff>
      <xdr:row>82</xdr:row>
      <xdr:rowOff>137131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147308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6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22651</xdr:rowOff>
    </xdr:from>
    <xdr:to>
      <xdr:col>23</xdr:col>
      <xdr:colOff>184150</xdr:colOff>
      <xdr:row>84</xdr:row>
      <xdr:rowOff>124251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42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166178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396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167351</xdr:rowOff>
    </xdr:from>
    <xdr:to>
      <xdr:col>19</xdr:col>
      <xdr:colOff>184150</xdr:colOff>
      <xdr:row>84</xdr:row>
      <xdr:rowOff>97501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39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82278</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484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16421</xdr:rowOff>
    </xdr:from>
    <xdr:to>
      <xdr:col>15</xdr:col>
      <xdr:colOff>133350</xdr:colOff>
      <xdr:row>84</xdr:row>
      <xdr:rowOff>118021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41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102798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50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133108</xdr:rowOff>
    </xdr:from>
    <xdr:to>
      <xdr:col>11</xdr:col>
      <xdr:colOff>82550</xdr:colOff>
      <xdr:row>84</xdr:row>
      <xdr:rowOff>63258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36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48035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44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120614</xdr:rowOff>
    </xdr:from>
    <xdr:to>
      <xdr:col>7</xdr:col>
      <xdr:colOff>31750</xdr:colOff>
      <xdr:row>84</xdr:row>
      <xdr:rowOff>50764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35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35541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43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前年度比に比べても大きく変化はない。横ばい状態で推移している。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類似団体と比較しても同等であるため、給与水準を維持しつつ、財政状況を考慮して補充が必要な場合の新規採用職員を計画的に採用し、必要定員定数に努める。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108586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4745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80663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1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108586</xdr:rowOff>
    </xdr:from>
    <xdr:to>
      <xdr:col>81</xdr:col>
      <xdr:colOff>133350</xdr:colOff>
      <xdr:row>88</xdr:row>
      <xdr:rowOff>108586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19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149861</xdr:rowOff>
    </xdr:from>
    <xdr:to>
      <xdr:col>81</xdr:col>
      <xdr:colOff>44450</xdr:colOff>
      <xdr:row>87</xdr:row>
      <xdr:rowOff>14605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4894561"/>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107332</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85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14605</xdr:rowOff>
    </xdr:from>
    <xdr:to>
      <xdr:col>77</xdr:col>
      <xdr:colOff>44450</xdr:colOff>
      <xdr:row>87</xdr:row>
      <xdr:rowOff>32702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930755"/>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141288</xdr:rowOff>
    </xdr:from>
    <xdr:to>
      <xdr:col>77</xdr:col>
      <xdr:colOff>95250</xdr:colOff>
      <xdr:row>87</xdr:row>
      <xdr:rowOff>71438</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8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56215</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972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32702</xdr:rowOff>
    </xdr:from>
    <xdr:to>
      <xdr:col>72</xdr:col>
      <xdr:colOff>203200</xdr:colOff>
      <xdr:row>87</xdr:row>
      <xdr:rowOff>74930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4948852"/>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153352</xdr:rowOff>
    </xdr:from>
    <xdr:to>
      <xdr:col>73</xdr:col>
      <xdr:colOff>44450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93679</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66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74930</xdr:rowOff>
    </xdr:from>
    <xdr:to>
      <xdr:col>68</xdr:col>
      <xdr:colOff>152400</xdr:colOff>
      <xdr:row>87</xdr:row>
      <xdr:rowOff>93027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4991080"/>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99061</xdr:rowOff>
    </xdr:from>
    <xdr:to>
      <xdr:col>81</xdr:col>
      <xdr:colOff>95250</xdr:colOff>
      <xdr:row>87</xdr:row>
      <xdr:rowOff>29211</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115588</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135255</xdr:rowOff>
    </xdr:from>
    <xdr:to>
      <xdr:col>77</xdr:col>
      <xdr:colOff>95250</xdr:colOff>
      <xdr:row>87</xdr:row>
      <xdr:rowOff>65405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87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75582</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648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153352</xdr:rowOff>
    </xdr:from>
    <xdr:to>
      <xdr:col>73</xdr:col>
      <xdr:colOff>44450</xdr:colOff>
      <xdr:row>87</xdr:row>
      <xdr:rowOff>83502</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89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68279</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98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24130</xdr:rowOff>
    </xdr:from>
    <xdr:to>
      <xdr:col>68</xdr:col>
      <xdr:colOff>203200</xdr:colOff>
      <xdr:row>87</xdr:row>
      <xdr:rowOff>125730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110507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42227</xdr:rowOff>
    </xdr:from>
    <xdr:to>
      <xdr:col>64</xdr:col>
      <xdr:colOff>152400</xdr:colOff>
      <xdr:row>87</xdr:row>
      <xdr:rowOff>143827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95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128604</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504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人当たりの職員数は、前年度よりも</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人増加している。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類似団体と比較しても、</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倍程の乖離がある。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毎年人口は緩やかに減少傾向にあり、高齢化率も高いことから、今後補充する新規採用職員を財政状況を考慮しながら、定員定数の適正化など進めていく必要がある。</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32591</xdr:rowOff>
    </xdr:from>
    <xdr:to>
      <xdr:col>81</xdr:col>
      <xdr:colOff>44450</xdr:colOff>
      <xdr:row>66</xdr:row>
      <xdr:rowOff>163385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76691"/>
          <a:ext cx="0" cy="1502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135462</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5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163385</xdr:rowOff>
    </xdr:from>
    <xdr:to>
      <xdr:col>81</xdr:col>
      <xdr:colOff>133350</xdr:colOff>
      <xdr:row>66</xdr:row>
      <xdr:rowOff>163385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118968</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32591</xdr:rowOff>
    </xdr:from>
    <xdr:to>
      <xdr:col>81</xdr:col>
      <xdr:colOff>133350</xdr:colOff>
      <xdr:row>58</xdr:row>
      <xdr:rowOff>32591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147780</xdr:rowOff>
    </xdr:from>
    <xdr:to>
      <xdr:col>81</xdr:col>
      <xdr:colOff>44450</xdr:colOff>
      <xdr:row>64</xdr:row>
      <xdr:rowOff>12526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949130"/>
          <a:ext cx="8382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170118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114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153591</xdr:rowOff>
    </xdr:from>
    <xdr:to>
      <xdr:col>81</xdr:col>
      <xdr:colOff>95250</xdr:colOff>
      <xdr:row>60</xdr:row>
      <xdr:rowOff>83741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26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147780</xdr:rowOff>
    </xdr:from>
    <xdr:to>
      <xdr:col>77</xdr:col>
      <xdr:colOff>44450</xdr:colOff>
      <xdr:row>64</xdr:row>
      <xdr:rowOff>14939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949130"/>
          <a:ext cx="889000" cy="3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141827</xdr:rowOff>
    </xdr:from>
    <xdr:to>
      <xdr:col>77</xdr:col>
      <xdr:colOff>95250</xdr:colOff>
      <xdr:row>60</xdr:row>
      <xdr:rowOff>71977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25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82154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026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145971</xdr:rowOff>
    </xdr:from>
    <xdr:to>
      <xdr:col>72</xdr:col>
      <xdr:colOff>203200</xdr:colOff>
      <xdr:row>64</xdr:row>
      <xdr:rowOff>14939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947321"/>
          <a:ext cx="889000" cy="4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120110</xdr:rowOff>
    </xdr:from>
    <xdr:to>
      <xdr:col>73</xdr:col>
      <xdr:colOff>44450</xdr:colOff>
      <xdr:row>60</xdr:row>
      <xdr:rowOff>50260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2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60437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00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8128</xdr:rowOff>
    </xdr:from>
    <xdr:to>
      <xdr:col>68</xdr:col>
      <xdr:colOff>152400</xdr:colOff>
      <xdr:row>63</xdr:row>
      <xdr:rowOff>145971</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809478"/>
          <a:ext cx="889000" cy="13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108347</xdr:rowOff>
    </xdr:from>
    <xdr:to>
      <xdr:col>68</xdr:col>
      <xdr:colOff>203200</xdr:colOff>
      <xdr:row>60</xdr:row>
      <xdr:rowOff>38497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22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48674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999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96583</xdr:rowOff>
    </xdr:from>
    <xdr:to>
      <xdr:col>64</xdr:col>
      <xdr:colOff>152400</xdr:colOff>
      <xdr:row>60</xdr:row>
      <xdr:rowOff>26733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1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36910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998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133176</xdr:rowOff>
    </xdr:from>
    <xdr:to>
      <xdr:col>81</xdr:col>
      <xdr:colOff>95250</xdr:colOff>
      <xdr:row>64</xdr:row>
      <xdr:rowOff>63326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93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105253</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90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96980</xdr:rowOff>
    </xdr:from>
    <xdr:to>
      <xdr:col>77</xdr:col>
      <xdr:colOff>95250</xdr:colOff>
      <xdr:row>64</xdr:row>
      <xdr:rowOff>27130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89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11907</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98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135589</xdr:rowOff>
    </xdr:from>
    <xdr:to>
      <xdr:col>73</xdr:col>
      <xdr:colOff>44450</xdr:colOff>
      <xdr:row>64</xdr:row>
      <xdr:rowOff>65739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93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50516</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102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95171</xdr:rowOff>
    </xdr:from>
    <xdr:to>
      <xdr:col>68</xdr:col>
      <xdr:colOff>203200</xdr:colOff>
      <xdr:row>64</xdr:row>
      <xdr:rowOff>25321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89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10098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982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128778</xdr:rowOff>
    </xdr:from>
    <xdr:to>
      <xdr:col>64</xdr:col>
      <xdr:colOff>152400</xdr:colOff>
      <xdr:row>63</xdr:row>
      <xdr:rowOff>58928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43705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84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実質公債費率は前年度よりも▲</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％減少していて、類似団体と比較しても</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％も下回っている。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R5</a:t>
          </a:r>
          <a:r>
            <a:rPr kumimoji="1" lang="ja-JP" altLang="en-US" sz="1300">
              <a:latin typeface="ＭＳ Ｐゴシック" panose="020B0600070205080204" pitchFamily="50" charset="-128"/>
              <a:ea typeface="ＭＳ Ｐゴシック" panose="020B0600070205080204" pitchFamily="50" charset="-128"/>
            </a:rPr>
            <a:t>年度中に完了した大型工事に伴う償還金の支出が今後発生してくるため、公債費率は増加すると見込んでいる。新規事業や継続事業の見直しを検討して、繰上償還を図り、健全な財政運営に努める。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98213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12840"/>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35983</xdr:rowOff>
    </xdr:from>
    <xdr:to>
      <xdr:col>81</xdr:col>
      <xdr:colOff>44450</xdr:colOff>
      <xdr:row>41</xdr:row>
      <xdr:rowOff>68156</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065433"/>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93997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12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68156</xdr:rowOff>
    </xdr:from>
    <xdr:to>
      <xdr:col>77</xdr:col>
      <xdr:colOff>44450</xdr:colOff>
      <xdr:row>41</xdr:row>
      <xdr:rowOff>116417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09760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92287</xdr:rowOff>
    </xdr:from>
    <xdr:to>
      <xdr:col>72</xdr:col>
      <xdr:colOff>203200</xdr:colOff>
      <xdr:row>41</xdr:row>
      <xdr:rowOff>116417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712173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20760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167217</xdr:rowOff>
    </xdr:from>
    <xdr:to>
      <xdr:col>68</xdr:col>
      <xdr:colOff>152400</xdr:colOff>
      <xdr:row>41</xdr:row>
      <xdr:rowOff>92287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025217"/>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4673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1710</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17356</xdr:rowOff>
    </xdr:from>
    <xdr:to>
      <xdr:col>77</xdr:col>
      <xdr:colOff>95250</xdr:colOff>
      <xdr:row>41</xdr:row>
      <xdr:rowOff>118956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129133</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8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65617</xdr:rowOff>
    </xdr:from>
    <xdr:to>
      <xdr:col>73</xdr:col>
      <xdr:colOff>44450</xdr:colOff>
      <xdr:row>41</xdr:row>
      <xdr:rowOff>167217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5944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41487</xdr:rowOff>
    </xdr:from>
    <xdr:to>
      <xdr:col>68</xdr:col>
      <xdr:colOff>203200</xdr:colOff>
      <xdr:row>41</xdr:row>
      <xdr:rowOff>143087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153264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56744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将来負担率が過去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年間で一番高くなっている。要因として、</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R5</a:t>
          </a:r>
          <a:r>
            <a:rPr kumimoji="1" lang="ja-JP" altLang="en-US" sz="1300">
              <a:latin typeface="ＭＳ Ｐゴシック" panose="020B0600070205080204" pitchFamily="50" charset="-128"/>
              <a:ea typeface="ＭＳ Ｐゴシック" panose="020B0600070205080204" pitchFamily="50" charset="-128"/>
            </a:rPr>
            <a:t>年度に完了した、公共施設の建設に係る大型事業が挙げられる。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財政調整基金や庁舎施設整備基金等の取り崩しも要因として考えられる。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今後は大幅に増加した将来負担率を減少させるため、継続事業や新規事業化による地方債発行の抑制に努め、繰上償還も計画的に実施を検討し、健全な財政運営に努めなければならない。</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21046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164573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3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21046</xdr:rowOff>
    </xdr:from>
    <xdr:to>
      <xdr:col>81</xdr:col>
      <xdr:colOff>133350</xdr:colOff>
      <xdr:row>23</xdr:row>
      <xdr:rowOff>21046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6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147985</xdr:rowOff>
    </xdr:from>
    <xdr:to>
      <xdr:col>81</xdr:col>
      <xdr:colOff>95250</xdr:colOff>
      <xdr:row>16</xdr:row>
      <xdr:rowOff>78135</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967200" y="271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120062</xdr:rowOff>
    </xdr:from>
    <xdr:ext cx="762000" cy="259045"/>
    <xdr:sp macro="" textlink="">
      <xdr:nvSpPr>
        <xdr:cNvPr id="459" name="将来負担の状況該当値テキスト">
          <a:extLst>
            <a:ext uri="{FF2B5EF4-FFF2-40B4-BE49-F238E27FC236}">
              <a16:creationId xmlns:a16="http://schemas.microsoft.com/office/drawing/2014/main" id="{00000000-0008-0000-0300-0000CB010000}"/>
            </a:ext>
          </a:extLst>
        </xdr:cNvPr>
        <xdr:cNvSpPr txBox="1"/>
      </xdr:nvSpPr>
      <xdr:spPr>
        <a:xfrm>
          <a:off x="17106900" y="269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沖縄県伊是名村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1,274
1,239
15.43
4,679,522
4,317,204
351,574
1,404,676
3,428,308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人件費については、前年度よりも</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類似団体と比較しても</a:t>
          </a:r>
          <a:r>
            <a:rPr kumimoji="1" lang="en-US" altLang="ja-JP" sz="1300">
              <a:latin typeface="ＭＳ Ｐゴシック" panose="020B0600070205080204" pitchFamily="50" charset="-128"/>
              <a:ea typeface="ＭＳ Ｐゴシック" panose="020B0600070205080204" pitchFamily="50" charset="-128"/>
            </a:rPr>
            <a:t>14.6</a:t>
          </a:r>
          <a:r>
            <a:rPr kumimoji="1" lang="ja-JP" altLang="en-US" sz="1300">
              <a:latin typeface="ＭＳ Ｐゴシック" panose="020B0600070205080204" pitchFamily="50" charset="-128"/>
              <a:ea typeface="ＭＳ Ｐゴシック" panose="020B0600070205080204" pitchFamily="50" charset="-128"/>
            </a:rPr>
            <a:t>％も上回っている。普通会計の状況においては、昨年度より人件費が</a:t>
          </a:r>
          <a:r>
            <a:rPr kumimoji="1" lang="en-US" altLang="ja-JP" sz="1300">
              <a:latin typeface="ＭＳ Ｐゴシック" panose="020B0600070205080204" pitchFamily="50" charset="-128"/>
              <a:ea typeface="ＭＳ Ｐゴシック" panose="020B0600070205080204" pitchFamily="50" charset="-128"/>
            </a:rPr>
            <a:t>24,228</a:t>
          </a:r>
          <a:r>
            <a:rPr kumimoji="1" lang="ja-JP" altLang="en-US" sz="1300">
              <a:latin typeface="ＭＳ Ｐゴシック" panose="020B0600070205080204" pitchFamily="50" charset="-128"/>
              <a:ea typeface="ＭＳ Ｐゴシック" panose="020B0600070205080204" pitchFamily="50" charset="-128"/>
            </a:rPr>
            <a:t>円増加してる。今後は補充する職員の定数や会計年度任用職員等の定数管理改善を図る。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41</xdr:row>
      <xdr:rowOff>1270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81280</xdr:rowOff>
    </xdr:from>
    <xdr:to>
      <xdr:col>24</xdr:col>
      <xdr:colOff>25400</xdr:colOff>
      <xdr:row>41</xdr:row>
      <xdr:rowOff>1270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9392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81280</xdr:rowOff>
    </xdr:from>
    <xdr:to>
      <xdr:col>19</xdr:col>
      <xdr:colOff>187325</xdr:colOff>
      <xdr:row>40</xdr:row>
      <xdr:rowOff>117856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9392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140208</xdr:rowOff>
    </xdr:from>
    <xdr:to>
      <xdr:col>20</xdr:col>
      <xdr:colOff>38100</xdr:colOff>
      <xdr:row>37</xdr:row>
      <xdr:rowOff>70358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80535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117856</xdr:rowOff>
    </xdr:from>
    <xdr:to>
      <xdr:col>15</xdr:col>
      <xdr:colOff>98425</xdr:colOff>
      <xdr:row>41</xdr:row>
      <xdr:rowOff>10414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97585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112776</xdr:rowOff>
    </xdr:from>
    <xdr:to>
      <xdr:col>15</xdr:col>
      <xdr:colOff>149225</xdr:colOff>
      <xdr:row>37</xdr:row>
      <xdr:rowOff>42926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53103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62992</xdr:rowOff>
    </xdr:from>
    <xdr:to>
      <xdr:col>11</xdr:col>
      <xdr:colOff>9525</xdr:colOff>
      <xdr:row>41</xdr:row>
      <xdr:rowOff>10414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92099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37338</xdr:rowOff>
    </xdr:from>
    <xdr:to>
      <xdr:col>11</xdr:col>
      <xdr:colOff>60325</xdr:colOff>
      <xdr:row>37</xdr:row>
      <xdr:rowOff>138938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149115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112539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121920</xdr:rowOff>
    </xdr:from>
    <xdr:to>
      <xdr:col>24</xdr:col>
      <xdr:colOff>76200</xdr:colOff>
      <xdr:row>41</xdr:row>
      <xdr:rowOff>52070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9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30497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30480</xdr:rowOff>
    </xdr:from>
    <xdr:to>
      <xdr:col>20</xdr:col>
      <xdr:colOff>38100</xdr:colOff>
      <xdr:row>40</xdr:row>
      <xdr:rowOff>132080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116857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97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67056</xdr:rowOff>
    </xdr:from>
    <xdr:to>
      <xdr:col>15</xdr:col>
      <xdr:colOff>149225</xdr:colOff>
      <xdr:row>40</xdr:row>
      <xdr:rowOff>168656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92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153433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701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131064</xdr:rowOff>
    </xdr:from>
    <xdr:to>
      <xdr:col>11</xdr:col>
      <xdr:colOff>60325</xdr:colOff>
      <xdr:row>41</xdr:row>
      <xdr:rowOff>61214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98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45991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707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12192</xdr:rowOff>
    </xdr:from>
    <xdr:to>
      <xdr:col>6</xdr:col>
      <xdr:colOff>171450</xdr:colOff>
      <xdr:row>40</xdr:row>
      <xdr:rowOff>113792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87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98569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95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物件費については、前年度よりも</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％上昇しているが、過去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年間を比べても横ばいで推移している。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類似団体と比較してもさほど差はないが、公共施設の老朽化に伴う修繕等が発生する恐れもあることから、適正な管理・運営を図り、維持管理に係るコスト削減に努めなければならない。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28702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5016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779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0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28702</xdr:rowOff>
    </xdr:from>
    <xdr:to>
      <xdr:col>82</xdr:col>
      <xdr:colOff>196850</xdr:colOff>
      <xdr:row>21</xdr:row>
      <xdr:rowOff>28702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2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115570</xdr:rowOff>
    </xdr:from>
    <xdr:to>
      <xdr:col>82</xdr:col>
      <xdr:colOff>107950</xdr:colOff>
      <xdr:row>18</xdr:row>
      <xdr:rowOff>8128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303022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53865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97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106426</xdr:rowOff>
    </xdr:from>
    <xdr:to>
      <xdr:col>78</xdr:col>
      <xdr:colOff>69850</xdr:colOff>
      <xdr:row>17</xdr:row>
      <xdr:rowOff>115570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30210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135399</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0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92710</xdr:rowOff>
    </xdr:from>
    <xdr:to>
      <xdr:col>73</xdr:col>
      <xdr:colOff>180975</xdr:colOff>
      <xdr:row>17</xdr:row>
      <xdr:rowOff>106426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30073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80535</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92710</xdr:rowOff>
    </xdr:from>
    <xdr:to>
      <xdr:col>69</xdr:col>
      <xdr:colOff>92075</xdr:colOff>
      <xdr:row>18</xdr:row>
      <xdr:rowOff>85852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3007360"/>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85107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167403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128778</xdr:rowOff>
    </xdr:from>
    <xdr:to>
      <xdr:col>82</xdr:col>
      <xdr:colOff>158750</xdr:colOff>
      <xdr:row>18</xdr:row>
      <xdr:rowOff>58928</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04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100855</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64770</xdr:rowOff>
    </xdr:from>
    <xdr:to>
      <xdr:col>78</xdr:col>
      <xdr:colOff>120650</xdr:colOff>
      <xdr:row>17</xdr:row>
      <xdr:rowOff>166370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55626</xdr:rowOff>
    </xdr:from>
    <xdr:to>
      <xdr:col>74</xdr:col>
      <xdr:colOff>31750</xdr:colOff>
      <xdr:row>17</xdr:row>
      <xdr:rowOff>157226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142003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41910</xdr:rowOff>
    </xdr:from>
    <xdr:to>
      <xdr:col>69</xdr:col>
      <xdr:colOff>142875</xdr:colOff>
      <xdr:row>17</xdr:row>
      <xdr:rowOff>143510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128287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35052</xdr:rowOff>
    </xdr:from>
    <xdr:to>
      <xdr:col>65</xdr:col>
      <xdr:colOff>53975</xdr:colOff>
      <xdr:row>18</xdr:row>
      <xdr:rowOff>136652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12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121429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20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％増加となっているが、伊是名村の高齢化率は</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を超えて全国平均よりも高い。今後も増加傾向にある見込みがあるため、沖縄県、各広域連合等と連携を図りながら、扶助費に頼りすぎないよう本村における福祉の仕組みを見直し、改善や対策を講じ、必要な支援を継続していく。</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62</xdr:row>
      <xdr:rowOff>50800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757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165100</xdr:rowOff>
    </xdr:from>
    <xdr:to>
      <xdr:col>24</xdr:col>
      <xdr:colOff>25400</xdr:colOff>
      <xdr:row>55</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4234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86377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516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165100</xdr:rowOff>
    </xdr:from>
    <xdr:to>
      <xdr:col>19</xdr:col>
      <xdr:colOff>187325</xdr:colOff>
      <xdr:row>55</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098800" y="9423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29227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55</xdr:row>
      <xdr:rowOff>50800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461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55</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461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133350</xdr:rowOff>
    </xdr:from>
    <xdr:to>
      <xdr:col>24</xdr:col>
      <xdr:colOff>76200</xdr:colOff>
      <xdr:row>55</xdr:row>
      <xdr:rowOff>63500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149877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114300</xdr:rowOff>
    </xdr:from>
    <xdr:to>
      <xdr:col>20</xdr:col>
      <xdr:colOff>38100</xdr:colOff>
      <xdr:row>55</xdr:row>
      <xdr:rowOff>44450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54627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0</xdr:rowOff>
    </xdr:from>
    <xdr:to>
      <xdr:col>11</xdr:col>
      <xdr:colOff>60325</xdr:colOff>
      <xdr:row>55</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111777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その他については、似団体と比較し</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％、前年度比よりも更に</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％も悪化している。</a:t>
          </a:r>
          <a:r>
            <a:rPr kumimoji="1" lang="en-US" altLang="ja-JP" sz="1300">
              <a:latin typeface="ＭＳ Ｐゴシック" panose="020B0600070205080204" pitchFamily="50" charset="-128"/>
              <a:ea typeface="ＭＳ Ｐゴシック" panose="020B0600070205080204" pitchFamily="50" charset="-128"/>
            </a:rPr>
            <a:t>R5</a:t>
          </a:r>
          <a:r>
            <a:rPr kumimoji="1" lang="ja-JP" altLang="en-US" sz="1300">
              <a:latin typeface="ＭＳ Ｐゴシック" panose="020B0600070205080204" pitchFamily="50" charset="-128"/>
              <a:ea typeface="ＭＳ Ｐゴシック" panose="020B0600070205080204" pitchFamily="50" charset="-128"/>
            </a:rPr>
            <a:t>年度も一般会計から他会計への操出金が増加していることが要因として挙げられる。（船舶運航事業特別会計・簡易水道事業特別会計など）</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64135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271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132715</xdr:rowOff>
    </xdr:from>
    <xdr:to>
      <xdr:col>82</xdr:col>
      <xdr:colOff>107950</xdr:colOff>
      <xdr:row>57</xdr:row>
      <xdr:rowOff>104140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5671800" y="9733915"/>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58437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659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69850</xdr:rowOff>
    </xdr:from>
    <xdr:to>
      <xdr:col>78</xdr:col>
      <xdr:colOff>69850</xdr:colOff>
      <xdr:row>56</xdr:row>
      <xdr:rowOff>132715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4782800" y="967105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53340</xdr:rowOff>
    </xdr:from>
    <xdr:to>
      <xdr:col>78</xdr:col>
      <xdr:colOff>120650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139717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9912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69850</xdr:rowOff>
    </xdr:from>
    <xdr:to>
      <xdr:col>73</xdr:col>
      <xdr:colOff>180975</xdr:colOff>
      <xdr:row>56</xdr:row>
      <xdr:rowOff>161290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3893800" y="967105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36195</xdr:rowOff>
    </xdr:from>
    <xdr:to>
      <xdr:col>74</xdr:col>
      <xdr:colOff>31750</xdr:colOff>
      <xdr:row>57</xdr:row>
      <xdr:rowOff>137795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122572</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989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144145</xdr:rowOff>
    </xdr:from>
    <xdr:to>
      <xdr:col>69</xdr:col>
      <xdr:colOff>92075</xdr:colOff>
      <xdr:row>56</xdr:row>
      <xdr:rowOff>161290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004800" y="974534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93345</xdr:rowOff>
    </xdr:from>
    <xdr:to>
      <xdr:col>69</xdr:col>
      <xdr:colOff>142875</xdr:colOff>
      <xdr:row>58</xdr:row>
      <xdr:rowOff>23495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8272</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53340</xdr:rowOff>
    </xdr:from>
    <xdr:to>
      <xdr:col>82</xdr:col>
      <xdr:colOff>158750</xdr:colOff>
      <xdr:row>57</xdr:row>
      <xdr:rowOff>154940</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982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25417</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979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81915</xdr:rowOff>
    </xdr:from>
    <xdr:to>
      <xdr:col>78</xdr:col>
      <xdr:colOff>120650</xdr:colOff>
      <xdr:row>57</xdr:row>
      <xdr:rowOff>12065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968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22242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45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19050</xdr:rowOff>
    </xdr:from>
    <xdr:to>
      <xdr:col>74</xdr:col>
      <xdr:colOff>31750</xdr:colOff>
      <xdr:row>56</xdr:row>
      <xdr:rowOff>120650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130827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110490</xdr:rowOff>
    </xdr:from>
    <xdr:to>
      <xdr:col>69</xdr:col>
      <xdr:colOff>142875</xdr:colOff>
      <xdr:row>57</xdr:row>
      <xdr:rowOff>40640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971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50817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480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93345</xdr:rowOff>
    </xdr:from>
    <xdr:to>
      <xdr:col>65</xdr:col>
      <xdr:colOff>53975</xdr:colOff>
      <xdr:row>57</xdr:row>
      <xdr:rowOff>23495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969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33672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463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補助費については、前年度よりは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類似団体平均よりも▲</a:t>
          </a:r>
          <a:r>
            <a:rPr kumimoji="1" lang="en-US" altLang="ja-JP" sz="1300">
              <a:latin typeface="ＭＳ Ｐゴシック" panose="020B0600070205080204" pitchFamily="50" charset="-128"/>
              <a:ea typeface="ＭＳ Ｐゴシック" panose="020B0600070205080204" pitchFamily="50" charset="-128"/>
            </a:rPr>
            <a:t>9.4</a:t>
          </a:r>
          <a:r>
            <a:rPr kumimoji="1" lang="ja-JP" altLang="en-US" sz="1300">
              <a:latin typeface="ＭＳ Ｐゴシック" panose="020B0600070205080204" pitchFamily="50" charset="-128"/>
              <a:ea typeface="ＭＳ Ｐゴシック" panose="020B0600070205080204" pitchFamily="50" charset="-128"/>
            </a:rPr>
            <a:t>％となっている。本村の財政状況を考慮しながら、今後も継続的に補助費の必要性を検証し、平準化を図る。</a:t>
          </a: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a:extLst>
            <a:ext uri="{FF2B5EF4-FFF2-40B4-BE49-F238E27FC236}">
              <a16:creationId xmlns:a16="http://schemas.microsoft.com/office/drawing/2014/main" id="{00000000-0008-0000-0400-00002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41</xdr:row>
      <xdr:rowOff>10414</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flipV="1">
          <a:off x="16510000" y="5874004"/>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292" name="補助費等最小値テキスト">
          <a:extLst>
            <a:ext uri="{FF2B5EF4-FFF2-40B4-BE49-F238E27FC236}">
              <a16:creationId xmlns:a16="http://schemas.microsoft.com/office/drawing/2014/main" id="{00000000-0008-0000-0400-000024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294" name="補助費等最大値テキスト">
          <a:extLst>
            <a:ext uri="{FF2B5EF4-FFF2-40B4-BE49-F238E27FC236}">
              <a16:creationId xmlns:a16="http://schemas.microsoft.com/office/drawing/2014/main" id="{00000000-0008-0000-0400-000026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94996</xdr:rowOff>
    </xdr:from>
    <xdr:to>
      <xdr:col>82</xdr:col>
      <xdr:colOff>107950</xdr:colOff>
      <xdr:row>34</xdr:row>
      <xdr:rowOff>108712</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flipV="1">
          <a:off x="15671800" y="592429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297" name="補助費等平均値テキスト">
          <a:extLst>
            <a:ext uri="{FF2B5EF4-FFF2-40B4-BE49-F238E27FC236}">
              <a16:creationId xmlns:a16="http://schemas.microsoft.com/office/drawing/2014/main" id="{00000000-0008-0000-0400-000029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76708</xdr:rowOff>
    </xdr:from>
    <xdr:to>
      <xdr:col>78</xdr:col>
      <xdr:colOff>69850</xdr:colOff>
      <xdr:row>34</xdr:row>
      <xdr:rowOff>108712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4782800" y="590600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76708</xdr:rowOff>
    </xdr:from>
    <xdr:to>
      <xdr:col>73</xdr:col>
      <xdr:colOff>180975</xdr:colOff>
      <xdr:row>34</xdr:row>
      <xdr:rowOff>94996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3893800" y="59060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94996</xdr:rowOff>
    </xdr:from>
    <xdr:to>
      <xdr:col>69</xdr:col>
      <xdr:colOff>92075</xdr:colOff>
      <xdr:row>34</xdr:row>
      <xdr:rowOff>117856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3004800" y="59242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44196</xdr:rowOff>
    </xdr:from>
    <xdr:to>
      <xdr:col>82</xdr:col>
      <xdr:colOff>158750</xdr:colOff>
      <xdr:row>34</xdr:row>
      <xdr:rowOff>145796</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64592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124223</xdr:rowOff>
    </xdr:from>
    <xdr:ext cx="762000" cy="259045"/>
    <xdr:sp macro="" textlink="">
      <xdr:nvSpPr>
        <xdr:cNvPr id="316" name="補助費等該当値テキスト">
          <a:extLst>
            <a:ext uri="{FF2B5EF4-FFF2-40B4-BE49-F238E27FC236}">
              <a16:creationId xmlns:a16="http://schemas.microsoft.com/office/drawing/2014/main" id="{00000000-0008-0000-0400-00003C010000}"/>
            </a:ext>
          </a:extLst>
        </xdr:cNvPr>
        <xdr:cNvSpPr txBox="1"/>
      </xdr:nvSpPr>
      <xdr:spPr>
        <a:xfrm>
          <a:off x="16598900" y="578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57912</xdr:rowOff>
    </xdr:from>
    <xdr:to>
      <xdr:col>78</xdr:col>
      <xdr:colOff>120650</xdr:colOff>
      <xdr:row>34</xdr:row>
      <xdr:rowOff>159512</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5621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169689</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5656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25908</xdr:rowOff>
    </xdr:from>
    <xdr:to>
      <xdr:col>74</xdr:col>
      <xdr:colOff>31750</xdr:colOff>
      <xdr:row>34</xdr:row>
      <xdr:rowOff>127508</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47320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137685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44196</xdr:rowOff>
    </xdr:from>
    <xdr:to>
      <xdr:col>69</xdr:col>
      <xdr:colOff>142875</xdr:colOff>
      <xdr:row>34</xdr:row>
      <xdr:rowOff>145796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3843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155973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67056</xdr:rowOff>
    </xdr:from>
    <xdr:to>
      <xdr:col>65</xdr:col>
      <xdr:colOff>53975</xdr:colOff>
      <xdr:row>34</xdr:row>
      <xdr:rowOff>168656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2954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7383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66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公債費は、昨年度同様横ばいであるが、依然として類似団体と比較しても高い水準でとなっている。</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年度から開始した建設事業が大きな要因となっている。（小学校・役場庁舎建設）</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今後は公債費が増加になることから、新規事業や継続事業の計画を見直し、地方債発行の縮減に努めなければならない。</a:t>
          </a:r>
        </a:p>
      </xdr:txBody>
    </xdr:sp>
    <xdr:clientData/>
  </xdr:twoCellAnchor>
  <xdr:oneCellAnchor>
    <xdr:from>
      <xdr:col>3</xdr:col>
      <xdr:colOff>123825</xdr:colOff>
      <xdr:row>69</xdr:row>
      <xdr:rowOff>107950</xdr:rowOff>
    </xdr:from>
    <xdr:ext cx="298543" cy="225703"/>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142240</xdr:rowOff>
    </xdr:from>
    <xdr:to>
      <xdr:col>24</xdr:col>
      <xdr:colOff>25400</xdr:colOff>
      <xdr:row>80</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65809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57167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142240</xdr:rowOff>
    </xdr:from>
    <xdr:to>
      <xdr:col>24</xdr:col>
      <xdr:colOff>114300</xdr:colOff>
      <xdr:row>73</xdr:row>
      <xdr:rowOff>142240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46989</xdr:rowOff>
    </xdr:from>
    <xdr:to>
      <xdr:col>24</xdr:col>
      <xdr:colOff>25400</xdr:colOff>
      <xdr:row>77</xdr:row>
      <xdr:rowOff>54611</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3987800" y="132486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134638</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39370</xdr:rowOff>
    </xdr:from>
    <xdr:to>
      <xdr:col>19</xdr:col>
      <xdr:colOff>187325</xdr:colOff>
      <xdr:row>77</xdr:row>
      <xdr:rowOff>46989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098800" y="132410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39370</xdr:rowOff>
    </xdr:from>
    <xdr:to>
      <xdr:col>15</xdr:col>
      <xdr:colOff>98425</xdr:colOff>
      <xdr:row>77</xdr:row>
      <xdr:rowOff>123189</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2209800" y="1324102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80011</xdr:rowOff>
    </xdr:from>
    <xdr:to>
      <xdr:col>15</xdr:col>
      <xdr:colOff>149225</xdr:colOff>
      <xdr:row>77</xdr:row>
      <xdr:rowOff>10161</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20337</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123189</xdr:rowOff>
    </xdr:from>
    <xdr:to>
      <xdr:col>11</xdr:col>
      <xdr:colOff>9525</xdr:colOff>
      <xdr:row>78</xdr:row>
      <xdr:rowOff>8889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1320800" y="1332483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50817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58437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3811</xdr:rowOff>
    </xdr:from>
    <xdr:to>
      <xdr:col>24</xdr:col>
      <xdr:colOff>76200</xdr:colOff>
      <xdr:row>77</xdr:row>
      <xdr:rowOff>105411</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147338</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167639</xdr:rowOff>
    </xdr:from>
    <xdr:to>
      <xdr:col>20</xdr:col>
      <xdr:colOff>38100</xdr:colOff>
      <xdr:row>77</xdr:row>
      <xdr:rowOff>97789</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82566</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160020</xdr:rowOff>
    </xdr:from>
    <xdr:to>
      <xdr:col>15</xdr:col>
      <xdr:colOff>149225</xdr:colOff>
      <xdr:row>77</xdr:row>
      <xdr:rowOff>90170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74947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72389</xdr:rowOff>
    </xdr:from>
    <xdr:to>
      <xdr:col>11</xdr:col>
      <xdr:colOff>60325</xdr:colOff>
      <xdr:row>78</xdr:row>
      <xdr:rowOff>2539</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158766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129539</xdr:rowOff>
    </xdr:from>
    <xdr:to>
      <xdr:col>6</xdr:col>
      <xdr:colOff>171450</xdr:colOff>
      <xdr:row>78</xdr:row>
      <xdr:rowOff>59689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44466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4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公債費以外については、前年度比よりも</a:t>
          </a:r>
          <a:r>
            <a:rPr kumimoji="1" lang="en-US" altLang="ja-JP" sz="1300">
              <a:latin typeface="ＭＳ Ｐゴシック" panose="020B0600070205080204" pitchFamily="50" charset="-128"/>
              <a:ea typeface="ＭＳ Ｐゴシック" panose="020B0600070205080204" pitchFamily="50" charset="-128"/>
            </a:rPr>
            <a:t>12.7</a:t>
          </a:r>
          <a:r>
            <a:rPr kumimoji="1" lang="ja-JP" altLang="en-US" sz="1300">
              <a:latin typeface="ＭＳ Ｐゴシック" panose="020B0600070205080204" pitchFamily="50" charset="-128"/>
              <a:ea typeface="ＭＳ Ｐゴシック" panose="020B0600070205080204" pitchFamily="50" charset="-128"/>
            </a:rPr>
            <a:t>％も悪化している。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要因としては、人件費及び物件費が類似団体と比較しても前年度比より増加傾向が継続していることが要因として挙げられる。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人件費については、補充する新規職員等の適正な配置、物件費については、管理する公共施設の維持管理コスト軽減を図る対策を講じ、健全な財政運営に努める。</a:t>
          </a: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82</xdr:row>
      <xdr:rowOff>58420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760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165100</xdr:rowOff>
    </xdr:from>
    <xdr:to>
      <xdr:col>82</xdr:col>
      <xdr:colOff>107950</xdr:colOff>
      <xdr:row>80</xdr:row>
      <xdr:rowOff>39370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3538200"/>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96538</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2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127000</xdr:rowOff>
    </xdr:from>
    <xdr:to>
      <xdr:col>78</xdr:col>
      <xdr:colOff>69850</xdr:colOff>
      <xdr:row>78</xdr:row>
      <xdr:rowOff>165100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500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149877</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18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127000</xdr:rowOff>
    </xdr:from>
    <xdr:to>
      <xdr:col>73</xdr:col>
      <xdr:colOff>180975</xdr:colOff>
      <xdr:row>79</xdr:row>
      <xdr:rowOff>77470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35001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106680</xdr:rowOff>
    </xdr:from>
    <xdr:to>
      <xdr:col>74</xdr:col>
      <xdr:colOff>31750</xdr:colOff>
      <xdr:row>78</xdr:row>
      <xdr:rowOff>36830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47007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77470</xdr:rowOff>
    </xdr:from>
    <xdr:to>
      <xdr:col>69</xdr:col>
      <xdr:colOff>92075</xdr:colOff>
      <xdr:row>79</xdr:row>
      <xdr:rowOff>119380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004800" y="136220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87630</xdr:rowOff>
    </xdr:from>
    <xdr:to>
      <xdr:col>69</xdr:col>
      <xdr:colOff>142875</xdr:colOff>
      <xdr:row>79</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27957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69866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160020</xdr:rowOff>
    </xdr:from>
    <xdr:to>
      <xdr:col>82</xdr:col>
      <xdr:colOff>158750</xdr:colOff>
      <xdr:row>80</xdr:row>
      <xdr:rowOff>90170</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70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132097</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67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114300</xdr:rowOff>
    </xdr:from>
    <xdr:to>
      <xdr:col>78</xdr:col>
      <xdr:colOff>120650</xdr:colOff>
      <xdr:row>79</xdr:row>
      <xdr:rowOff>44450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29227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57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76200</xdr:rowOff>
    </xdr:from>
    <xdr:to>
      <xdr:col>74</xdr:col>
      <xdr:colOff>31750</xdr:colOff>
      <xdr:row>79</xdr:row>
      <xdr:rowOff>6350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162577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26670</xdr:rowOff>
    </xdr:from>
    <xdr:to>
      <xdr:col>69</xdr:col>
      <xdr:colOff>142875</xdr:colOff>
      <xdr:row>79</xdr:row>
      <xdr:rowOff>128270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113047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68580</xdr:rowOff>
    </xdr:from>
    <xdr:to>
      <xdr:col>65</xdr:col>
      <xdr:colOff>53975</xdr:colOff>
      <xdr:row>79</xdr:row>
      <xdr:rowOff>170180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61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154957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69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沖縄県伊是名村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154506</xdr:rowOff>
    </xdr:from>
    <xdr:to>
      <xdr:col>29</xdr:col>
      <xdr:colOff>127000</xdr:colOff>
      <xdr:row>18</xdr:row>
      <xdr:rowOff>139366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88081"/>
          <a:ext cx="0" cy="11850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111443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4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139366</xdr:rowOff>
    </xdr:from>
    <xdr:to>
      <xdr:col>30</xdr:col>
      <xdr:colOff>25400</xdr:colOff>
      <xdr:row>18</xdr:row>
      <xdr:rowOff>139366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73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69433</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3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154506</xdr:rowOff>
    </xdr:from>
    <xdr:to>
      <xdr:col>30</xdr:col>
      <xdr:colOff>25400</xdr:colOff>
      <xdr:row>11</xdr:row>
      <xdr:rowOff>154506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88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45251</xdr:rowOff>
    </xdr:from>
    <xdr:to>
      <xdr:col>29</xdr:col>
      <xdr:colOff>127000</xdr:colOff>
      <xdr:row>15</xdr:row>
      <xdr:rowOff>108142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664626"/>
          <a:ext cx="647700" cy="62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141614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32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169537</xdr:rowOff>
    </xdr:from>
    <xdr:to>
      <xdr:col>29</xdr:col>
      <xdr:colOff>177800</xdr:colOff>
      <xdr:row>17</xdr:row>
      <xdr:rowOff>99687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60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94183</xdr:rowOff>
    </xdr:from>
    <xdr:to>
      <xdr:col>26</xdr:col>
      <xdr:colOff>50800</xdr:colOff>
      <xdr:row>15</xdr:row>
      <xdr:rowOff>108142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4305300" y="2713558"/>
          <a:ext cx="698500" cy="139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17775</xdr:rowOff>
    </xdr:from>
    <xdr:to>
      <xdr:col>26</xdr:col>
      <xdr:colOff>101600</xdr:colOff>
      <xdr:row>17</xdr:row>
      <xdr:rowOff>119375</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298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104152</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066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94183</xdr:rowOff>
    </xdr:from>
    <xdr:to>
      <xdr:col>22</xdr:col>
      <xdr:colOff>114300</xdr:colOff>
      <xdr:row>15</xdr:row>
      <xdr:rowOff>170994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713558"/>
          <a:ext cx="698500" cy="76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36776</xdr:rowOff>
    </xdr:from>
    <xdr:to>
      <xdr:col>22</xdr:col>
      <xdr:colOff>165100</xdr:colOff>
      <xdr:row>17</xdr:row>
      <xdr:rowOff>138376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123153</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08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170994</xdr:rowOff>
    </xdr:from>
    <xdr:to>
      <xdr:col>18</xdr:col>
      <xdr:colOff>177800</xdr:colOff>
      <xdr:row>16</xdr:row>
      <xdr:rowOff>47554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2790369"/>
          <a:ext cx="698500" cy="480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50949</xdr:rowOff>
    </xdr:from>
    <xdr:to>
      <xdr:col>19</xdr:col>
      <xdr:colOff>38100</xdr:colOff>
      <xdr:row>17</xdr:row>
      <xdr:rowOff>152549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137326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09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61724</xdr:rowOff>
    </xdr:from>
    <xdr:to>
      <xdr:col>15</xdr:col>
      <xdr:colOff>101600</xdr:colOff>
      <xdr:row>17</xdr:row>
      <xdr:rowOff>163324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148101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1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165901</xdr:rowOff>
    </xdr:from>
    <xdr:to>
      <xdr:col>29</xdr:col>
      <xdr:colOff>177800</xdr:colOff>
      <xdr:row>15</xdr:row>
      <xdr:rowOff>96051</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613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10978</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45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57342</xdr:rowOff>
    </xdr:from>
    <xdr:to>
      <xdr:col>26</xdr:col>
      <xdr:colOff>101600</xdr:colOff>
      <xdr:row>15</xdr:row>
      <xdr:rowOff>158942</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676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169119</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445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43383</xdr:rowOff>
    </xdr:from>
    <xdr:to>
      <xdr:col>22</xdr:col>
      <xdr:colOff>165100</xdr:colOff>
      <xdr:row>15</xdr:row>
      <xdr:rowOff>144983</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662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155160</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431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120194</xdr:rowOff>
    </xdr:from>
    <xdr:to>
      <xdr:col>19</xdr:col>
      <xdr:colOff>38100</xdr:colOff>
      <xdr:row>16</xdr:row>
      <xdr:rowOff>50344</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739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60521</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508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168204</xdr:rowOff>
    </xdr:from>
    <xdr:to>
      <xdr:col>15</xdr:col>
      <xdr:colOff>101600</xdr:colOff>
      <xdr:row>16</xdr:row>
      <xdr:rowOff>98354</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787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108531</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556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208903</xdr:rowOff>
    </xdr:from>
    <xdr:to>
      <xdr:col>29</xdr:col>
      <xdr:colOff>127000</xdr:colOff>
      <xdr:row>37</xdr:row>
      <xdr:rowOff>18466</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33453"/>
          <a:ext cx="0" cy="10097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161993</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1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18466</xdr:rowOff>
    </xdr:from>
    <xdr:to>
      <xdr:col>30</xdr:col>
      <xdr:colOff>25400</xdr:colOff>
      <xdr:row>37</xdr:row>
      <xdr:rowOff>18466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43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123830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7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208903</xdr:rowOff>
    </xdr:from>
    <xdr:to>
      <xdr:col>30</xdr:col>
      <xdr:colOff>25400</xdr:colOff>
      <xdr:row>33</xdr:row>
      <xdr:rowOff>208903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33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137337</xdr:rowOff>
    </xdr:from>
    <xdr:to>
      <xdr:col>29</xdr:col>
      <xdr:colOff>127000</xdr:colOff>
      <xdr:row>35</xdr:row>
      <xdr:rowOff>198867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747687"/>
          <a:ext cx="647700" cy="615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122115</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732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89295</xdr:rowOff>
    </xdr:from>
    <xdr:to>
      <xdr:col>29</xdr:col>
      <xdr:colOff>177800</xdr:colOff>
      <xdr:row>35</xdr:row>
      <xdr:rowOff>190895</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99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137840</xdr:rowOff>
    </xdr:from>
    <xdr:to>
      <xdr:col>26</xdr:col>
      <xdr:colOff>50800</xdr:colOff>
      <xdr:row>35</xdr:row>
      <xdr:rowOff>198867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748190"/>
          <a:ext cx="698500" cy="610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104570</xdr:rowOff>
    </xdr:from>
    <xdr:to>
      <xdr:col>26</xdr:col>
      <xdr:colOff>101600</xdr:colOff>
      <xdr:row>35</xdr:row>
      <xdr:rowOff>206170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14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216347</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48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131787</xdr:rowOff>
    </xdr:from>
    <xdr:to>
      <xdr:col>22</xdr:col>
      <xdr:colOff>114300</xdr:colOff>
      <xdr:row>35</xdr:row>
      <xdr:rowOff>137840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742137"/>
          <a:ext cx="698500" cy="60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123630</xdr:rowOff>
    </xdr:from>
    <xdr:to>
      <xdr:col>22</xdr:col>
      <xdr:colOff>165100</xdr:colOff>
      <xdr:row>35</xdr:row>
      <xdr:rowOff>225230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33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210007</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2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131787</xdr:rowOff>
    </xdr:from>
    <xdr:to>
      <xdr:col>18</xdr:col>
      <xdr:colOff>177800</xdr:colOff>
      <xdr:row>35</xdr:row>
      <xdr:rowOff>169807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742137"/>
          <a:ext cx="698500" cy="38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145763</xdr:rowOff>
    </xdr:from>
    <xdr:to>
      <xdr:col>19</xdr:col>
      <xdr:colOff>38100</xdr:colOff>
      <xdr:row>35</xdr:row>
      <xdr:rowOff>247363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56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232140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4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157033</xdr:rowOff>
    </xdr:from>
    <xdr:to>
      <xdr:col>15</xdr:col>
      <xdr:colOff>101600</xdr:colOff>
      <xdr:row>35</xdr:row>
      <xdr:rowOff>258633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243410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5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86537</xdr:rowOff>
    </xdr:from>
    <xdr:to>
      <xdr:col>29</xdr:col>
      <xdr:colOff>177800</xdr:colOff>
      <xdr:row>35</xdr:row>
      <xdr:rowOff>188137</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696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274514</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541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148067</xdr:rowOff>
    </xdr:from>
    <xdr:to>
      <xdr:col>26</xdr:col>
      <xdr:colOff>101600</xdr:colOff>
      <xdr:row>35</xdr:row>
      <xdr:rowOff>249667</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758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234444</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844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87040</xdr:rowOff>
    </xdr:from>
    <xdr:to>
      <xdr:col>22</xdr:col>
      <xdr:colOff>165100</xdr:colOff>
      <xdr:row>35</xdr:row>
      <xdr:rowOff>188640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697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198817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466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80987</xdr:rowOff>
    </xdr:from>
    <xdr:to>
      <xdr:col>19</xdr:col>
      <xdr:colOff>38100</xdr:colOff>
      <xdr:row>35</xdr:row>
      <xdr:rowOff>182587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691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192764</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4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119007</xdr:rowOff>
    </xdr:from>
    <xdr:to>
      <xdr:col>15</xdr:col>
      <xdr:colOff>101600</xdr:colOff>
      <xdr:row>35</xdr:row>
      <xdr:rowOff>220607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729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230784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49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沖縄県伊是名村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1,274
1,239
15.43
4,679,522
4,317,204
351,574
1,404,676
3,428,308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98243</xdr:rowOff>
    </xdr:from>
    <xdr:to>
      <xdr:col>24</xdr:col>
      <xdr:colOff>62865</xdr:colOff>
      <xdr:row>37</xdr:row>
      <xdr:rowOff>170746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241743"/>
          <a:ext cx="1270" cy="127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3123</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170746</xdr:rowOff>
    </xdr:from>
    <xdr:to>
      <xdr:col>24</xdr:col>
      <xdr:colOff>152400</xdr:colOff>
      <xdr:row>37</xdr:row>
      <xdr:rowOff>170746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0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98243</xdr:rowOff>
    </xdr:from>
    <xdr:to>
      <xdr:col>24</xdr:col>
      <xdr:colOff>152400</xdr:colOff>
      <xdr:row>30</xdr:row>
      <xdr:rowOff>98243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2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145505</xdr:rowOff>
    </xdr:from>
    <xdr:to>
      <xdr:col>24</xdr:col>
      <xdr:colOff>63500</xdr:colOff>
      <xdr:row>34</xdr:row>
      <xdr:rowOff>33454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5803355"/>
          <a:ext cx="838200" cy="59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22655</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94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44228</xdr:rowOff>
    </xdr:from>
    <xdr:to>
      <xdr:col>24</xdr:col>
      <xdr:colOff>114300</xdr:colOff>
      <xdr:row>36</xdr:row>
      <xdr:rowOff>145828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1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13534</xdr:rowOff>
    </xdr:from>
    <xdr:to>
      <xdr:col>19</xdr:col>
      <xdr:colOff>177800</xdr:colOff>
      <xdr:row>34</xdr:row>
      <xdr:rowOff>33454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2908300" y="5842834"/>
          <a:ext cx="889000" cy="19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51175</xdr:rowOff>
    </xdr:from>
    <xdr:to>
      <xdr:col>20</xdr:col>
      <xdr:colOff>38100</xdr:colOff>
      <xdr:row>36</xdr:row>
      <xdr:rowOff>152775</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143902</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1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13534</xdr:rowOff>
    </xdr:from>
    <xdr:to>
      <xdr:col>15</xdr:col>
      <xdr:colOff>50800</xdr:colOff>
      <xdr:row>34</xdr:row>
      <xdr:rowOff>93534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5842834"/>
          <a:ext cx="889000" cy="80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67206</xdr:rowOff>
    </xdr:from>
    <xdr:to>
      <xdr:col>15</xdr:col>
      <xdr:colOff>101600</xdr:colOff>
      <xdr:row>36</xdr:row>
      <xdr:rowOff>168806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159933</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3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93534</xdr:rowOff>
    </xdr:from>
    <xdr:to>
      <xdr:col>10</xdr:col>
      <xdr:colOff>114300</xdr:colOff>
      <xdr:row>35</xdr:row>
      <xdr:rowOff>81266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5922834"/>
          <a:ext cx="889000" cy="15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81093</xdr:rowOff>
    </xdr:from>
    <xdr:to>
      <xdr:col>10</xdr:col>
      <xdr:colOff>165100</xdr:colOff>
      <xdr:row>37</xdr:row>
      <xdr:rowOff>11243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2370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130722</xdr:rowOff>
    </xdr:from>
    <xdr:to>
      <xdr:col>6</xdr:col>
      <xdr:colOff>38100</xdr:colOff>
      <xdr:row>37</xdr:row>
      <xdr:rowOff>60872</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51999</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94705</xdr:rowOff>
    </xdr:from>
    <xdr:to>
      <xdr:col>24</xdr:col>
      <xdr:colOff>114300</xdr:colOff>
      <xdr:row>34</xdr:row>
      <xdr:rowOff>24855</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575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117582</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603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154104</xdr:rowOff>
    </xdr:from>
    <xdr:to>
      <xdr:col>20</xdr:col>
      <xdr:colOff>38100</xdr:colOff>
      <xdr:row>34</xdr:row>
      <xdr:rowOff>84254</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581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100781</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587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134184</xdr:rowOff>
    </xdr:from>
    <xdr:to>
      <xdr:col>15</xdr:col>
      <xdr:colOff>101600</xdr:colOff>
      <xdr:row>34</xdr:row>
      <xdr:rowOff>64334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579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80861</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567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42734</xdr:rowOff>
    </xdr:from>
    <xdr:to>
      <xdr:col>10</xdr:col>
      <xdr:colOff>165100</xdr:colOff>
      <xdr:row>34</xdr:row>
      <xdr:rowOff>144334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587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160861</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647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30466</xdr:rowOff>
    </xdr:from>
    <xdr:to>
      <xdr:col>6</xdr:col>
      <xdr:colOff>38100</xdr:colOff>
      <xdr:row>35</xdr:row>
      <xdr:rowOff>132066</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03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148593</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5806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143782</xdr:rowOff>
    </xdr:from>
    <xdr:to>
      <xdr:col>24</xdr:col>
      <xdr:colOff>62865</xdr:colOff>
      <xdr:row>58</xdr:row>
      <xdr:rowOff>94226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16282"/>
          <a:ext cx="1270" cy="132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98053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4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94226</xdr:rowOff>
    </xdr:from>
    <xdr:to>
      <xdr:col>24</xdr:col>
      <xdr:colOff>152400</xdr:colOff>
      <xdr:row>58</xdr:row>
      <xdr:rowOff>94226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38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90459</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915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143782</xdr:rowOff>
    </xdr:from>
    <xdr:to>
      <xdr:col>24</xdr:col>
      <xdr:colOff>152400</xdr:colOff>
      <xdr:row>50</xdr:row>
      <xdr:rowOff>143782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1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101258</xdr:rowOff>
    </xdr:from>
    <xdr:to>
      <xdr:col>24</xdr:col>
      <xdr:colOff>63500</xdr:colOff>
      <xdr:row>56</xdr:row>
      <xdr:rowOff>115136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702458"/>
          <a:ext cx="838200" cy="13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151317</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52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xdr:rowOff>
    </xdr:from>
    <xdr:to>
      <xdr:col>24</xdr:col>
      <xdr:colOff>114300</xdr:colOff>
      <xdr:row>57</xdr:row>
      <xdr:rowOff>103040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7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83749</xdr:rowOff>
    </xdr:from>
    <xdr:to>
      <xdr:col>19</xdr:col>
      <xdr:colOff>177800</xdr:colOff>
      <xdr:row>56</xdr:row>
      <xdr:rowOff>101258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684949"/>
          <a:ext cx="889000" cy="1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5522</xdr:rowOff>
    </xdr:from>
    <xdr:to>
      <xdr:col>20</xdr:col>
      <xdr:colOff>38100</xdr:colOff>
      <xdr:row>57</xdr:row>
      <xdr:rowOff>107122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7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98249</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870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83749</xdr:rowOff>
    </xdr:from>
    <xdr:to>
      <xdr:col>15</xdr:col>
      <xdr:colOff>50800</xdr:colOff>
      <xdr:row>56</xdr:row>
      <xdr:rowOff>127866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684949"/>
          <a:ext cx="889000" cy="4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39268</xdr:rowOff>
    </xdr:from>
    <xdr:to>
      <xdr:col>15</xdr:col>
      <xdr:colOff>101600</xdr:colOff>
      <xdr:row>57</xdr:row>
      <xdr:rowOff>140868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1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131995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904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36344</xdr:rowOff>
    </xdr:from>
    <xdr:to>
      <xdr:col>10</xdr:col>
      <xdr:colOff>114300</xdr:colOff>
      <xdr:row>56</xdr:row>
      <xdr:rowOff>127866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637544"/>
          <a:ext cx="889000" cy="9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52315</xdr:rowOff>
    </xdr:from>
    <xdr:to>
      <xdr:col>10</xdr:col>
      <xdr:colOff>165100</xdr:colOff>
      <xdr:row>57</xdr:row>
      <xdr:rowOff>153915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2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145042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917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57808</xdr:rowOff>
    </xdr:from>
    <xdr:to>
      <xdr:col>6</xdr:col>
      <xdr:colOff>38100</xdr:colOff>
      <xdr:row>57</xdr:row>
      <xdr:rowOff>159408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3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150535</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92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64336</xdr:rowOff>
    </xdr:from>
    <xdr:to>
      <xdr:col>24</xdr:col>
      <xdr:colOff>114300</xdr:colOff>
      <xdr:row>56</xdr:row>
      <xdr:rowOff>165936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66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87213</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516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50458</xdr:rowOff>
    </xdr:from>
    <xdr:to>
      <xdr:col>20</xdr:col>
      <xdr:colOff>38100</xdr:colOff>
      <xdr:row>56</xdr:row>
      <xdr:rowOff>152058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65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168585</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426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32949</xdr:rowOff>
    </xdr:from>
    <xdr:to>
      <xdr:col>15</xdr:col>
      <xdr:colOff>101600</xdr:colOff>
      <xdr:row>56</xdr:row>
      <xdr:rowOff>134549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63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151076</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409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77066</xdr:rowOff>
    </xdr:from>
    <xdr:to>
      <xdr:col>10</xdr:col>
      <xdr:colOff>165100</xdr:colOff>
      <xdr:row>57</xdr:row>
      <xdr:rowOff>7216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67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23743</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453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156994</xdr:rowOff>
    </xdr:from>
    <xdr:to>
      <xdr:col>6</xdr:col>
      <xdr:colOff>38100</xdr:colOff>
      <xdr:row>56</xdr:row>
      <xdr:rowOff>87144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58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103671</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361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91539</xdr:rowOff>
    </xdr:from>
    <xdr:to>
      <xdr:col>24</xdr:col>
      <xdr:colOff>62865</xdr:colOff>
      <xdr:row>78</xdr:row>
      <xdr:rowOff>137272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435939"/>
          <a:ext cx="1270" cy="107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141099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137272</xdr:rowOff>
    </xdr:from>
    <xdr:to>
      <xdr:col>24</xdr:col>
      <xdr:colOff>152400</xdr:colOff>
      <xdr:row>78</xdr:row>
      <xdr:rowOff>137272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38216</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21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91539</xdr:rowOff>
    </xdr:from>
    <xdr:to>
      <xdr:col>24</xdr:col>
      <xdr:colOff>152400</xdr:colOff>
      <xdr:row>72</xdr:row>
      <xdr:rowOff>91539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4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143952</xdr:rowOff>
    </xdr:from>
    <xdr:to>
      <xdr:col>24</xdr:col>
      <xdr:colOff>63500</xdr:colOff>
      <xdr:row>78</xdr:row>
      <xdr:rowOff>33406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345602"/>
          <a:ext cx="838200" cy="6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99359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29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76482</xdr:rowOff>
    </xdr:from>
    <xdr:to>
      <xdr:col>24</xdr:col>
      <xdr:colOff>114300</xdr:colOff>
      <xdr:row>78</xdr:row>
      <xdr:rowOff>6632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28372</xdr:rowOff>
    </xdr:from>
    <xdr:to>
      <xdr:col>19</xdr:col>
      <xdr:colOff>177800</xdr:colOff>
      <xdr:row>78</xdr:row>
      <xdr:rowOff>33406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401472"/>
          <a:ext cx="889000" cy="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81663</xdr:rowOff>
    </xdr:from>
    <xdr:to>
      <xdr:col>20</xdr:col>
      <xdr:colOff>38100</xdr:colOff>
      <xdr:row>78</xdr:row>
      <xdr:rowOff>11813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28340</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05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166790</xdr:rowOff>
    </xdr:from>
    <xdr:to>
      <xdr:col>15</xdr:col>
      <xdr:colOff>50800</xdr:colOff>
      <xdr:row>78</xdr:row>
      <xdr:rowOff>28372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368440"/>
          <a:ext cx="889000" cy="3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92749</xdr:rowOff>
    </xdr:from>
    <xdr:to>
      <xdr:col>15</xdr:col>
      <xdr:colOff>101600</xdr:colOff>
      <xdr:row>78</xdr:row>
      <xdr:rowOff>22899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39426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06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128846</xdr:rowOff>
    </xdr:from>
    <xdr:to>
      <xdr:col>10</xdr:col>
      <xdr:colOff>114300</xdr:colOff>
      <xdr:row>77</xdr:row>
      <xdr:rowOff>166790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330496"/>
          <a:ext cx="889000" cy="3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57509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146535</xdr:rowOff>
    </xdr:from>
    <xdr:to>
      <xdr:col>6</xdr:col>
      <xdr:colOff>38100</xdr:colOff>
      <xdr:row>78</xdr:row>
      <xdr:rowOff>76685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67812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44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93152</xdr:rowOff>
    </xdr:from>
    <xdr:to>
      <xdr:col>24</xdr:col>
      <xdr:colOff>114300</xdr:colOff>
      <xdr:row>78</xdr:row>
      <xdr:rowOff>23302</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9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71579</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7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154056</xdr:rowOff>
    </xdr:from>
    <xdr:to>
      <xdr:col>20</xdr:col>
      <xdr:colOff>38100</xdr:colOff>
      <xdr:row>78</xdr:row>
      <xdr:rowOff>84206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5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75333</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44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149022</xdr:rowOff>
    </xdr:from>
    <xdr:to>
      <xdr:col>15</xdr:col>
      <xdr:colOff>101600</xdr:colOff>
      <xdr:row>78</xdr:row>
      <xdr:rowOff>79172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5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70299</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44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115990</xdr:rowOff>
    </xdr:from>
    <xdr:to>
      <xdr:col>10</xdr:col>
      <xdr:colOff>165100</xdr:colOff>
      <xdr:row>78</xdr:row>
      <xdr:rowOff>46140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37267</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41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78046</xdr:rowOff>
    </xdr:from>
    <xdr:to>
      <xdr:col>6</xdr:col>
      <xdr:colOff>38100</xdr:colOff>
      <xdr:row>78</xdr:row>
      <xdr:rowOff>8196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7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24723</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05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18520</xdr:rowOff>
    </xdr:from>
    <xdr:to>
      <xdr:col>24</xdr:col>
      <xdr:colOff>62865</xdr:colOff>
      <xdr:row>97</xdr:row>
      <xdr:rowOff>108755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49020"/>
          <a:ext cx="1270" cy="12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112582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4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108755</xdr:rowOff>
    </xdr:from>
    <xdr:to>
      <xdr:col>24</xdr:col>
      <xdr:colOff>152400</xdr:colOff>
      <xdr:row>97</xdr:row>
      <xdr:rowOff>108755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3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136647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2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18520</xdr:rowOff>
    </xdr:from>
    <xdr:to>
      <xdr:col>24</xdr:col>
      <xdr:colOff>152400</xdr:colOff>
      <xdr:row>90</xdr:row>
      <xdr:rowOff>18520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49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134358</xdr:rowOff>
    </xdr:from>
    <xdr:to>
      <xdr:col>24</xdr:col>
      <xdr:colOff>63500</xdr:colOff>
      <xdr:row>94</xdr:row>
      <xdr:rowOff>159085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250658"/>
          <a:ext cx="838200" cy="2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128295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44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149868</xdr:rowOff>
    </xdr:from>
    <xdr:to>
      <xdr:col>24</xdr:col>
      <xdr:colOff>114300</xdr:colOff>
      <xdr:row>95</xdr:row>
      <xdr:rowOff>80018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138458</xdr:rowOff>
    </xdr:from>
    <xdr:to>
      <xdr:col>19</xdr:col>
      <xdr:colOff>177800</xdr:colOff>
      <xdr:row>94</xdr:row>
      <xdr:rowOff>159085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6083308"/>
          <a:ext cx="889000" cy="19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25433</xdr:rowOff>
    </xdr:from>
    <xdr:to>
      <xdr:col>20</xdr:col>
      <xdr:colOff>38100</xdr:colOff>
      <xdr:row>95</xdr:row>
      <xdr:rowOff>127033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118160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40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138458</xdr:rowOff>
    </xdr:from>
    <xdr:to>
      <xdr:col>15</xdr:col>
      <xdr:colOff>50800</xdr:colOff>
      <xdr:row>95</xdr:row>
      <xdr:rowOff>129040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083308"/>
          <a:ext cx="889000" cy="33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133783</xdr:rowOff>
    </xdr:from>
    <xdr:to>
      <xdr:col>15</xdr:col>
      <xdr:colOff>101600</xdr:colOff>
      <xdr:row>95</xdr:row>
      <xdr:rowOff>63933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55060</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34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129040</xdr:rowOff>
    </xdr:from>
    <xdr:to>
      <xdr:col>10</xdr:col>
      <xdr:colOff>114300</xdr:colOff>
      <xdr:row>95</xdr:row>
      <xdr:rowOff>131866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416790"/>
          <a:ext cx="889000" cy="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54982</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160643</xdr:rowOff>
    </xdr:from>
    <xdr:to>
      <xdr:col>6</xdr:col>
      <xdr:colOff>38100</xdr:colOff>
      <xdr:row>96</xdr:row>
      <xdr:rowOff>90793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81920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83558</xdr:rowOff>
    </xdr:from>
    <xdr:to>
      <xdr:col>24</xdr:col>
      <xdr:colOff>114300</xdr:colOff>
      <xdr:row>95</xdr:row>
      <xdr:rowOff>13708</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19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106435</xdr:rowOff>
    </xdr:from>
    <xdr:ext cx="599010"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051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108285</xdr:rowOff>
    </xdr:from>
    <xdr:to>
      <xdr:col>20</xdr:col>
      <xdr:colOff>38100</xdr:colOff>
      <xdr:row>95</xdr:row>
      <xdr:rowOff>38435</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22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54962</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599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87658</xdr:rowOff>
    </xdr:from>
    <xdr:to>
      <xdr:col>15</xdr:col>
      <xdr:colOff>101600</xdr:colOff>
      <xdr:row>94</xdr:row>
      <xdr:rowOff>17808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03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34335</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08795" y="15807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78240</xdr:rowOff>
    </xdr:from>
    <xdr:to>
      <xdr:col>10</xdr:col>
      <xdr:colOff>165100</xdr:colOff>
      <xdr:row>96</xdr:row>
      <xdr:rowOff>8390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36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24917</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14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81066</xdr:rowOff>
    </xdr:from>
    <xdr:to>
      <xdr:col>6</xdr:col>
      <xdr:colOff>38100</xdr:colOff>
      <xdr:row>96</xdr:row>
      <xdr:rowOff>11216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36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27743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14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147465</xdr:rowOff>
    </xdr:from>
    <xdr:to>
      <xdr:col>54</xdr:col>
      <xdr:colOff>189865</xdr:colOff>
      <xdr:row>38</xdr:row>
      <xdr:rowOff>31353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62415"/>
          <a:ext cx="1270" cy="108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35180</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5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31353</xdr:rowOff>
    </xdr:from>
    <xdr:to>
      <xdr:col>55</xdr:col>
      <xdr:colOff>88900</xdr:colOff>
      <xdr:row>38</xdr:row>
      <xdr:rowOff>31353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4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94142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3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147465</xdr:rowOff>
    </xdr:from>
    <xdr:to>
      <xdr:col>55</xdr:col>
      <xdr:colOff>88900</xdr:colOff>
      <xdr:row>31</xdr:row>
      <xdr:rowOff>147465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6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1931</xdr:rowOff>
    </xdr:from>
    <xdr:to>
      <xdr:col>55</xdr:col>
      <xdr:colOff>0</xdr:colOff>
      <xdr:row>37</xdr:row>
      <xdr:rowOff>29755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345581"/>
          <a:ext cx="838200" cy="2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870</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01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149443</xdr:rowOff>
    </xdr:from>
    <xdr:to>
      <xdr:col>55</xdr:col>
      <xdr:colOff>50800</xdr:colOff>
      <xdr:row>36</xdr:row>
      <xdr:rowOff>79593</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5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29755</xdr:rowOff>
    </xdr:from>
    <xdr:to>
      <xdr:col>50</xdr:col>
      <xdr:colOff>114300</xdr:colOff>
      <xdr:row>37</xdr:row>
      <xdr:rowOff>38655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373405"/>
          <a:ext cx="889000" cy="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14757</xdr:rowOff>
    </xdr:from>
    <xdr:to>
      <xdr:col>50</xdr:col>
      <xdr:colOff>165100</xdr:colOff>
      <xdr:row>36</xdr:row>
      <xdr:rowOff>116357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132884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962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41842</xdr:rowOff>
    </xdr:from>
    <xdr:to>
      <xdr:col>45</xdr:col>
      <xdr:colOff>177800</xdr:colOff>
      <xdr:row>37</xdr:row>
      <xdr:rowOff>38655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214042"/>
          <a:ext cx="889000" cy="16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55259</xdr:rowOff>
    </xdr:from>
    <xdr:to>
      <xdr:col>46</xdr:col>
      <xdr:colOff>38100</xdr:colOff>
      <xdr:row>36</xdr:row>
      <xdr:rowOff>156859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1936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00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41842</xdr:rowOff>
    </xdr:from>
    <xdr:to>
      <xdr:col>41</xdr:col>
      <xdr:colOff>50800</xdr:colOff>
      <xdr:row>37</xdr:row>
      <xdr:rowOff>81857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214042"/>
          <a:ext cx="889000" cy="21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37204</xdr:rowOff>
    </xdr:from>
    <xdr:to>
      <xdr:col>41</xdr:col>
      <xdr:colOff>101600</xdr:colOff>
      <xdr:row>35</xdr:row>
      <xdr:rowOff>138804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155331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129282</xdr:rowOff>
    </xdr:from>
    <xdr:to>
      <xdr:col>36</xdr:col>
      <xdr:colOff>165100</xdr:colOff>
      <xdr:row>37</xdr:row>
      <xdr:rowOff>59432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75959</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122581</xdr:rowOff>
    </xdr:from>
    <xdr:to>
      <xdr:col>55</xdr:col>
      <xdr:colOff>50800</xdr:colOff>
      <xdr:row>37</xdr:row>
      <xdr:rowOff>52731</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29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101008</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273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150405</xdr:rowOff>
    </xdr:from>
    <xdr:to>
      <xdr:col>50</xdr:col>
      <xdr:colOff>165100</xdr:colOff>
      <xdr:row>37</xdr:row>
      <xdr:rowOff>80555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32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71682</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415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159305</xdr:rowOff>
    </xdr:from>
    <xdr:to>
      <xdr:col>46</xdr:col>
      <xdr:colOff>38100</xdr:colOff>
      <xdr:row>37</xdr:row>
      <xdr:rowOff>89455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33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80582</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424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162492</xdr:rowOff>
    </xdr:from>
    <xdr:to>
      <xdr:col>41</xdr:col>
      <xdr:colOff>101600</xdr:colOff>
      <xdr:row>36</xdr:row>
      <xdr:rowOff>92642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16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83769</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255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31057</xdr:rowOff>
    </xdr:from>
    <xdr:to>
      <xdr:col>36</xdr:col>
      <xdr:colOff>165100</xdr:colOff>
      <xdr:row>37</xdr:row>
      <xdr:rowOff>132657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37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123784</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467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75465</xdr:rowOff>
    </xdr:from>
    <xdr:to>
      <xdr:col>54</xdr:col>
      <xdr:colOff>189865</xdr:colOff>
      <xdr:row>59</xdr:row>
      <xdr:rowOff>39693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647965"/>
          <a:ext cx="1270" cy="150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43520</xdr:rowOff>
    </xdr:from>
    <xdr:ext cx="469744"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39693</xdr:rowOff>
    </xdr:from>
    <xdr:to>
      <xdr:col>55</xdr:col>
      <xdr:colOff>88900</xdr:colOff>
      <xdr:row>59</xdr:row>
      <xdr:rowOff>39693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5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22142</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4231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75465</xdr:rowOff>
    </xdr:from>
    <xdr:to>
      <xdr:col>55</xdr:col>
      <xdr:colOff>88900</xdr:colOff>
      <xdr:row>50</xdr:row>
      <xdr:rowOff>75465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64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60082</xdr:rowOff>
    </xdr:from>
    <xdr:to>
      <xdr:col>55</xdr:col>
      <xdr:colOff>0</xdr:colOff>
      <xdr:row>54</xdr:row>
      <xdr:rowOff>102297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8804032"/>
          <a:ext cx="838200" cy="556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89927</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62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111500</xdr:rowOff>
    </xdr:from>
    <xdr:to>
      <xdr:col>55</xdr:col>
      <xdr:colOff>50800</xdr:colOff>
      <xdr:row>58</xdr:row>
      <xdr:rowOff>41650</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102297</xdr:rowOff>
    </xdr:from>
    <xdr:to>
      <xdr:col>50</xdr:col>
      <xdr:colOff>114300</xdr:colOff>
      <xdr:row>55</xdr:row>
      <xdr:rowOff>79135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360597"/>
          <a:ext cx="889000" cy="14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121471</xdr:rowOff>
    </xdr:from>
    <xdr:to>
      <xdr:col>50</xdr:col>
      <xdr:colOff>165100</xdr:colOff>
      <xdr:row>58</xdr:row>
      <xdr:rowOff>51621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9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42748</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98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79135</xdr:rowOff>
    </xdr:from>
    <xdr:to>
      <xdr:col>45</xdr:col>
      <xdr:colOff>177800</xdr:colOff>
      <xdr:row>57</xdr:row>
      <xdr:rowOff>74586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508885"/>
          <a:ext cx="889000" cy="33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125120</xdr:rowOff>
    </xdr:from>
    <xdr:to>
      <xdr:col>46</xdr:col>
      <xdr:colOff>38100</xdr:colOff>
      <xdr:row>58</xdr:row>
      <xdr:rowOff>55270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46397</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990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73329</xdr:rowOff>
    </xdr:from>
    <xdr:to>
      <xdr:col>41</xdr:col>
      <xdr:colOff>50800</xdr:colOff>
      <xdr:row>57</xdr:row>
      <xdr:rowOff>74586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9845979"/>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107162</xdr:rowOff>
    </xdr:from>
    <xdr:to>
      <xdr:col>41</xdr:col>
      <xdr:colOff>101600</xdr:colOff>
      <xdr:row>58</xdr:row>
      <xdr:rowOff>37312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7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28439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972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132049</xdr:rowOff>
    </xdr:from>
    <xdr:to>
      <xdr:col>36</xdr:col>
      <xdr:colOff>165100</xdr:colOff>
      <xdr:row>58</xdr:row>
      <xdr:rowOff>62199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0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53326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99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9282</xdr:rowOff>
    </xdr:from>
    <xdr:to>
      <xdr:col>55</xdr:col>
      <xdr:colOff>50800</xdr:colOff>
      <xdr:row>51</xdr:row>
      <xdr:rowOff>110882</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875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32159</xdr:rowOff>
    </xdr:from>
    <xdr:ext cx="690189"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86046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51497</xdr:rowOff>
    </xdr:from>
    <xdr:to>
      <xdr:col>50</xdr:col>
      <xdr:colOff>165100</xdr:colOff>
      <xdr:row>54</xdr:row>
      <xdr:rowOff>153097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30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52</xdr:row>
      <xdr:rowOff>169624</xdr:rowOff>
    </xdr:from>
    <xdr:ext cx="690189"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294205" y="90850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28335</xdr:rowOff>
    </xdr:from>
    <xdr:to>
      <xdr:col>46</xdr:col>
      <xdr:colOff>38100</xdr:colOff>
      <xdr:row>55</xdr:row>
      <xdr:rowOff>129935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45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146462</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233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23786</xdr:rowOff>
    </xdr:from>
    <xdr:to>
      <xdr:col>41</xdr:col>
      <xdr:colOff>101600</xdr:colOff>
      <xdr:row>57</xdr:row>
      <xdr:rowOff>125386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79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141913</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571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22529</xdr:rowOff>
    </xdr:from>
    <xdr:to>
      <xdr:col>36</xdr:col>
      <xdr:colOff>165100</xdr:colOff>
      <xdr:row>57</xdr:row>
      <xdr:rowOff>124129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79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140656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570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57513</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30463"/>
          <a:ext cx="1270" cy="141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4190</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05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57513</xdr:rowOff>
    </xdr:from>
    <xdr:to>
      <xdr:col>55</xdr:col>
      <xdr:colOff>88900</xdr:colOff>
      <xdr:row>71</xdr:row>
      <xdr:rowOff>57513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30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34894</xdr:rowOff>
    </xdr:from>
    <xdr:to>
      <xdr:col>55</xdr:col>
      <xdr:colOff>0</xdr:colOff>
      <xdr:row>77</xdr:row>
      <xdr:rowOff>118001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236544"/>
          <a:ext cx="838200" cy="8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121632</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494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143205</xdr:rowOff>
    </xdr:from>
    <xdr:to>
      <xdr:col>55</xdr:col>
      <xdr:colOff>50800</xdr:colOff>
      <xdr:row>79</xdr:row>
      <xdr:rowOff>73355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5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119918</xdr:rowOff>
    </xdr:from>
    <xdr:to>
      <xdr:col>50</xdr:col>
      <xdr:colOff>114300</xdr:colOff>
      <xdr:row>77</xdr:row>
      <xdr:rowOff>118001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150118"/>
          <a:ext cx="889000" cy="16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134472</xdr:rowOff>
    </xdr:from>
    <xdr:to>
      <xdr:col>50</xdr:col>
      <xdr:colOff>165100</xdr:colOff>
      <xdr:row>79</xdr:row>
      <xdr:rowOff>64622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50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55749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60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119918</xdr:rowOff>
    </xdr:from>
    <xdr:to>
      <xdr:col>45</xdr:col>
      <xdr:colOff>177800</xdr:colOff>
      <xdr:row>77</xdr:row>
      <xdr:rowOff>153251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150118"/>
          <a:ext cx="889000" cy="20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146106</xdr:rowOff>
    </xdr:from>
    <xdr:to>
      <xdr:col>46</xdr:col>
      <xdr:colOff>38100</xdr:colOff>
      <xdr:row>79</xdr:row>
      <xdr:rowOff>76256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51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67383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61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153251</xdr:rowOff>
    </xdr:from>
    <xdr:to>
      <xdr:col>41</xdr:col>
      <xdr:colOff>50800</xdr:colOff>
      <xdr:row>78</xdr:row>
      <xdr:rowOff>54546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354901"/>
          <a:ext cx="889000" cy="7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132890</xdr:rowOff>
    </xdr:from>
    <xdr:to>
      <xdr:col>41</xdr:col>
      <xdr:colOff>101600</xdr:colOff>
      <xdr:row>79</xdr:row>
      <xdr:rowOff>63040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50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54167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59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135306</xdr:rowOff>
    </xdr:from>
    <xdr:to>
      <xdr:col>36</xdr:col>
      <xdr:colOff>165100</xdr:colOff>
      <xdr:row>79</xdr:row>
      <xdr:rowOff>65456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56583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60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155544</xdr:rowOff>
    </xdr:from>
    <xdr:to>
      <xdr:col>55</xdr:col>
      <xdr:colOff>50800</xdr:colOff>
      <xdr:row>77</xdr:row>
      <xdr:rowOff>85694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18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6971</xdr:rowOff>
    </xdr:from>
    <xdr:ext cx="599010"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037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67201</xdr:rowOff>
    </xdr:from>
    <xdr:to>
      <xdr:col>50</xdr:col>
      <xdr:colOff>165100</xdr:colOff>
      <xdr:row>77</xdr:row>
      <xdr:rowOff>168801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26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13878</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39795" y="13044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69118</xdr:rowOff>
    </xdr:from>
    <xdr:to>
      <xdr:col>46</xdr:col>
      <xdr:colOff>38100</xdr:colOff>
      <xdr:row>76</xdr:row>
      <xdr:rowOff>170718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09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15795</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50795" y="12874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102451</xdr:rowOff>
    </xdr:from>
    <xdr:to>
      <xdr:col>41</xdr:col>
      <xdr:colOff>101600</xdr:colOff>
      <xdr:row>78</xdr:row>
      <xdr:rowOff>32601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30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49128</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61795" y="13079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3746</xdr:rowOff>
    </xdr:from>
    <xdr:to>
      <xdr:col>36</xdr:col>
      <xdr:colOff>165100</xdr:colOff>
      <xdr:row>78</xdr:row>
      <xdr:rowOff>105346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37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121873</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72795" y="13152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143419</xdr:rowOff>
    </xdr:from>
    <xdr:to>
      <xdr:col>54</xdr:col>
      <xdr:colOff>189865</xdr:colOff>
      <xdr:row>99</xdr:row>
      <xdr:rowOff>98879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73919"/>
          <a:ext cx="1270" cy="1498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90096</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49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143419</xdr:rowOff>
    </xdr:from>
    <xdr:to>
      <xdr:col>55</xdr:col>
      <xdr:colOff>88900</xdr:colOff>
      <xdr:row>90</xdr:row>
      <xdr:rowOff>143419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73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143419</xdr:rowOff>
    </xdr:from>
    <xdr:to>
      <xdr:col>55</xdr:col>
      <xdr:colOff>0</xdr:colOff>
      <xdr:row>94</xdr:row>
      <xdr:rowOff>150054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5573919"/>
          <a:ext cx="838200" cy="69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171132</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801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21255</xdr:rowOff>
    </xdr:from>
    <xdr:to>
      <xdr:col>55</xdr:col>
      <xdr:colOff>50800</xdr:colOff>
      <xdr:row>98</xdr:row>
      <xdr:rowOff>122855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8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150054</xdr:rowOff>
    </xdr:from>
    <xdr:to>
      <xdr:col>50</xdr:col>
      <xdr:colOff>114300</xdr:colOff>
      <xdr:row>97</xdr:row>
      <xdr:rowOff>18379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266354"/>
          <a:ext cx="889000" cy="38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44664</xdr:rowOff>
    </xdr:from>
    <xdr:to>
      <xdr:col>50</xdr:col>
      <xdr:colOff>165100</xdr:colOff>
      <xdr:row>98</xdr:row>
      <xdr:rowOff>146264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84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137391</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939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18379</xdr:rowOff>
    </xdr:from>
    <xdr:to>
      <xdr:col>45</xdr:col>
      <xdr:colOff>177800</xdr:colOff>
      <xdr:row>98</xdr:row>
      <xdr:rowOff>152198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649029"/>
          <a:ext cx="889000" cy="30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57206</xdr:rowOff>
    </xdr:from>
    <xdr:to>
      <xdr:col>46</xdr:col>
      <xdr:colOff>38100</xdr:colOff>
      <xdr:row>98</xdr:row>
      <xdr:rowOff>158806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5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149933</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95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152198</xdr:rowOff>
    </xdr:from>
    <xdr:to>
      <xdr:col>41</xdr:col>
      <xdr:colOff>50800</xdr:colOff>
      <xdr:row>99</xdr:row>
      <xdr:rowOff>8747</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954298"/>
          <a:ext cx="889000" cy="27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23687</xdr:rowOff>
    </xdr:from>
    <xdr:to>
      <xdr:col>41</xdr:col>
      <xdr:colOff>101600</xdr:colOff>
      <xdr:row>98</xdr:row>
      <xdr:rowOff>125287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2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141814</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60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64539</xdr:rowOff>
    </xdr:from>
    <xdr:to>
      <xdr:col>36</xdr:col>
      <xdr:colOff>165100</xdr:colOff>
      <xdr:row>98</xdr:row>
      <xdr:rowOff>166139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6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11216</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641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92619</xdr:rowOff>
    </xdr:from>
    <xdr:to>
      <xdr:col>55</xdr:col>
      <xdr:colOff>50800</xdr:colOff>
      <xdr:row>91</xdr:row>
      <xdr:rowOff>22769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552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45646</xdr:rowOff>
    </xdr:from>
    <xdr:ext cx="690189"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5476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99254</xdr:rowOff>
    </xdr:from>
    <xdr:to>
      <xdr:col>50</xdr:col>
      <xdr:colOff>165100</xdr:colOff>
      <xdr:row>95</xdr:row>
      <xdr:rowOff>29404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21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45931</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39795" y="15990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139029</xdr:rowOff>
    </xdr:from>
    <xdr:to>
      <xdr:col>46</xdr:col>
      <xdr:colOff>38100</xdr:colOff>
      <xdr:row>97</xdr:row>
      <xdr:rowOff>69179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59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85706</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6373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101398</xdr:rowOff>
    </xdr:from>
    <xdr:to>
      <xdr:col>41</xdr:col>
      <xdr:colOff>101600</xdr:colOff>
      <xdr:row>99</xdr:row>
      <xdr:rowOff>31548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90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99</xdr:row>
      <xdr:rowOff>22675</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61795" y="1699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129397</xdr:rowOff>
    </xdr:from>
    <xdr:to>
      <xdr:col>36</xdr:col>
      <xdr:colOff>165100</xdr:colOff>
      <xdr:row>99</xdr:row>
      <xdr:rowOff>59547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93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50674</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7024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92727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154162</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97662"/>
          <a:ext cx="1269" cy="143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66526</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53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100839</xdr:rowOff>
    </xdr:from>
    <xdr:ext cx="690189"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72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154162</xdr:rowOff>
    </xdr:from>
    <xdr:to>
      <xdr:col>86</xdr:col>
      <xdr:colOff>25400</xdr:colOff>
      <xdr:row>30</xdr:row>
      <xdr:rowOff>154162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9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22442</xdr:rowOff>
    </xdr:from>
    <xdr:to>
      <xdr:col>85</xdr:col>
      <xdr:colOff>127000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708992"/>
          <a:ext cx="838200" cy="2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155425</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99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132548</xdr:rowOff>
    </xdr:from>
    <xdr:to>
      <xdr:col>85</xdr:col>
      <xdr:colOff>177800</xdr:colOff>
      <xdr:row>39</xdr:row>
      <xdr:rowOff>62698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4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131738</xdr:rowOff>
    </xdr:from>
    <xdr:to>
      <xdr:col>81</xdr:col>
      <xdr:colOff>101600</xdr:colOff>
      <xdr:row>39</xdr:row>
      <xdr:rowOff>61888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78415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42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133103</xdr:rowOff>
    </xdr:from>
    <xdr:to>
      <xdr:col>76</xdr:col>
      <xdr:colOff>165100</xdr:colOff>
      <xdr:row>39</xdr:row>
      <xdr:rowOff>63253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4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79779</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42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135147</xdr:rowOff>
    </xdr:from>
    <xdr:to>
      <xdr:col>72</xdr:col>
      <xdr:colOff>38100</xdr:colOff>
      <xdr:row>39</xdr:row>
      <xdr:rowOff>65297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81824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42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135829</xdr:rowOff>
    </xdr:from>
    <xdr:to>
      <xdr:col>67</xdr:col>
      <xdr:colOff>101600</xdr:colOff>
      <xdr:row>39</xdr:row>
      <xdr:rowOff>65979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5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82506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42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143092</xdr:rowOff>
    </xdr:from>
    <xdr:to>
      <xdr:col>85</xdr:col>
      <xdr:colOff>177800</xdr:colOff>
      <xdr:row>39</xdr:row>
      <xdr:rowOff>73242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5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110975</xdr:rowOff>
    </xdr:from>
    <xdr:ext cx="534377"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626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115697</xdr:rowOff>
    </xdr:from>
    <xdr:to>
      <xdr:col>85</xdr:col>
      <xdr:colOff>126364</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688197"/>
          <a:ext cx="1269" cy="147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81932</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197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62374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115697</xdr:rowOff>
    </xdr:from>
    <xdr:to>
      <xdr:col>86</xdr:col>
      <xdr:colOff>25400</xdr:colOff>
      <xdr:row>50</xdr:row>
      <xdr:rowOff>115697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68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170832</xdr:rowOff>
    </xdr:from>
    <xdr:ext cx="313932"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943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147955</xdr:rowOff>
    </xdr:from>
    <xdr:to>
      <xdr:col>85</xdr:col>
      <xdr:colOff>177800</xdr:colOff>
      <xdr:row>59</xdr:row>
      <xdr:rowOff>78105</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150241</xdr:rowOff>
    </xdr:from>
    <xdr:to>
      <xdr:col>81</xdr:col>
      <xdr:colOff>101600</xdr:colOff>
      <xdr:row>59</xdr:row>
      <xdr:rowOff>80391</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96918</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333" y="9869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126382</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70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23823</xdr:rowOff>
    </xdr:from>
    <xdr:to>
      <xdr:col>85</xdr:col>
      <xdr:colOff>126364</xdr:colOff>
      <xdr:row>78</xdr:row>
      <xdr:rowOff>151482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6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155309</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151482</xdr:rowOff>
    </xdr:from>
    <xdr:to>
      <xdr:col>86</xdr:col>
      <xdr:colOff>25400</xdr:colOff>
      <xdr:row>78</xdr:row>
      <xdr:rowOff>151482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2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141950</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7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23823</xdr:rowOff>
    </xdr:from>
    <xdr:to>
      <xdr:col>86</xdr:col>
      <xdr:colOff>25400</xdr:colOff>
      <xdr:row>71</xdr:row>
      <xdr:rowOff>23823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145239</xdr:rowOff>
    </xdr:from>
    <xdr:to>
      <xdr:col>85</xdr:col>
      <xdr:colOff>127000</xdr:colOff>
      <xdr:row>76</xdr:row>
      <xdr:rowOff>160617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175439"/>
          <a:ext cx="838200" cy="1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157456</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187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7579</xdr:rowOff>
    </xdr:from>
    <xdr:to>
      <xdr:col>85</xdr:col>
      <xdr:colOff>177800</xdr:colOff>
      <xdr:row>77</xdr:row>
      <xdr:rowOff>109179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0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47547</xdr:rowOff>
    </xdr:from>
    <xdr:to>
      <xdr:col>81</xdr:col>
      <xdr:colOff>50800</xdr:colOff>
      <xdr:row>76</xdr:row>
      <xdr:rowOff>160617</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4592300" y="13077747"/>
          <a:ext cx="889000" cy="11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10638</xdr:rowOff>
    </xdr:from>
    <xdr:to>
      <xdr:col>81</xdr:col>
      <xdr:colOff>101600</xdr:colOff>
      <xdr:row>77</xdr:row>
      <xdr:rowOff>112238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103365</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330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47547</xdr:rowOff>
    </xdr:from>
    <xdr:to>
      <xdr:col>76</xdr:col>
      <xdr:colOff>114300</xdr:colOff>
      <xdr:row>76</xdr:row>
      <xdr:rowOff>155744</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077747"/>
          <a:ext cx="889000" cy="10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36632</xdr:rowOff>
    </xdr:from>
    <xdr:to>
      <xdr:col>76</xdr:col>
      <xdr:colOff>165100</xdr:colOff>
      <xdr:row>77</xdr:row>
      <xdr:rowOff>138232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129359</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33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155744</xdr:rowOff>
    </xdr:from>
    <xdr:to>
      <xdr:col>71</xdr:col>
      <xdr:colOff>177800</xdr:colOff>
      <xdr:row>76</xdr:row>
      <xdr:rowOff>158286</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185944"/>
          <a:ext cx="889000" cy="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143234</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58962</xdr:rowOff>
    </xdr:from>
    <xdr:to>
      <xdr:col>67</xdr:col>
      <xdr:colOff>101600</xdr:colOff>
      <xdr:row>77</xdr:row>
      <xdr:rowOff>160562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151689</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94439</xdr:rowOff>
    </xdr:from>
    <xdr:to>
      <xdr:col>85</xdr:col>
      <xdr:colOff>177800</xdr:colOff>
      <xdr:row>77</xdr:row>
      <xdr:rowOff>24589</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12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117316</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2976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109817</xdr:rowOff>
    </xdr:from>
    <xdr:to>
      <xdr:col>81</xdr:col>
      <xdr:colOff>101600</xdr:colOff>
      <xdr:row>77</xdr:row>
      <xdr:rowOff>39967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14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56494</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2915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168197</xdr:rowOff>
    </xdr:from>
    <xdr:to>
      <xdr:col>76</xdr:col>
      <xdr:colOff>165100</xdr:colOff>
      <xdr:row>76</xdr:row>
      <xdr:rowOff>98347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02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114874</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292795" y="12802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104944</xdr:rowOff>
    </xdr:from>
    <xdr:to>
      <xdr:col>72</xdr:col>
      <xdr:colOff>38100</xdr:colOff>
      <xdr:row>77</xdr:row>
      <xdr:rowOff>35094</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13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51621</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03795" y="1291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107486</xdr:rowOff>
    </xdr:from>
    <xdr:to>
      <xdr:col>67</xdr:col>
      <xdr:colOff>101600</xdr:colOff>
      <xdr:row>77</xdr:row>
      <xdr:rowOff>37636</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13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54164</xdr:rowOff>
    </xdr:from>
    <xdr:ext cx="59901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14795" y="12912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94707</xdr:rowOff>
    </xdr:from>
    <xdr:to>
      <xdr:col>85</xdr:col>
      <xdr:colOff>126364</xdr:colOff>
      <xdr:row>99</xdr:row>
      <xdr:rowOff>35886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25207"/>
          <a:ext cx="1269" cy="14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39713</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35886</xdr:rowOff>
    </xdr:from>
    <xdr:to>
      <xdr:col>86</xdr:col>
      <xdr:colOff>25400</xdr:colOff>
      <xdr:row>99</xdr:row>
      <xdr:rowOff>35886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0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41384</xdr:rowOff>
    </xdr:from>
    <xdr:ext cx="690189"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00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94707</xdr:rowOff>
    </xdr:from>
    <xdr:to>
      <xdr:col>86</xdr:col>
      <xdr:colOff>25400</xdr:colOff>
      <xdr:row>90</xdr:row>
      <xdr:rowOff>94707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2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3756</xdr:rowOff>
    </xdr:from>
    <xdr:to>
      <xdr:col>85</xdr:col>
      <xdr:colOff>127000</xdr:colOff>
      <xdr:row>99</xdr:row>
      <xdr:rowOff>19123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805856"/>
          <a:ext cx="838200" cy="18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45967</xdr:rowOff>
    </xdr:from>
    <xdr:ext cx="599010"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676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23090</xdr:rowOff>
    </xdr:from>
    <xdr:to>
      <xdr:col>85</xdr:col>
      <xdr:colOff>177800</xdr:colOff>
      <xdr:row>98</xdr:row>
      <xdr:rowOff>124690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82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100544</xdr:rowOff>
    </xdr:from>
    <xdr:to>
      <xdr:col>81</xdr:col>
      <xdr:colOff>50800</xdr:colOff>
      <xdr:row>98</xdr:row>
      <xdr:rowOff>3756</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731194"/>
          <a:ext cx="889000" cy="7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14570</xdr:rowOff>
    </xdr:from>
    <xdr:to>
      <xdr:col>81</xdr:col>
      <xdr:colOff>101600</xdr:colOff>
      <xdr:row>98</xdr:row>
      <xdr:rowOff>116170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81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107297</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181795" y="1690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100544</xdr:rowOff>
    </xdr:from>
    <xdr:to>
      <xdr:col>76</xdr:col>
      <xdr:colOff>114300</xdr:colOff>
      <xdr:row>97</xdr:row>
      <xdr:rowOff>110499</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731194"/>
          <a:ext cx="889000" cy="9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167599</xdr:rowOff>
    </xdr:from>
    <xdr:to>
      <xdr:col>76</xdr:col>
      <xdr:colOff>165100</xdr:colOff>
      <xdr:row>98</xdr:row>
      <xdr:rowOff>97749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7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88876</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5" y="16890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110499</xdr:rowOff>
    </xdr:from>
    <xdr:to>
      <xdr:col>71</xdr:col>
      <xdr:colOff>177800</xdr:colOff>
      <xdr:row>98</xdr:row>
      <xdr:rowOff>67103</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741149"/>
          <a:ext cx="889000" cy="128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62912</xdr:rowOff>
    </xdr:from>
    <xdr:to>
      <xdr:col>72</xdr:col>
      <xdr:colOff>38100</xdr:colOff>
      <xdr:row>98</xdr:row>
      <xdr:rowOff>164512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8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155639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9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79389</xdr:rowOff>
    </xdr:from>
    <xdr:to>
      <xdr:col>67</xdr:col>
      <xdr:colOff>101600</xdr:colOff>
      <xdr:row>99</xdr:row>
      <xdr:rowOff>9539</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8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666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97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139773</xdr:rowOff>
    </xdr:from>
    <xdr:to>
      <xdr:col>85</xdr:col>
      <xdr:colOff>177800</xdr:colOff>
      <xdr:row>99</xdr:row>
      <xdr:rowOff>69923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94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54700</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85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124406</xdr:rowOff>
    </xdr:from>
    <xdr:to>
      <xdr:col>81</xdr:col>
      <xdr:colOff>101600</xdr:colOff>
      <xdr:row>98</xdr:row>
      <xdr:rowOff>54556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75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71083</xdr:rowOff>
    </xdr:from>
    <xdr:ext cx="59901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181795" y="16530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49744</xdr:rowOff>
    </xdr:from>
    <xdr:to>
      <xdr:col>76</xdr:col>
      <xdr:colOff>165100</xdr:colOff>
      <xdr:row>97</xdr:row>
      <xdr:rowOff>151344</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68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167871</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292795" y="16455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59699</xdr:rowOff>
    </xdr:from>
    <xdr:to>
      <xdr:col>72</xdr:col>
      <xdr:colOff>38100</xdr:colOff>
      <xdr:row>97</xdr:row>
      <xdr:rowOff>161299</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69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6376</xdr:rowOff>
    </xdr:from>
    <xdr:ext cx="59901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03795" y="16465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16303</xdr:rowOff>
    </xdr:from>
    <xdr:to>
      <xdr:col>67</xdr:col>
      <xdr:colOff>101600</xdr:colOff>
      <xdr:row>98</xdr:row>
      <xdr:rowOff>117903</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81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134430</xdr:rowOff>
    </xdr:from>
    <xdr:ext cx="599010"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14795" y="1659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145339</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460289"/>
          <a:ext cx="1269" cy="127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92016</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2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145339</xdr:rowOff>
    </xdr:from>
    <xdr:to>
      <xdr:col>116</xdr:col>
      <xdr:colOff>152400</xdr:colOff>
      <xdr:row>31</xdr:row>
      <xdr:rowOff>145339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46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37268</xdr:rowOff>
    </xdr:from>
    <xdr:to>
      <xdr:col>116</xdr:col>
      <xdr:colOff>63500</xdr:colOff>
      <xdr:row>39</xdr:row>
      <xdr:rowOff>40964</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1323300" y="6723818"/>
          <a:ext cx="8382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119492</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46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96615</xdr:rowOff>
    </xdr:from>
    <xdr:to>
      <xdr:col>116</xdr:col>
      <xdr:colOff>114300</xdr:colOff>
      <xdr:row>39</xdr:row>
      <xdr:rowOff>26765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6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40964</xdr:rowOff>
    </xdr:from>
    <xdr:to>
      <xdr:col>111</xdr:col>
      <xdr:colOff>177800</xdr:colOff>
      <xdr:row>39</xdr:row>
      <xdr:rowOff>40964</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7275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112599</xdr:rowOff>
    </xdr:from>
    <xdr:to>
      <xdr:col>112</xdr:col>
      <xdr:colOff>38100</xdr:colOff>
      <xdr:row>39</xdr:row>
      <xdr:rowOff>42749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62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59275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40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39383</xdr:rowOff>
    </xdr:from>
    <xdr:to>
      <xdr:col>107</xdr:col>
      <xdr:colOff>50800</xdr:colOff>
      <xdr:row>39</xdr:row>
      <xdr:rowOff>40964</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725933"/>
          <a:ext cx="889000" cy="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64152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40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36468</xdr:rowOff>
    </xdr:from>
    <xdr:to>
      <xdr:col>102</xdr:col>
      <xdr:colOff>114300</xdr:colOff>
      <xdr:row>39</xdr:row>
      <xdr:rowOff>39383</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723018"/>
          <a:ext cx="889000" cy="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117684</xdr:rowOff>
    </xdr:from>
    <xdr:to>
      <xdr:col>102</xdr:col>
      <xdr:colOff>165100</xdr:colOff>
      <xdr:row>39</xdr:row>
      <xdr:rowOff>47834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63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64362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40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144621</xdr:rowOff>
    </xdr:from>
    <xdr:to>
      <xdr:col>98</xdr:col>
      <xdr:colOff>38100</xdr:colOff>
      <xdr:row>39</xdr:row>
      <xdr:rowOff>74771</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91298</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43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157918</xdr:rowOff>
    </xdr:from>
    <xdr:to>
      <xdr:col>116</xdr:col>
      <xdr:colOff>114300</xdr:colOff>
      <xdr:row>39</xdr:row>
      <xdr:rowOff>88068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7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75042</xdr:rowOff>
    </xdr:from>
    <xdr:ext cx="378565"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90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161614</xdr:rowOff>
    </xdr:from>
    <xdr:to>
      <xdr:col>112</xdr:col>
      <xdr:colOff>38100</xdr:colOff>
      <xdr:row>39</xdr:row>
      <xdr:rowOff>91764</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7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82891</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34017" y="6769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161614</xdr:rowOff>
    </xdr:from>
    <xdr:to>
      <xdr:col>107</xdr:col>
      <xdr:colOff>101600</xdr:colOff>
      <xdr:row>39</xdr:row>
      <xdr:rowOff>91764</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7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82891</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245017" y="6769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160033</xdr:rowOff>
    </xdr:from>
    <xdr:to>
      <xdr:col>102</xdr:col>
      <xdr:colOff>165100</xdr:colOff>
      <xdr:row>39</xdr:row>
      <xdr:rowOff>90183</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7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81310</xdr:rowOff>
    </xdr:from>
    <xdr:ext cx="378565"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356017" y="6767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157118</xdr:rowOff>
    </xdr:from>
    <xdr:to>
      <xdr:col>98</xdr:col>
      <xdr:colOff>38100</xdr:colOff>
      <xdr:row>39</xdr:row>
      <xdr:rowOff>87268</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7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78395</xdr:rowOff>
    </xdr:from>
    <xdr:ext cx="378565"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67017" y="6764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106032</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78532"/>
          <a:ext cx="1269" cy="140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52709</xdr:rowOff>
    </xdr:from>
    <xdr:ext cx="599010"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45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106032</xdr:rowOff>
    </xdr:from>
    <xdr:to>
      <xdr:col>116</xdr:col>
      <xdr:colOff>152400</xdr:colOff>
      <xdr:row>50</xdr:row>
      <xdr:rowOff>106032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113274</xdr:rowOff>
    </xdr:from>
    <xdr:to>
      <xdr:col>116</xdr:col>
      <xdr:colOff>63500</xdr:colOff>
      <xdr:row>58</xdr:row>
      <xdr:rowOff>124201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057374"/>
          <a:ext cx="838200" cy="1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41551</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14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18674</xdr:rowOff>
    </xdr:from>
    <xdr:to>
      <xdr:col>116</xdr:col>
      <xdr:colOff>114300</xdr:colOff>
      <xdr:row>58</xdr:row>
      <xdr:rowOff>120274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108830</xdr:rowOff>
    </xdr:from>
    <xdr:to>
      <xdr:col>111</xdr:col>
      <xdr:colOff>177800</xdr:colOff>
      <xdr:row>58</xdr:row>
      <xdr:rowOff>113274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052930"/>
          <a:ext cx="889000" cy="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15912</xdr:rowOff>
    </xdr:from>
    <xdr:to>
      <xdr:col>112</xdr:col>
      <xdr:colOff>38100</xdr:colOff>
      <xdr:row>58</xdr:row>
      <xdr:rowOff>117512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134039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3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97555</xdr:rowOff>
    </xdr:from>
    <xdr:to>
      <xdr:col>107</xdr:col>
      <xdr:colOff>50800</xdr:colOff>
      <xdr:row>58</xdr:row>
      <xdr:rowOff>108830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041655"/>
          <a:ext cx="889000" cy="1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16013</xdr:rowOff>
    </xdr:from>
    <xdr:to>
      <xdr:col>107</xdr:col>
      <xdr:colOff>101600</xdr:colOff>
      <xdr:row>58</xdr:row>
      <xdr:rowOff>117613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6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134140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3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97555</xdr:rowOff>
    </xdr:from>
    <xdr:to>
      <xdr:col>102</xdr:col>
      <xdr:colOff>114300</xdr:colOff>
      <xdr:row>58</xdr:row>
      <xdr:rowOff>106187</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041655"/>
          <a:ext cx="889000" cy="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14459</xdr:rowOff>
    </xdr:from>
    <xdr:to>
      <xdr:col>102</xdr:col>
      <xdr:colOff>165100</xdr:colOff>
      <xdr:row>58</xdr:row>
      <xdr:rowOff>116059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5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132586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3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15839</xdr:rowOff>
    </xdr:from>
    <xdr:to>
      <xdr:col>98</xdr:col>
      <xdr:colOff>38100</xdr:colOff>
      <xdr:row>58</xdr:row>
      <xdr:rowOff>117439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5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133966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3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73401</xdr:rowOff>
    </xdr:from>
    <xdr:to>
      <xdr:col>116</xdr:col>
      <xdr:colOff>114300</xdr:colOff>
      <xdr:row>59</xdr:row>
      <xdr:rowOff>3551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1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168551</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41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62474</xdr:rowOff>
    </xdr:from>
    <xdr:to>
      <xdr:col>112</xdr:col>
      <xdr:colOff>38100</xdr:colOff>
      <xdr:row>58</xdr:row>
      <xdr:rowOff>164074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0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155201</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099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58030</xdr:rowOff>
    </xdr:from>
    <xdr:to>
      <xdr:col>107</xdr:col>
      <xdr:colOff>101600</xdr:colOff>
      <xdr:row>58</xdr:row>
      <xdr:rowOff>159630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0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150757</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09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46755</xdr:rowOff>
    </xdr:from>
    <xdr:to>
      <xdr:col>102</xdr:col>
      <xdr:colOff>165100</xdr:colOff>
      <xdr:row>58</xdr:row>
      <xdr:rowOff>148355</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99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139482</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083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55387</xdr:rowOff>
    </xdr:from>
    <xdr:to>
      <xdr:col>98</xdr:col>
      <xdr:colOff>38100</xdr:colOff>
      <xdr:row>58</xdr:row>
      <xdr:rowOff>156987</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99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148114</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09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124921</xdr:rowOff>
    </xdr:from>
    <xdr:to>
      <xdr:col>116</xdr:col>
      <xdr:colOff>62864</xdr:colOff>
      <xdr:row>78</xdr:row>
      <xdr:rowOff>120731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97871"/>
          <a:ext cx="1269" cy="1195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124558</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120731</xdr:rowOff>
    </xdr:from>
    <xdr:to>
      <xdr:col>116</xdr:col>
      <xdr:colOff>152400</xdr:colOff>
      <xdr:row>78</xdr:row>
      <xdr:rowOff>120731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71598</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7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124921</xdr:rowOff>
    </xdr:from>
    <xdr:to>
      <xdr:col>116</xdr:col>
      <xdr:colOff>152400</xdr:colOff>
      <xdr:row>71</xdr:row>
      <xdr:rowOff>124921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56288</xdr:rowOff>
    </xdr:from>
    <xdr:to>
      <xdr:col>116</xdr:col>
      <xdr:colOff>63500</xdr:colOff>
      <xdr:row>76</xdr:row>
      <xdr:rowOff>44842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2915038"/>
          <a:ext cx="838200" cy="16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57718</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87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79291</xdr:rowOff>
    </xdr:from>
    <xdr:to>
      <xdr:col>116</xdr:col>
      <xdr:colOff>114300</xdr:colOff>
      <xdr:row>77</xdr:row>
      <xdr:rowOff>9441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7097</xdr:rowOff>
    </xdr:from>
    <xdr:to>
      <xdr:col>111</xdr:col>
      <xdr:colOff>177800</xdr:colOff>
      <xdr:row>76</xdr:row>
      <xdr:rowOff>44842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3037297"/>
          <a:ext cx="889000" cy="3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60644</xdr:rowOff>
    </xdr:from>
    <xdr:to>
      <xdr:col>112</xdr:col>
      <xdr:colOff>38100</xdr:colOff>
      <xdr:row>76</xdr:row>
      <xdr:rowOff>162244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153371</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3183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7097</xdr:rowOff>
    </xdr:from>
    <xdr:to>
      <xdr:col>107</xdr:col>
      <xdr:colOff>50800</xdr:colOff>
      <xdr:row>76</xdr:row>
      <xdr:rowOff>13920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037297"/>
          <a:ext cx="889000" cy="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81704</xdr:rowOff>
    </xdr:from>
    <xdr:to>
      <xdr:col>107</xdr:col>
      <xdr:colOff>101600</xdr:colOff>
      <xdr:row>77</xdr:row>
      <xdr:rowOff>11854</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2981</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320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9775</xdr:rowOff>
    </xdr:from>
    <xdr:to>
      <xdr:col>102</xdr:col>
      <xdr:colOff>114300</xdr:colOff>
      <xdr:row>76</xdr:row>
      <xdr:rowOff>13920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3039975"/>
          <a:ext cx="889000" cy="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79744</xdr:rowOff>
    </xdr:from>
    <xdr:to>
      <xdr:col>102</xdr:col>
      <xdr:colOff>165100</xdr:colOff>
      <xdr:row>77</xdr:row>
      <xdr:rowOff>9894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1021</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320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87517</xdr:rowOff>
    </xdr:from>
    <xdr:to>
      <xdr:col>98</xdr:col>
      <xdr:colOff>38100</xdr:colOff>
      <xdr:row>77</xdr:row>
      <xdr:rowOff>17667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8794</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5488</xdr:rowOff>
    </xdr:from>
    <xdr:to>
      <xdr:col>116</xdr:col>
      <xdr:colOff>114300</xdr:colOff>
      <xdr:row>75</xdr:row>
      <xdr:rowOff>107088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86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28365</xdr:rowOff>
    </xdr:from>
    <xdr:ext cx="599010"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71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165492</xdr:rowOff>
    </xdr:from>
    <xdr:to>
      <xdr:col>112</xdr:col>
      <xdr:colOff>38100</xdr:colOff>
      <xdr:row>76</xdr:row>
      <xdr:rowOff>95642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02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112169</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23795" y="12799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127746</xdr:rowOff>
    </xdr:from>
    <xdr:to>
      <xdr:col>107</xdr:col>
      <xdr:colOff>101600</xdr:colOff>
      <xdr:row>76</xdr:row>
      <xdr:rowOff>57897</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298649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74423</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34795" y="12761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134571</xdr:rowOff>
    </xdr:from>
    <xdr:to>
      <xdr:col>102</xdr:col>
      <xdr:colOff>165100</xdr:colOff>
      <xdr:row>76</xdr:row>
      <xdr:rowOff>64722</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99332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81248</xdr:rowOff>
    </xdr:from>
    <xdr:ext cx="59901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45795" y="12768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130425</xdr:rowOff>
    </xdr:from>
    <xdr:to>
      <xdr:col>98</xdr:col>
      <xdr:colOff>38100</xdr:colOff>
      <xdr:row>76</xdr:row>
      <xdr:rowOff>60576</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98917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77102</xdr:rowOff>
    </xdr:from>
    <xdr:ext cx="59901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56795" y="12764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性質別の内容として、人件費については、類似団体平均を大きく上回っている。人件費は高いままのため、補充する新規職員及び会計年度任用職員等の採用を計画的に進めていく。物件費については、</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年度から始まった小学校・役場庁舎の大型建設事業における普通建設事業費は</a:t>
          </a:r>
          <a:r>
            <a:rPr kumimoji="1" lang="en-US" altLang="ja-JP" sz="1300">
              <a:latin typeface="ＭＳ Ｐゴシック" panose="020B0600070205080204" pitchFamily="50" charset="-128"/>
              <a:ea typeface="ＭＳ Ｐゴシック" panose="020B0600070205080204" pitchFamily="50" charset="-128"/>
            </a:rPr>
            <a:t>R5</a:t>
          </a:r>
          <a:r>
            <a:rPr kumimoji="1" lang="ja-JP" altLang="en-US" sz="1300">
              <a:latin typeface="ＭＳ Ｐゴシック" panose="020B0600070205080204" pitchFamily="50" charset="-128"/>
              <a:ea typeface="ＭＳ Ｐゴシック" panose="020B0600070205080204" pitchFamily="50" charset="-128"/>
            </a:rPr>
            <a:t>年度までに工事が完了していることから、今後は落ち着いていくと見込まれる。各種抱える公共施設の維持管理コストの縮減に努め、施設の集約・統廃合なども推進する必要がある。公債費については、先に述べた大型建設事業が完了したことから、償還開始の</a:t>
          </a:r>
          <a:r>
            <a:rPr kumimoji="1" lang="en-US" altLang="ja-JP" sz="1300">
              <a:latin typeface="ＭＳ Ｐゴシック" panose="020B0600070205080204" pitchFamily="50" charset="-128"/>
              <a:ea typeface="ＭＳ Ｐゴシック" panose="020B0600070205080204" pitchFamily="50" charset="-128"/>
            </a:rPr>
            <a:t>R10</a:t>
          </a:r>
          <a:r>
            <a:rPr kumimoji="1" lang="ja-JP" altLang="en-US" sz="1300">
              <a:latin typeface="ＭＳ Ｐゴシック" panose="020B0600070205080204" pitchFamily="50" charset="-128"/>
              <a:ea typeface="ＭＳ Ｐゴシック" panose="020B0600070205080204" pitchFamily="50" charset="-128"/>
            </a:rPr>
            <a:t>年度ごろから大幅に増加することが見込まれるため、今後の新規事業や継続事業の計画見直しを検討し、地方債発行を抑制し、適正な事業運営に努める。人口は減少傾向にあるが、扶助費については、高齢化率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％以上あり、今後も増加が見込まれる。積立金の減債基金を活用し、今後大幅に増加する公債費の軽減に努め、財政の標準化を図る。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沖縄県伊是名村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1,274
1,239
15.43
4,679,522
4,317,204
351,574
1,404,676
3,428,308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85503</xdr:rowOff>
    </xdr:from>
    <xdr:to>
      <xdr:col>24</xdr:col>
      <xdr:colOff>62865</xdr:colOff>
      <xdr:row>38</xdr:row>
      <xdr:rowOff>45345</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29003"/>
          <a:ext cx="1270" cy="133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49172</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45345</xdr:rowOff>
    </xdr:from>
    <xdr:to>
      <xdr:col>24</xdr:col>
      <xdr:colOff>152400</xdr:colOff>
      <xdr:row>38</xdr:row>
      <xdr:rowOff>45345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32180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85503</xdr:rowOff>
    </xdr:from>
    <xdr:to>
      <xdr:col>24</xdr:col>
      <xdr:colOff>152400</xdr:colOff>
      <xdr:row>30</xdr:row>
      <xdr:rowOff>85503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2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105029</xdr:rowOff>
    </xdr:from>
    <xdr:to>
      <xdr:col>24</xdr:col>
      <xdr:colOff>63500</xdr:colOff>
      <xdr:row>34</xdr:row>
      <xdr:rowOff>119926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5934329"/>
          <a:ext cx="838200" cy="1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138250</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10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159823</xdr:rowOff>
    </xdr:from>
    <xdr:to>
      <xdr:col>24</xdr:col>
      <xdr:colOff>114300</xdr:colOff>
      <xdr:row>37</xdr:row>
      <xdr:rowOff>89973</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86151</xdr:rowOff>
    </xdr:from>
    <xdr:to>
      <xdr:col>19</xdr:col>
      <xdr:colOff>177800</xdr:colOff>
      <xdr:row>34</xdr:row>
      <xdr:rowOff>105029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5915451"/>
          <a:ext cx="889000" cy="1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164967</xdr:rowOff>
    </xdr:from>
    <xdr:to>
      <xdr:col>20</xdr:col>
      <xdr:colOff>38100</xdr:colOff>
      <xdr:row>37</xdr:row>
      <xdr:rowOff>95117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86244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2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81388</xdr:rowOff>
    </xdr:from>
    <xdr:to>
      <xdr:col>15</xdr:col>
      <xdr:colOff>50800</xdr:colOff>
      <xdr:row>34</xdr:row>
      <xdr:rowOff>86151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5910688"/>
          <a:ext cx="8890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7290</xdr:rowOff>
    </xdr:from>
    <xdr:to>
      <xdr:col>15</xdr:col>
      <xdr:colOff>101600</xdr:colOff>
      <xdr:row>37</xdr:row>
      <xdr:rowOff>108890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100017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75749</xdr:rowOff>
    </xdr:from>
    <xdr:to>
      <xdr:col>10</xdr:col>
      <xdr:colOff>114300</xdr:colOff>
      <xdr:row>34</xdr:row>
      <xdr:rowOff>81388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5905049"/>
          <a:ext cx="889000" cy="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9461</xdr:rowOff>
    </xdr:from>
    <xdr:to>
      <xdr:col>10</xdr:col>
      <xdr:colOff>165100</xdr:colOff>
      <xdr:row>37</xdr:row>
      <xdr:rowOff>111061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102188</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170129</xdr:rowOff>
    </xdr:from>
    <xdr:to>
      <xdr:col>6</xdr:col>
      <xdr:colOff>38100</xdr:colOff>
      <xdr:row>37</xdr:row>
      <xdr:rowOff>100279</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91406</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69126</xdr:rowOff>
    </xdr:from>
    <xdr:to>
      <xdr:col>24</xdr:col>
      <xdr:colOff>114300</xdr:colOff>
      <xdr:row>34</xdr:row>
      <xdr:rowOff>170726</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589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92003</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74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54229</xdr:rowOff>
    </xdr:from>
    <xdr:to>
      <xdr:col>20</xdr:col>
      <xdr:colOff>38100</xdr:colOff>
      <xdr:row>34</xdr:row>
      <xdr:rowOff>155829</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588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906</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65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35351</xdr:rowOff>
    </xdr:from>
    <xdr:to>
      <xdr:col>15</xdr:col>
      <xdr:colOff>101600</xdr:colOff>
      <xdr:row>34</xdr:row>
      <xdr:rowOff>136951</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586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153478</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63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30588</xdr:rowOff>
    </xdr:from>
    <xdr:to>
      <xdr:col>10</xdr:col>
      <xdr:colOff>165100</xdr:colOff>
      <xdr:row>34</xdr:row>
      <xdr:rowOff>132188</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585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148715</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63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24949</xdr:rowOff>
    </xdr:from>
    <xdr:to>
      <xdr:col>6</xdr:col>
      <xdr:colOff>38100</xdr:colOff>
      <xdr:row>34</xdr:row>
      <xdr:rowOff>126549</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585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143076</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62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a:extLst>
            <a:ext uri="{FF2B5EF4-FFF2-40B4-BE49-F238E27FC236}">
              <a16:creationId xmlns:a16="http://schemas.microsoft.com/office/drawing/2014/main" id="{00000000-0008-0000-07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7341</xdr:rowOff>
    </xdr:from>
    <xdr:to>
      <xdr:col>24</xdr:col>
      <xdr:colOff>62865</xdr:colOff>
      <xdr:row>57</xdr:row>
      <xdr:rowOff>123270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flipV="1">
          <a:off x="4633595" y="8751291"/>
          <a:ext cx="1270" cy="1144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127097</xdr:rowOff>
    </xdr:from>
    <xdr:ext cx="599010" cy="259045"/>
    <xdr:sp macro="" textlink="">
      <xdr:nvSpPr>
        <xdr:cNvPr id="109" name="総務費最小値テキスト">
          <a:extLst>
            <a:ext uri="{FF2B5EF4-FFF2-40B4-BE49-F238E27FC236}">
              <a16:creationId xmlns:a16="http://schemas.microsoft.com/office/drawing/2014/main" id="{00000000-0008-0000-0700-00006D000000}"/>
            </a:ext>
          </a:extLst>
        </xdr:cNvPr>
        <xdr:cNvSpPr txBox="1"/>
      </xdr:nvSpPr>
      <xdr:spPr>
        <a:xfrm>
          <a:off x="4686300" y="989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123270</xdr:rowOff>
    </xdr:from>
    <xdr:to>
      <xdr:col>24</xdr:col>
      <xdr:colOff>152400</xdr:colOff>
      <xdr:row>57</xdr:row>
      <xdr:rowOff>123270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4546600" y="989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125468</xdr:rowOff>
    </xdr:from>
    <xdr:ext cx="690189" cy="259045"/>
    <xdr:sp macro="" textlink="">
      <xdr:nvSpPr>
        <xdr:cNvPr id="111" name="総務費最大値テキスト">
          <a:extLst>
            <a:ext uri="{FF2B5EF4-FFF2-40B4-BE49-F238E27FC236}">
              <a16:creationId xmlns:a16="http://schemas.microsoft.com/office/drawing/2014/main" id="{00000000-0008-0000-0700-00006F000000}"/>
            </a:ext>
          </a:extLst>
        </xdr:cNvPr>
        <xdr:cNvSpPr txBox="1"/>
      </xdr:nvSpPr>
      <xdr:spPr>
        <a:xfrm>
          <a:off x="4686300" y="85265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2,131,600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7341</xdr:rowOff>
    </xdr:from>
    <xdr:to>
      <xdr:col>24</xdr:col>
      <xdr:colOff>152400</xdr:colOff>
      <xdr:row>51</xdr:row>
      <xdr:rowOff>7341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875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31268</xdr:rowOff>
    </xdr:from>
    <xdr:to>
      <xdr:col>24</xdr:col>
      <xdr:colOff>63500</xdr:colOff>
      <xdr:row>55</xdr:row>
      <xdr:rowOff>108022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3797300" y="9118118"/>
          <a:ext cx="838200" cy="419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90219</xdr:rowOff>
    </xdr:from>
    <xdr:ext cx="599010" cy="259045"/>
    <xdr:sp macro="" textlink="">
      <xdr:nvSpPr>
        <xdr:cNvPr id="114" name="総務費平均値テキスト">
          <a:extLst>
            <a:ext uri="{FF2B5EF4-FFF2-40B4-BE49-F238E27FC236}">
              <a16:creationId xmlns:a16="http://schemas.microsoft.com/office/drawing/2014/main" id="{00000000-0008-0000-0700-000072000000}"/>
            </a:ext>
          </a:extLst>
        </xdr:cNvPr>
        <xdr:cNvSpPr txBox="1"/>
      </xdr:nvSpPr>
      <xdr:spPr>
        <a:xfrm>
          <a:off x="4686300" y="96914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111792</xdr:rowOff>
    </xdr:from>
    <xdr:to>
      <xdr:col>24</xdr:col>
      <xdr:colOff>114300</xdr:colOff>
      <xdr:row>57</xdr:row>
      <xdr:rowOff>41942</xdr:rowOff>
    </xdr:to>
    <xdr:sp macro="" textlink="">
      <xdr:nvSpPr>
        <xdr:cNvPr id="115" name="フローチャート: 判断 114">
          <a:extLst>
            <a:ext uri="{FF2B5EF4-FFF2-40B4-BE49-F238E27FC236}">
              <a16:creationId xmlns:a16="http://schemas.microsoft.com/office/drawing/2014/main" id="{00000000-0008-0000-0700-000073000000}"/>
            </a:ext>
          </a:extLst>
        </xdr:cNvPr>
        <xdr:cNvSpPr/>
      </xdr:nvSpPr>
      <xdr:spPr>
        <a:xfrm>
          <a:off x="4584700" y="97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53146</xdr:rowOff>
    </xdr:from>
    <xdr:to>
      <xdr:col>19</xdr:col>
      <xdr:colOff>177800</xdr:colOff>
      <xdr:row>55</xdr:row>
      <xdr:rowOff>108022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2908300" y="9482896"/>
          <a:ext cx="889000" cy="5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100198</xdr:rowOff>
    </xdr:from>
    <xdr:to>
      <xdr:col>20</xdr:col>
      <xdr:colOff>38100</xdr:colOff>
      <xdr:row>57</xdr:row>
      <xdr:rowOff>30348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3746500" y="970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21475</xdr:rowOff>
    </xdr:from>
    <xdr:ext cx="599010" cy="259045"/>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3497795" y="979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53146</xdr:rowOff>
    </xdr:from>
    <xdr:to>
      <xdr:col>15</xdr:col>
      <xdr:colOff>50800</xdr:colOff>
      <xdr:row>55</xdr:row>
      <xdr:rowOff>87140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019300" y="9482896"/>
          <a:ext cx="889000" cy="33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106280</xdr:rowOff>
    </xdr:from>
    <xdr:to>
      <xdr:col>15</xdr:col>
      <xdr:colOff>101600</xdr:colOff>
      <xdr:row>57</xdr:row>
      <xdr:rowOff>36430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2857500" y="97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27557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2608795" y="980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87140</xdr:rowOff>
    </xdr:from>
    <xdr:to>
      <xdr:col>10</xdr:col>
      <xdr:colOff>114300</xdr:colOff>
      <xdr:row>55</xdr:row>
      <xdr:rowOff>148766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1130300" y="9516890"/>
          <a:ext cx="889000" cy="6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76960</xdr:rowOff>
    </xdr:from>
    <xdr:to>
      <xdr:col>10</xdr:col>
      <xdr:colOff>165100</xdr:colOff>
      <xdr:row>57</xdr:row>
      <xdr:rowOff>7110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1968500" y="9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169687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1719795" y="977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155642</xdr:rowOff>
    </xdr:from>
    <xdr:to>
      <xdr:col>6</xdr:col>
      <xdr:colOff>38100</xdr:colOff>
      <xdr:row>57</xdr:row>
      <xdr:rowOff>85792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079500" y="975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76919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830795" y="9849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151918</xdr:rowOff>
    </xdr:from>
    <xdr:to>
      <xdr:col>24</xdr:col>
      <xdr:colOff>114300</xdr:colOff>
      <xdr:row>53</xdr:row>
      <xdr:rowOff>82068</xdr:rowOff>
    </xdr:to>
    <xdr:sp macro="" textlink="">
      <xdr:nvSpPr>
        <xdr:cNvPr id="132" name="楕円 131">
          <a:extLst>
            <a:ext uri="{FF2B5EF4-FFF2-40B4-BE49-F238E27FC236}">
              <a16:creationId xmlns:a16="http://schemas.microsoft.com/office/drawing/2014/main" id="{00000000-0008-0000-0700-000084000000}"/>
            </a:ext>
          </a:extLst>
        </xdr:cNvPr>
        <xdr:cNvSpPr/>
      </xdr:nvSpPr>
      <xdr:spPr>
        <a:xfrm>
          <a:off x="4584700" y="906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3345</xdr:rowOff>
    </xdr:from>
    <xdr:ext cx="690189" cy="259045"/>
    <xdr:sp macro="" textlink="">
      <xdr:nvSpPr>
        <xdr:cNvPr id="133" name="総務費該当値テキスト">
          <a:extLst>
            <a:ext uri="{FF2B5EF4-FFF2-40B4-BE49-F238E27FC236}">
              <a16:creationId xmlns:a16="http://schemas.microsoft.com/office/drawing/2014/main" id="{00000000-0008-0000-0700-000085000000}"/>
            </a:ext>
          </a:extLst>
        </xdr:cNvPr>
        <xdr:cNvSpPr txBox="1"/>
      </xdr:nvSpPr>
      <xdr:spPr>
        <a:xfrm>
          <a:off x="4686300" y="89187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57222</xdr:rowOff>
    </xdr:from>
    <xdr:to>
      <xdr:col>20</xdr:col>
      <xdr:colOff>38100</xdr:colOff>
      <xdr:row>55</xdr:row>
      <xdr:rowOff>158822</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3746500" y="948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3899</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497795" y="9262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2346</xdr:rowOff>
    </xdr:from>
    <xdr:to>
      <xdr:col>15</xdr:col>
      <xdr:colOff>101600</xdr:colOff>
      <xdr:row>55</xdr:row>
      <xdr:rowOff>103946</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2857500" y="943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120473</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608795" y="9207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36340</xdr:rowOff>
    </xdr:from>
    <xdr:to>
      <xdr:col>10</xdr:col>
      <xdr:colOff>165100</xdr:colOff>
      <xdr:row>55</xdr:row>
      <xdr:rowOff>137940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1968500" y="946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154467</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719795" y="9241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97966</xdr:rowOff>
    </xdr:from>
    <xdr:to>
      <xdr:col>6</xdr:col>
      <xdr:colOff>38100</xdr:colOff>
      <xdr:row>56</xdr:row>
      <xdr:rowOff>28116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079500" y="952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44643</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830795" y="9302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7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37543</xdr:rowOff>
    </xdr:from>
    <xdr:to>
      <xdr:col>24</xdr:col>
      <xdr:colOff>62865</xdr:colOff>
      <xdr:row>77</xdr:row>
      <xdr:rowOff>124182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210493"/>
          <a:ext cx="1270" cy="11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128009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32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124182</xdr:rowOff>
    </xdr:from>
    <xdr:to>
      <xdr:col>24</xdr:col>
      <xdr:colOff>152400</xdr:colOff>
      <xdr:row>77</xdr:row>
      <xdr:rowOff>124182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32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155670</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98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37543</xdr:rowOff>
    </xdr:from>
    <xdr:to>
      <xdr:col>24</xdr:col>
      <xdr:colOff>152400</xdr:colOff>
      <xdr:row>71</xdr:row>
      <xdr:rowOff>37543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21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10122</xdr:rowOff>
    </xdr:from>
    <xdr:to>
      <xdr:col>24</xdr:col>
      <xdr:colOff>63500</xdr:colOff>
      <xdr:row>76</xdr:row>
      <xdr:rowOff>26825</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3040322"/>
          <a:ext cx="838200" cy="1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137876</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996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159449</xdr:rowOff>
    </xdr:from>
    <xdr:to>
      <xdr:col>24</xdr:col>
      <xdr:colOff>114300</xdr:colOff>
      <xdr:row>76</xdr:row>
      <xdr:rowOff>89599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30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163712</xdr:rowOff>
    </xdr:from>
    <xdr:to>
      <xdr:col>19</xdr:col>
      <xdr:colOff>177800</xdr:colOff>
      <xdr:row>76</xdr:row>
      <xdr:rowOff>26825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2908300" y="13022462"/>
          <a:ext cx="889000" cy="3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27898</xdr:rowOff>
    </xdr:from>
    <xdr:to>
      <xdr:col>20</xdr:col>
      <xdr:colOff>38100</xdr:colOff>
      <xdr:row>76</xdr:row>
      <xdr:rowOff>129498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305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120625</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315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163712</xdr:rowOff>
    </xdr:from>
    <xdr:to>
      <xdr:col>15</xdr:col>
      <xdr:colOff>50800</xdr:colOff>
      <xdr:row>76</xdr:row>
      <xdr:rowOff>67697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3022462"/>
          <a:ext cx="889000" cy="7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17928</xdr:rowOff>
    </xdr:from>
    <xdr:to>
      <xdr:col>15</xdr:col>
      <xdr:colOff>101600</xdr:colOff>
      <xdr:row>76</xdr:row>
      <xdr:rowOff>119528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304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110655</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314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60085</xdr:rowOff>
    </xdr:from>
    <xdr:to>
      <xdr:col>10</xdr:col>
      <xdr:colOff>114300</xdr:colOff>
      <xdr:row>76</xdr:row>
      <xdr:rowOff>67697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1130300" y="13090285"/>
          <a:ext cx="889000" cy="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59427</xdr:rowOff>
    </xdr:from>
    <xdr:to>
      <xdr:col>10</xdr:col>
      <xdr:colOff>165100</xdr:colOff>
      <xdr:row>76</xdr:row>
      <xdr:rowOff>161027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152154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3182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92946</xdr:rowOff>
    </xdr:from>
    <xdr:to>
      <xdr:col>6</xdr:col>
      <xdr:colOff>38100</xdr:colOff>
      <xdr:row>77</xdr:row>
      <xdr:rowOff>23096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14223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321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130772</xdr:rowOff>
    </xdr:from>
    <xdr:to>
      <xdr:col>24</xdr:col>
      <xdr:colOff>114300</xdr:colOff>
      <xdr:row>76</xdr:row>
      <xdr:rowOff>60922</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298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153649</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284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147475</xdr:rowOff>
    </xdr:from>
    <xdr:to>
      <xdr:col>20</xdr:col>
      <xdr:colOff>38100</xdr:colOff>
      <xdr:row>76</xdr:row>
      <xdr:rowOff>77625</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300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94152</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2781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112912</xdr:rowOff>
    </xdr:from>
    <xdr:to>
      <xdr:col>15</xdr:col>
      <xdr:colOff>101600</xdr:colOff>
      <xdr:row>76</xdr:row>
      <xdr:rowOff>43062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297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59589</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2746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16897</xdr:rowOff>
    </xdr:from>
    <xdr:to>
      <xdr:col>10</xdr:col>
      <xdr:colOff>165100</xdr:colOff>
      <xdr:row>76</xdr:row>
      <xdr:rowOff>118497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04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135024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282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9285</xdr:rowOff>
    </xdr:from>
    <xdr:to>
      <xdr:col>6</xdr:col>
      <xdr:colOff>38100</xdr:colOff>
      <xdr:row>76</xdr:row>
      <xdr:rowOff>110885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03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127412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2814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161575</xdr:rowOff>
    </xdr:from>
    <xdr:to>
      <xdr:col>24</xdr:col>
      <xdr:colOff>62865</xdr:colOff>
      <xdr:row>98</xdr:row>
      <xdr:rowOff>138088</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20625"/>
          <a:ext cx="1270" cy="151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141915</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9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138088</xdr:rowOff>
    </xdr:from>
    <xdr:to>
      <xdr:col>24</xdr:col>
      <xdr:colOff>152400</xdr:colOff>
      <xdr:row>98</xdr:row>
      <xdr:rowOff>138088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94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108252</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161575</xdr:rowOff>
    </xdr:from>
    <xdr:to>
      <xdr:col>24</xdr:col>
      <xdr:colOff>152400</xdr:colOff>
      <xdr:row>89</xdr:row>
      <xdr:rowOff>161575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8418</xdr:rowOff>
    </xdr:from>
    <xdr:to>
      <xdr:col>24</xdr:col>
      <xdr:colOff>63500</xdr:colOff>
      <xdr:row>97</xdr:row>
      <xdr:rowOff>101177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639068"/>
          <a:ext cx="838200" cy="9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32800</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663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54373</xdr:rowOff>
    </xdr:from>
    <xdr:to>
      <xdr:col>24</xdr:col>
      <xdr:colOff>114300</xdr:colOff>
      <xdr:row>97</xdr:row>
      <xdr:rowOff>155973</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8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5899</xdr:rowOff>
    </xdr:from>
    <xdr:to>
      <xdr:col>19</xdr:col>
      <xdr:colOff>177800</xdr:colOff>
      <xdr:row>97</xdr:row>
      <xdr:rowOff>101177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2908300" y="16636549"/>
          <a:ext cx="889000" cy="9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78777</xdr:rowOff>
    </xdr:from>
    <xdr:to>
      <xdr:col>20</xdr:col>
      <xdr:colOff>38100</xdr:colOff>
      <xdr:row>98</xdr:row>
      <xdr:rowOff>8927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7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54</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802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5899</xdr:rowOff>
    </xdr:from>
    <xdr:to>
      <xdr:col>15</xdr:col>
      <xdr:colOff>50800</xdr:colOff>
      <xdr:row>97</xdr:row>
      <xdr:rowOff>126605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636549"/>
          <a:ext cx="889000" cy="12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86278</xdr:rowOff>
    </xdr:from>
    <xdr:to>
      <xdr:col>15</xdr:col>
      <xdr:colOff>101600</xdr:colOff>
      <xdr:row>98</xdr:row>
      <xdr:rowOff>16428</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7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7555</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809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126605</xdr:rowOff>
    </xdr:from>
    <xdr:to>
      <xdr:col>10</xdr:col>
      <xdr:colOff>114300</xdr:colOff>
      <xdr:row>97</xdr:row>
      <xdr:rowOff>130256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757255"/>
          <a:ext cx="889000" cy="3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94886</xdr:rowOff>
    </xdr:from>
    <xdr:to>
      <xdr:col>10</xdr:col>
      <xdr:colOff>165100</xdr:colOff>
      <xdr:row>98</xdr:row>
      <xdr:rowOff>25036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16163</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818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121571</xdr:rowOff>
    </xdr:from>
    <xdr:to>
      <xdr:col>6</xdr:col>
      <xdr:colOff>38100</xdr:colOff>
      <xdr:row>98</xdr:row>
      <xdr:rowOff>51721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7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42848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84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129068</xdr:rowOff>
    </xdr:from>
    <xdr:to>
      <xdr:col>24</xdr:col>
      <xdr:colOff>114300</xdr:colOff>
      <xdr:row>97</xdr:row>
      <xdr:rowOff>59218</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58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151945</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439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50377</xdr:rowOff>
    </xdr:from>
    <xdr:to>
      <xdr:col>20</xdr:col>
      <xdr:colOff>38100</xdr:colOff>
      <xdr:row>97</xdr:row>
      <xdr:rowOff>151977</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68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168504</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6456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126549</xdr:rowOff>
    </xdr:from>
    <xdr:to>
      <xdr:col>15</xdr:col>
      <xdr:colOff>101600</xdr:colOff>
      <xdr:row>97</xdr:row>
      <xdr:rowOff>56699</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58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73226</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6360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75805</xdr:rowOff>
    </xdr:from>
    <xdr:to>
      <xdr:col>10</xdr:col>
      <xdr:colOff>165100</xdr:colOff>
      <xdr:row>98</xdr:row>
      <xdr:rowOff>5955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70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22482</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6481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79456</xdr:rowOff>
    </xdr:from>
    <xdr:to>
      <xdr:col>6</xdr:col>
      <xdr:colOff>38100</xdr:colOff>
      <xdr:row>98</xdr:row>
      <xdr:rowOff>9606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71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26133</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30795" y="16485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43797</xdr:rowOff>
    </xdr:from>
    <xdr:to>
      <xdr:col>54</xdr:col>
      <xdr:colOff>189865</xdr:colOff>
      <xdr:row>39</xdr:row>
      <xdr:rowOff>98878</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58747"/>
          <a:ext cx="1270" cy="142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161924</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3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43797</xdr:rowOff>
    </xdr:from>
    <xdr:to>
      <xdr:col>55</xdr:col>
      <xdr:colOff>88900</xdr:colOff>
      <xdr:row>31</xdr:row>
      <xdr:rowOff>43797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169797</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5134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146920</xdr:rowOff>
    </xdr:from>
    <xdr:to>
      <xdr:col>55</xdr:col>
      <xdr:colOff>50800</xdr:colOff>
      <xdr:row>39</xdr:row>
      <xdr:rowOff>77070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148880</xdr:rowOff>
    </xdr:from>
    <xdr:to>
      <xdr:col>50</xdr:col>
      <xdr:colOff>165100</xdr:colOff>
      <xdr:row>39</xdr:row>
      <xdr:rowOff>79030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95557</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43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142676</xdr:rowOff>
    </xdr:from>
    <xdr:to>
      <xdr:col>46</xdr:col>
      <xdr:colOff>38100</xdr:colOff>
      <xdr:row>39</xdr:row>
      <xdr:rowOff>72826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65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89352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433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139954</xdr:rowOff>
    </xdr:from>
    <xdr:to>
      <xdr:col>41</xdr:col>
      <xdr:colOff>101600</xdr:colOff>
      <xdr:row>39</xdr:row>
      <xdr:rowOff>70104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86631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158133</xdr:rowOff>
    </xdr:from>
    <xdr:to>
      <xdr:col>36</xdr:col>
      <xdr:colOff>165100</xdr:colOff>
      <xdr:row>39</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6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104810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448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17438</xdr:rowOff>
    </xdr:from>
    <xdr:to>
      <xdr:col>54</xdr:col>
      <xdr:colOff>189865</xdr:colOff>
      <xdr:row>58</xdr:row>
      <xdr:rowOff>12659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761388"/>
          <a:ext cx="1270" cy="119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16486</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996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12659</xdr:rowOff>
    </xdr:from>
    <xdr:to>
      <xdr:col>55</xdr:col>
      <xdr:colOff>88900</xdr:colOff>
      <xdr:row>58</xdr:row>
      <xdr:rowOff>12659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995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135565</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536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2,113,931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17438</xdr:rowOff>
    </xdr:from>
    <xdr:to>
      <xdr:col>55</xdr:col>
      <xdr:colOff>88900</xdr:colOff>
      <xdr:row>51</xdr:row>
      <xdr:rowOff>17438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76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154527</xdr:rowOff>
    </xdr:from>
    <xdr:to>
      <xdr:col>55</xdr:col>
      <xdr:colOff>0</xdr:colOff>
      <xdr:row>57</xdr:row>
      <xdr:rowOff>65624</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755727"/>
          <a:ext cx="838200" cy="8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20101</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792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41674</xdr:rowOff>
    </xdr:from>
    <xdr:to>
      <xdr:col>55</xdr:col>
      <xdr:colOff>50800</xdr:colOff>
      <xdr:row>57</xdr:row>
      <xdr:rowOff>143274</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8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146577</xdr:rowOff>
    </xdr:from>
    <xdr:to>
      <xdr:col>50</xdr:col>
      <xdr:colOff>114300</xdr:colOff>
      <xdr:row>57</xdr:row>
      <xdr:rowOff>65624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9747777"/>
          <a:ext cx="889000" cy="9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37322</xdr:rowOff>
    </xdr:from>
    <xdr:to>
      <xdr:col>50</xdr:col>
      <xdr:colOff>165100</xdr:colOff>
      <xdr:row>57</xdr:row>
      <xdr:rowOff>138922</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8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130049</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902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146577</xdr:rowOff>
    </xdr:from>
    <xdr:to>
      <xdr:col>45</xdr:col>
      <xdr:colOff>177800</xdr:colOff>
      <xdr:row>57</xdr:row>
      <xdr:rowOff>15836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9747777"/>
          <a:ext cx="889000" cy="4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49384</xdr:rowOff>
    </xdr:from>
    <xdr:to>
      <xdr:col>46</xdr:col>
      <xdr:colOff>38100</xdr:colOff>
      <xdr:row>57</xdr:row>
      <xdr:rowOff>150984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8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142111</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91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15836</xdr:rowOff>
    </xdr:from>
    <xdr:to>
      <xdr:col>41</xdr:col>
      <xdr:colOff>50800</xdr:colOff>
      <xdr:row>57</xdr:row>
      <xdr:rowOff>46865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788486"/>
          <a:ext cx="889000" cy="3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54616</xdr:rowOff>
    </xdr:from>
    <xdr:to>
      <xdr:col>41</xdr:col>
      <xdr:colOff>101600</xdr:colOff>
      <xdr:row>57</xdr:row>
      <xdr:rowOff>156216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82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147343</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91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56108</xdr:rowOff>
    </xdr:from>
    <xdr:to>
      <xdr:col>36</xdr:col>
      <xdr:colOff>165100</xdr:colOff>
      <xdr:row>57</xdr:row>
      <xdr:rowOff>157708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8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148835</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92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103727</xdr:rowOff>
    </xdr:from>
    <xdr:to>
      <xdr:col>55</xdr:col>
      <xdr:colOff>50800</xdr:colOff>
      <xdr:row>57</xdr:row>
      <xdr:rowOff>33877</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70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126604</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556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14824</xdr:rowOff>
    </xdr:from>
    <xdr:to>
      <xdr:col>50</xdr:col>
      <xdr:colOff>165100</xdr:colOff>
      <xdr:row>57</xdr:row>
      <xdr:rowOff>116424</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78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132951</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956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95777</xdr:rowOff>
    </xdr:from>
    <xdr:to>
      <xdr:col>46</xdr:col>
      <xdr:colOff>38100</xdr:colOff>
      <xdr:row>57</xdr:row>
      <xdr:rowOff>25927</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69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42454</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9472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136486</xdr:rowOff>
    </xdr:from>
    <xdr:to>
      <xdr:col>41</xdr:col>
      <xdr:colOff>101600</xdr:colOff>
      <xdr:row>57</xdr:row>
      <xdr:rowOff>66636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73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83163</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9512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167515</xdr:rowOff>
    </xdr:from>
    <xdr:to>
      <xdr:col>36</xdr:col>
      <xdr:colOff>165100</xdr:colOff>
      <xdr:row>57</xdr:row>
      <xdr:rowOff>97665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76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114192</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672795" y="9543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2212</xdr:rowOff>
    </xdr:from>
    <xdr:to>
      <xdr:col>54</xdr:col>
      <xdr:colOff>189865</xdr:colOff>
      <xdr:row>79</xdr:row>
      <xdr:rowOff>41170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03712"/>
          <a:ext cx="1270" cy="158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44997</xdr:rowOff>
    </xdr:from>
    <xdr:ext cx="378565"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8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41170</xdr:rowOff>
    </xdr:from>
    <xdr:to>
      <xdr:col>55</xdr:col>
      <xdr:colOff>88900</xdr:colOff>
      <xdr:row>79</xdr:row>
      <xdr:rowOff>41170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8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120339</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7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2212</xdr:rowOff>
    </xdr:from>
    <xdr:to>
      <xdr:col>55</xdr:col>
      <xdr:colOff>88900</xdr:colOff>
      <xdr:row>70</xdr:row>
      <xdr:rowOff>2212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0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88010</xdr:rowOff>
    </xdr:from>
    <xdr:to>
      <xdr:col>55</xdr:col>
      <xdr:colOff>0</xdr:colOff>
      <xdr:row>78</xdr:row>
      <xdr:rowOff>98408</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3461110"/>
          <a:ext cx="838200" cy="10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93812</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124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70935</xdr:rowOff>
    </xdr:from>
    <xdr:to>
      <xdr:col>55</xdr:col>
      <xdr:colOff>50800</xdr:colOff>
      <xdr:row>78</xdr:row>
      <xdr:rowOff>1085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2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98408</xdr:rowOff>
    </xdr:from>
    <xdr:to>
      <xdr:col>50</xdr:col>
      <xdr:colOff>114300</xdr:colOff>
      <xdr:row>78</xdr:row>
      <xdr:rowOff>127378</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3471508"/>
          <a:ext cx="889000" cy="28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60981</xdr:rowOff>
    </xdr:from>
    <xdr:to>
      <xdr:col>50</xdr:col>
      <xdr:colOff>165100</xdr:colOff>
      <xdr:row>77</xdr:row>
      <xdr:rowOff>162581</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2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7658</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03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127378</xdr:rowOff>
    </xdr:from>
    <xdr:to>
      <xdr:col>45</xdr:col>
      <xdr:colOff>177800</xdr:colOff>
      <xdr:row>78</xdr:row>
      <xdr:rowOff>134938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7861300" y="13500478"/>
          <a:ext cx="889000" cy="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92580</xdr:rowOff>
    </xdr:from>
    <xdr:to>
      <xdr:col>46</xdr:col>
      <xdr:colOff>38100</xdr:colOff>
      <xdr:row>78</xdr:row>
      <xdr:rowOff>22730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29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39257</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06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116734</xdr:rowOff>
    </xdr:from>
    <xdr:to>
      <xdr:col>41</xdr:col>
      <xdr:colOff>50800</xdr:colOff>
      <xdr:row>78</xdr:row>
      <xdr:rowOff>134938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972300" y="13489834"/>
          <a:ext cx="889000" cy="1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80018</xdr:rowOff>
    </xdr:from>
    <xdr:to>
      <xdr:col>41</xdr:col>
      <xdr:colOff>101600</xdr:colOff>
      <xdr:row>78</xdr:row>
      <xdr:rowOff>10168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2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26695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05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136857</xdr:rowOff>
    </xdr:from>
    <xdr:to>
      <xdr:col>36</xdr:col>
      <xdr:colOff>165100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83534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11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37210</xdr:rowOff>
    </xdr:from>
    <xdr:to>
      <xdr:col>55</xdr:col>
      <xdr:colOff>50800</xdr:colOff>
      <xdr:row>78</xdr:row>
      <xdr:rowOff>138810</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41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123587</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32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47608</xdr:rowOff>
    </xdr:from>
    <xdr:to>
      <xdr:col>50</xdr:col>
      <xdr:colOff>165100</xdr:colOff>
      <xdr:row>78</xdr:row>
      <xdr:rowOff>149208</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42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140335</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51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76578</xdr:rowOff>
    </xdr:from>
    <xdr:to>
      <xdr:col>46</xdr:col>
      <xdr:colOff>38100</xdr:colOff>
      <xdr:row>79</xdr:row>
      <xdr:rowOff>6728</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44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169305</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54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84138</xdr:rowOff>
    </xdr:from>
    <xdr:to>
      <xdr:col>41</xdr:col>
      <xdr:colOff>101600</xdr:colOff>
      <xdr:row>79</xdr:row>
      <xdr:rowOff>14288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45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5415</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54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65934</xdr:rowOff>
    </xdr:from>
    <xdr:to>
      <xdr:col>36</xdr:col>
      <xdr:colOff>165100</xdr:colOff>
      <xdr:row>78</xdr:row>
      <xdr:rowOff>167534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43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158661</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53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135167</xdr:rowOff>
    </xdr:from>
    <xdr:to>
      <xdr:col>54</xdr:col>
      <xdr:colOff>189865</xdr:colOff>
      <xdr:row>99</xdr:row>
      <xdr:rowOff>34223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65667"/>
          <a:ext cx="1270" cy="1442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38050</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7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34223</xdr:rowOff>
    </xdr:from>
    <xdr:to>
      <xdr:col>55</xdr:col>
      <xdr:colOff>88900</xdr:colOff>
      <xdr:row>99</xdr:row>
      <xdr:rowOff>34223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700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81844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4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135167</xdr:rowOff>
    </xdr:from>
    <xdr:to>
      <xdr:col>55</xdr:col>
      <xdr:colOff>88900</xdr:colOff>
      <xdr:row>90</xdr:row>
      <xdr:rowOff>135167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6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143819</xdr:rowOff>
    </xdr:from>
    <xdr:to>
      <xdr:col>55</xdr:col>
      <xdr:colOff>0</xdr:colOff>
      <xdr:row>97</xdr:row>
      <xdr:rowOff>160609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774469"/>
          <a:ext cx="838200" cy="1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82886</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713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104459</xdr:rowOff>
    </xdr:from>
    <xdr:to>
      <xdr:col>55</xdr:col>
      <xdr:colOff>50800</xdr:colOff>
      <xdr:row>98</xdr:row>
      <xdr:rowOff>34609</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73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160609</xdr:rowOff>
    </xdr:from>
    <xdr:to>
      <xdr:col>50</xdr:col>
      <xdr:colOff>114300</xdr:colOff>
      <xdr:row>98</xdr:row>
      <xdr:rowOff>70355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791259"/>
          <a:ext cx="889000" cy="8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115833</xdr:rowOff>
    </xdr:from>
    <xdr:to>
      <xdr:col>50</xdr:col>
      <xdr:colOff>165100</xdr:colOff>
      <xdr:row>98</xdr:row>
      <xdr:rowOff>45983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7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37110</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839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60272</xdr:rowOff>
    </xdr:from>
    <xdr:to>
      <xdr:col>45</xdr:col>
      <xdr:colOff>177800</xdr:colOff>
      <xdr:row>98</xdr:row>
      <xdr:rowOff>70355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862372"/>
          <a:ext cx="889000" cy="1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129211</xdr:rowOff>
    </xdr:from>
    <xdr:to>
      <xdr:col>46</xdr:col>
      <xdr:colOff>38100</xdr:colOff>
      <xdr:row>98</xdr:row>
      <xdr:rowOff>59361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5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75888</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53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60272</xdr:rowOff>
    </xdr:from>
    <xdr:to>
      <xdr:col>41</xdr:col>
      <xdr:colOff>50800</xdr:colOff>
      <xdr:row>98</xdr:row>
      <xdr:rowOff>123546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862372"/>
          <a:ext cx="889000" cy="6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138088</xdr:rowOff>
    </xdr:from>
    <xdr:to>
      <xdr:col>41</xdr:col>
      <xdr:colOff>101600</xdr:colOff>
      <xdr:row>98</xdr:row>
      <xdr:rowOff>68238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84765</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543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151096</xdr:rowOff>
    </xdr:from>
    <xdr:to>
      <xdr:col>36</xdr:col>
      <xdr:colOff>165100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97773</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556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93019</xdr:rowOff>
    </xdr:from>
    <xdr:to>
      <xdr:col>55</xdr:col>
      <xdr:colOff>50800</xdr:colOff>
      <xdr:row>98</xdr:row>
      <xdr:rowOff>23169</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72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115896</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57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109809</xdr:rowOff>
    </xdr:from>
    <xdr:to>
      <xdr:col>50</xdr:col>
      <xdr:colOff>165100</xdr:colOff>
      <xdr:row>98</xdr:row>
      <xdr:rowOff>39959</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74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56486</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51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19555</xdr:rowOff>
    </xdr:from>
    <xdr:to>
      <xdr:col>46</xdr:col>
      <xdr:colOff>38100</xdr:colOff>
      <xdr:row>98</xdr:row>
      <xdr:rowOff>121155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82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112282</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914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9472</xdr:rowOff>
    </xdr:from>
    <xdr:to>
      <xdr:col>41</xdr:col>
      <xdr:colOff>101600</xdr:colOff>
      <xdr:row>98</xdr:row>
      <xdr:rowOff>111072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81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102199</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904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72746</xdr:rowOff>
    </xdr:from>
    <xdr:to>
      <xdr:col>36</xdr:col>
      <xdr:colOff>165100</xdr:colOff>
      <xdr:row>99</xdr:row>
      <xdr:rowOff>2896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87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165473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96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148195</xdr:rowOff>
    </xdr:from>
    <xdr:to>
      <xdr:col>85</xdr:col>
      <xdr:colOff>126364</xdr:colOff>
      <xdr:row>38</xdr:row>
      <xdr:rowOff>102488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91695"/>
          <a:ext cx="1269" cy="13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106315</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62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102488</xdr:rowOff>
    </xdr:from>
    <xdr:to>
      <xdr:col>86</xdr:col>
      <xdr:colOff>25400</xdr:colOff>
      <xdr:row>38</xdr:row>
      <xdr:rowOff>102488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94872</xdr:rowOff>
    </xdr:from>
    <xdr:ext cx="599010"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6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298,142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148195</xdr:rowOff>
    </xdr:from>
    <xdr:to>
      <xdr:col>86</xdr:col>
      <xdr:colOff>25400</xdr:colOff>
      <xdr:row>30</xdr:row>
      <xdr:rowOff>148195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9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65579</xdr:rowOff>
    </xdr:from>
    <xdr:to>
      <xdr:col>85</xdr:col>
      <xdr:colOff>127000</xdr:colOff>
      <xdr:row>37</xdr:row>
      <xdr:rowOff>143298</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481300" y="6066329"/>
          <a:ext cx="838200" cy="42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139615</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311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161188</xdr:rowOff>
    </xdr:from>
    <xdr:to>
      <xdr:col>85</xdr:col>
      <xdr:colOff>177800</xdr:colOff>
      <xdr:row>37</xdr:row>
      <xdr:rowOff>91338</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143298</xdr:rowOff>
    </xdr:from>
    <xdr:to>
      <xdr:col>81</xdr:col>
      <xdr:colOff>50800</xdr:colOff>
      <xdr:row>38</xdr:row>
      <xdr:rowOff>80790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486948"/>
          <a:ext cx="889000" cy="10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167913</xdr:rowOff>
    </xdr:from>
    <xdr:to>
      <xdr:col>81</xdr:col>
      <xdr:colOff>101600</xdr:colOff>
      <xdr:row>37</xdr:row>
      <xdr:rowOff>98063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34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114590</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11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80790</xdr:rowOff>
    </xdr:from>
    <xdr:to>
      <xdr:col>76</xdr:col>
      <xdr:colOff>114300</xdr:colOff>
      <xdr:row>38</xdr:row>
      <xdr:rowOff>95219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3703300" y="6595890"/>
          <a:ext cx="889000" cy="1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xdr:rowOff>
    </xdr:from>
    <xdr:to>
      <xdr:col>76</xdr:col>
      <xdr:colOff>165100</xdr:colOff>
      <xdr:row>37</xdr:row>
      <xdr:rowOff>101620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34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118147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11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88036</xdr:rowOff>
    </xdr:from>
    <xdr:to>
      <xdr:col>71</xdr:col>
      <xdr:colOff>177800</xdr:colOff>
      <xdr:row>38</xdr:row>
      <xdr:rowOff>95219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814300" y="6603136"/>
          <a:ext cx="889000" cy="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111929</xdr:rowOff>
    </xdr:from>
    <xdr:to>
      <xdr:col>72</xdr:col>
      <xdr:colOff>38100</xdr:colOff>
      <xdr:row>37</xdr:row>
      <xdr:rowOff>42079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8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58606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05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17924</xdr:rowOff>
    </xdr:from>
    <xdr:to>
      <xdr:col>67</xdr:col>
      <xdr:colOff>101600</xdr:colOff>
      <xdr:row>37</xdr:row>
      <xdr:rowOff>119524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36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136051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13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14779</xdr:rowOff>
    </xdr:from>
    <xdr:to>
      <xdr:col>85</xdr:col>
      <xdr:colOff>177800</xdr:colOff>
      <xdr:row>35</xdr:row>
      <xdr:rowOff>116379</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01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37656</xdr:rowOff>
    </xdr:from>
    <xdr:ext cx="599010"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5866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92498</xdr:rowOff>
    </xdr:from>
    <xdr:to>
      <xdr:col>81</xdr:col>
      <xdr:colOff>101600</xdr:colOff>
      <xdr:row>38</xdr:row>
      <xdr:rowOff>22648</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43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13775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52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29990</xdr:rowOff>
    </xdr:from>
    <xdr:to>
      <xdr:col>76</xdr:col>
      <xdr:colOff>165100</xdr:colOff>
      <xdr:row>38</xdr:row>
      <xdr:rowOff>131590</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54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122717</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63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44419</xdr:rowOff>
    </xdr:from>
    <xdr:to>
      <xdr:col>72</xdr:col>
      <xdr:colOff>38100</xdr:colOff>
      <xdr:row>38</xdr:row>
      <xdr:rowOff>146019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55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137146</xdr:rowOff>
    </xdr:from>
    <xdr:ext cx="469744"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68428" y="665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37236</xdr:rowOff>
    </xdr:from>
    <xdr:to>
      <xdr:col>67</xdr:col>
      <xdr:colOff>101600</xdr:colOff>
      <xdr:row>38</xdr:row>
      <xdr:rowOff>138836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55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129963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64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108595</xdr:rowOff>
    </xdr:from>
    <xdr:to>
      <xdr:col>85</xdr:col>
      <xdr:colOff>126364</xdr:colOff>
      <xdr:row>58</xdr:row>
      <xdr:rowOff>111990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81095"/>
          <a:ext cx="1269" cy="1374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115817</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0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111990</xdr:rowOff>
    </xdr:from>
    <xdr:to>
      <xdr:col>86</xdr:col>
      <xdr:colOff>25400</xdr:colOff>
      <xdr:row>58</xdr:row>
      <xdr:rowOff>111990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05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55272</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5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108595</xdr:rowOff>
    </xdr:from>
    <xdr:to>
      <xdr:col>86</xdr:col>
      <xdr:colOff>25400</xdr:colOff>
      <xdr:row>50</xdr:row>
      <xdr:rowOff>108595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126016</xdr:rowOff>
    </xdr:from>
    <xdr:to>
      <xdr:col>85</xdr:col>
      <xdr:colOff>127000</xdr:colOff>
      <xdr:row>54</xdr:row>
      <xdr:rowOff>165671</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5481300" y="8698516"/>
          <a:ext cx="838200" cy="725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8958</xdr:rowOff>
    </xdr:from>
    <xdr:ext cx="599010"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781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30531</xdr:rowOff>
    </xdr:from>
    <xdr:to>
      <xdr:col>85</xdr:col>
      <xdr:colOff>177800</xdr:colOff>
      <xdr:row>57</xdr:row>
      <xdr:rowOff>132131</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126016</xdr:rowOff>
    </xdr:from>
    <xdr:to>
      <xdr:col>81</xdr:col>
      <xdr:colOff>50800</xdr:colOff>
      <xdr:row>54</xdr:row>
      <xdr:rowOff>96638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8698516"/>
          <a:ext cx="889000" cy="65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75003</xdr:rowOff>
    </xdr:from>
    <xdr:to>
      <xdr:col>81</xdr:col>
      <xdr:colOff>101600</xdr:colOff>
      <xdr:row>58</xdr:row>
      <xdr:rowOff>5153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167730</xdr:rowOff>
    </xdr:from>
    <xdr:ext cx="59901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181795" y="9940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96638</xdr:rowOff>
    </xdr:from>
    <xdr:to>
      <xdr:col>76</xdr:col>
      <xdr:colOff>114300</xdr:colOff>
      <xdr:row>57</xdr:row>
      <xdr:rowOff>33972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3703300" y="9354938"/>
          <a:ext cx="889000" cy="45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70962</xdr:rowOff>
    </xdr:from>
    <xdr:to>
      <xdr:col>76</xdr:col>
      <xdr:colOff>165100</xdr:colOff>
      <xdr:row>58</xdr:row>
      <xdr:rowOff>1112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163689</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292795" y="9936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33972</xdr:rowOff>
    </xdr:from>
    <xdr:to>
      <xdr:col>71</xdr:col>
      <xdr:colOff>177800</xdr:colOff>
      <xdr:row>57</xdr:row>
      <xdr:rowOff>50912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806622"/>
          <a:ext cx="889000" cy="1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69658</xdr:rowOff>
    </xdr:from>
    <xdr:to>
      <xdr:col>72</xdr:col>
      <xdr:colOff>38100</xdr:colOff>
      <xdr:row>57</xdr:row>
      <xdr:rowOff>171258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162385</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03795" y="993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103746</xdr:rowOff>
    </xdr:from>
    <xdr:to>
      <xdr:col>67</xdr:col>
      <xdr:colOff>101600</xdr:colOff>
      <xdr:row>58</xdr:row>
      <xdr:rowOff>33896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25023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14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114871</xdr:rowOff>
    </xdr:from>
    <xdr:to>
      <xdr:col>85</xdr:col>
      <xdr:colOff>177800</xdr:colOff>
      <xdr:row>55</xdr:row>
      <xdr:rowOff>45021</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37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137748</xdr:rowOff>
    </xdr:from>
    <xdr:ext cx="599010"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224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50</xdr:row>
      <xdr:rowOff>75216</xdr:rowOff>
    </xdr:from>
    <xdr:to>
      <xdr:col>81</xdr:col>
      <xdr:colOff>101600</xdr:colOff>
      <xdr:row>51</xdr:row>
      <xdr:rowOff>5366</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864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49</xdr:row>
      <xdr:rowOff>21893</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181795" y="8422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45838</xdr:rowOff>
    </xdr:from>
    <xdr:to>
      <xdr:col>76</xdr:col>
      <xdr:colOff>165100</xdr:colOff>
      <xdr:row>54</xdr:row>
      <xdr:rowOff>147438</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30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163965</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292795" y="9079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154622</xdr:rowOff>
    </xdr:from>
    <xdr:to>
      <xdr:col>72</xdr:col>
      <xdr:colOff>38100</xdr:colOff>
      <xdr:row>57</xdr:row>
      <xdr:rowOff>84772</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75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101299</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03795" y="9531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112</xdr:rowOff>
    </xdr:from>
    <xdr:to>
      <xdr:col>67</xdr:col>
      <xdr:colOff>101600</xdr:colOff>
      <xdr:row>57</xdr:row>
      <xdr:rowOff>101712</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77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118239</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14795" y="9547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154161</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5661"/>
          <a:ext cx="1269" cy="1433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66524</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11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100838</xdr:rowOff>
    </xdr:from>
    <xdr:ext cx="690189"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30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1,128,613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154161</xdr:rowOff>
    </xdr:from>
    <xdr:to>
      <xdr:col>86</xdr:col>
      <xdr:colOff>25400</xdr:colOff>
      <xdr:row>70</xdr:row>
      <xdr:rowOff>154161</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22442</xdr:rowOff>
    </xdr:from>
    <xdr:to>
      <xdr:col>85</xdr:col>
      <xdr:colOff>127000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5481300" y="13566992"/>
          <a:ext cx="838200" cy="2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155424</xdr:rowOff>
    </xdr:from>
    <xdr:ext cx="534377"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35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132547</xdr:rowOff>
    </xdr:from>
    <xdr:to>
      <xdr:col>85</xdr:col>
      <xdr:colOff>177800</xdr:colOff>
      <xdr:row>79</xdr:row>
      <xdr:rowOff>62697</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5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131718</xdr:rowOff>
    </xdr:from>
    <xdr:to>
      <xdr:col>81</xdr:col>
      <xdr:colOff>101600</xdr:colOff>
      <xdr:row>79</xdr:row>
      <xdr:rowOff>61868</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0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78395</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14111" y="1328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133102</xdr:rowOff>
    </xdr:from>
    <xdr:to>
      <xdr:col>76</xdr:col>
      <xdr:colOff>165100</xdr:colOff>
      <xdr:row>79</xdr:row>
      <xdr:rowOff>63252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0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79779</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28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135145</xdr:rowOff>
    </xdr:from>
    <xdr:to>
      <xdr:col>72</xdr:col>
      <xdr:colOff>38100</xdr:colOff>
      <xdr:row>79</xdr:row>
      <xdr:rowOff>65295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0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81822</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36111" y="1328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135826</xdr:rowOff>
    </xdr:from>
    <xdr:to>
      <xdr:col>67</xdr:col>
      <xdr:colOff>101600</xdr:colOff>
      <xdr:row>79</xdr:row>
      <xdr:rowOff>65976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0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82503</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28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143092</xdr:rowOff>
    </xdr:from>
    <xdr:to>
      <xdr:col>85</xdr:col>
      <xdr:colOff>177800</xdr:colOff>
      <xdr:row>79</xdr:row>
      <xdr:rowOff>73242</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1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110974</xdr:rowOff>
    </xdr:from>
    <xdr:ext cx="534377"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8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23823</xdr:rowOff>
    </xdr:from>
    <xdr:to>
      <xdr:col>85</xdr:col>
      <xdr:colOff>126364</xdr:colOff>
      <xdr:row>98</xdr:row>
      <xdr:rowOff>151482</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625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155309</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151482</xdr:rowOff>
    </xdr:from>
    <xdr:to>
      <xdr:col>86</xdr:col>
      <xdr:colOff>25400</xdr:colOff>
      <xdr:row>98</xdr:row>
      <xdr:rowOff>151482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5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141950</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4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730,828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23823</xdr:rowOff>
    </xdr:from>
    <xdr:to>
      <xdr:col>86</xdr:col>
      <xdr:colOff>25400</xdr:colOff>
      <xdr:row>91</xdr:row>
      <xdr:rowOff>23823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62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145239</xdr:rowOff>
    </xdr:from>
    <xdr:to>
      <xdr:col>85</xdr:col>
      <xdr:colOff>127000</xdr:colOff>
      <xdr:row>96</xdr:row>
      <xdr:rowOff>160617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604439"/>
          <a:ext cx="838200" cy="1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157456</xdr:rowOff>
    </xdr:from>
    <xdr:ext cx="599010"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616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7579</xdr:rowOff>
    </xdr:from>
    <xdr:to>
      <xdr:col>85</xdr:col>
      <xdr:colOff>177800</xdr:colOff>
      <xdr:row>97</xdr:row>
      <xdr:rowOff>109179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63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47138</xdr:rowOff>
    </xdr:from>
    <xdr:to>
      <xdr:col>81</xdr:col>
      <xdr:colOff>50800</xdr:colOff>
      <xdr:row>96</xdr:row>
      <xdr:rowOff>160617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4592300" y="16506338"/>
          <a:ext cx="889000" cy="11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10579</xdr:rowOff>
    </xdr:from>
    <xdr:to>
      <xdr:col>81</xdr:col>
      <xdr:colOff>101600</xdr:colOff>
      <xdr:row>97</xdr:row>
      <xdr:rowOff>112179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103306</xdr:rowOff>
    </xdr:from>
    <xdr:ext cx="59901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181795" y="1673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47138</xdr:rowOff>
    </xdr:from>
    <xdr:to>
      <xdr:col>76</xdr:col>
      <xdr:colOff>114300</xdr:colOff>
      <xdr:row>96</xdr:row>
      <xdr:rowOff>155744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3703300" y="16506338"/>
          <a:ext cx="889000" cy="108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36629</xdr:rowOff>
    </xdr:from>
    <xdr:to>
      <xdr:col>76</xdr:col>
      <xdr:colOff>165100</xdr:colOff>
      <xdr:row>97</xdr:row>
      <xdr:rowOff>138229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129356</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292795" y="1676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155744</xdr:rowOff>
    </xdr:from>
    <xdr:to>
      <xdr:col>71</xdr:col>
      <xdr:colOff>177800</xdr:colOff>
      <xdr:row>96</xdr:row>
      <xdr:rowOff>158286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2814300" y="16614944"/>
          <a:ext cx="889000" cy="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143234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03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58934</xdr:rowOff>
    </xdr:from>
    <xdr:to>
      <xdr:col>67</xdr:col>
      <xdr:colOff>101600</xdr:colOff>
      <xdr:row>97</xdr:row>
      <xdr:rowOff>160534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151661</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14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94439</xdr:rowOff>
    </xdr:from>
    <xdr:to>
      <xdr:col>85</xdr:col>
      <xdr:colOff>177800</xdr:colOff>
      <xdr:row>97</xdr:row>
      <xdr:rowOff>24589</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55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117316</xdr:rowOff>
    </xdr:from>
    <xdr:ext cx="599010"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405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109817</xdr:rowOff>
    </xdr:from>
    <xdr:to>
      <xdr:col>81</xdr:col>
      <xdr:colOff>101600</xdr:colOff>
      <xdr:row>97</xdr:row>
      <xdr:rowOff>39967</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56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56494</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181795" y="16344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167788</xdr:rowOff>
    </xdr:from>
    <xdr:to>
      <xdr:col>76</xdr:col>
      <xdr:colOff>165100</xdr:colOff>
      <xdr:row>96</xdr:row>
      <xdr:rowOff>97938</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45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114465</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292795" y="16230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104944</xdr:rowOff>
    </xdr:from>
    <xdr:to>
      <xdr:col>72</xdr:col>
      <xdr:colOff>38100</xdr:colOff>
      <xdr:row>97</xdr:row>
      <xdr:rowOff>35094</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56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51621</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03795" y="16339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107486</xdr:rowOff>
    </xdr:from>
    <xdr:to>
      <xdr:col>67</xdr:col>
      <xdr:colOff>101600</xdr:colOff>
      <xdr:row>97</xdr:row>
      <xdr:rowOff>37636</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5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54163</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14795" y="16341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7569</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32251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84802</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71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125696</xdr:rowOff>
    </xdr:from>
    <xdr:ext cx="599010"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110,904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7569</xdr:rowOff>
    </xdr:from>
    <xdr:to>
      <xdr:col>116</xdr:col>
      <xdr:colOff>152400</xdr:colOff>
      <xdr:row>31</xdr:row>
      <xdr:rowOff>7569</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160058</xdr:rowOff>
    </xdr:from>
    <xdr:to>
      <xdr:col>116</xdr:col>
      <xdr:colOff>63500</xdr:colOff>
      <xdr:row>38</xdr:row>
      <xdr:rowOff>21704</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1323300" y="6332258"/>
          <a:ext cx="838200" cy="204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129252</xdr:rowOff>
    </xdr:from>
    <xdr:ext cx="469744"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644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150825</xdr:rowOff>
    </xdr:from>
    <xdr:to>
      <xdr:col>116</xdr:col>
      <xdr:colOff>114300</xdr:colOff>
      <xdr:row>39</xdr:row>
      <xdr:rowOff>80975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6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79388</xdr:rowOff>
    </xdr:from>
    <xdr:to>
      <xdr:col>111</xdr:col>
      <xdr:colOff>177800</xdr:colOff>
      <xdr:row>38</xdr:row>
      <xdr:rowOff>21704</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251588"/>
          <a:ext cx="889000" cy="28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153695</xdr:rowOff>
    </xdr:from>
    <xdr:to>
      <xdr:col>112</xdr:col>
      <xdr:colOff>38100</xdr:colOff>
      <xdr:row>39</xdr:row>
      <xdr:rowOff>83845</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6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74972</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761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79388</xdr:rowOff>
    </xdr:from>
    <xdr:to>
      <xdr:col>107</xdr:col>
      <xdr:colOff>50800</xdr:colOff>
      <xdr:row>37</xdr:row>
      <xdr:rowOff>4178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19545300" y="6251588"/>
          <a:ext cx="889000" cy="9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156261</xdr:rowOff>
    </xdr:from>
    <xdr:to>
      <xdr:col>107</xdr:col>
      <xdr:colOff>101600</xdr:colOff>
      <xdr:row>39</xdr:row>
      <xdr:rowOff>86411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6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77538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764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4178</xdr:rowOff>
    </xdr:from>
    <xdr:to>
      <xdr:col>102</xdr:col>
      <xdr:colOff>114300</xdr:colOff>
      <xdr:row>37</xdr:row>
      <xdr:rowOff>161849</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18656300" y="6347828"/>
          <a:ext cx="889000" cy="15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158610</xdr:rowOff>
    </xdr:from>
    <xdr:to>
      <xdr:col>102</xdr:col>
      <xdr:colOff>165100</xdr:colOff>
      <xdr:row>39</xdr:row>
      <xdr:rowOff>88760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6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79887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766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159893</xdr:rowOff>
    </xdr:from>
    <xdr:to>
      <xdr:col>98</xdr:col>
      <xdr:colOff>38100</xdr:colOff>
      <xdr:row>39</xdr:row>
      <xdr:rowOff>90043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6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81170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767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109258</xdr:rowOff>
    </xdr:from>
    <xdr:to>
      <xdr:col>116</xdr:col>
      <xdr:colOff>114300</xdr:colOff>
      <xdr:row>37</xdr:row>
      <xdr:rowOff>39408</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28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132135</xdr:rowOff>
    </xdr:from>
    <xdr:ext cx="534377"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13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142354</xdr:rowOff>
    </xdr:from>
    <xdr:to>
      <xdr:col>112</xdr:col>
      <xdr:colOff>38100</xdr:colOff>
      <xdr:row>38</xdr:row>
      <xdr:rowOff>72504</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48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36</xdr:row>
      <xdr:rowOff>89031</xdr:rowOff>
    </xdr:from>
    <xdr:ext cx="534377"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056111" y="626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28588</xdr:rowOff>
    </xdr:from>
    <xdr:to>
      <xdr:col>107</xdr:col>
      <xdr:colOff>101600</xdr:colOff>
      <xdr:row>36</xdr:row>
      <xdr:rowOff>130188</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20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34</xdr:row>
      <xdr:rowOff>146715</xdr:rowOff>
    </xdr:from>
    <xdr:ext cx="534377"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167111" y="597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124828</xdr:rowOff>
    </xdr:from>
    <xdr:to>
      <xdr:col>102</xdr:col>
      <xdr:colOff>165100</xdr:colOff>
      <xdr:row>37</xdr:row>
      <xdr:rowOff>54978</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29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71505</xdr:rowOff>
    </xdr:from>
    <xdr:ext cx="534377"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278111" y="607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111049</xdr:rowOff>
    </xdr:from>
    <xdr:to>
      <xdr:col>98</xdr:col>
      <xdr:colOff>38100</xdr:colOff>
      <xdr:row>38</xdr:row>
      <xdr:rowOff>41199</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45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36</xdr:row>
      <xdr:rowOff>57726</xdr:rowOff>
    </xdr:from>
    <xdr:ext cx="534377"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389111" y="622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目的別として、総務費・衛生費・消防費・諸支出金の増額が前年度比よりも増額となっている。消防費については、防災行政無線の機能強化工事があり、短期的に増加してる。総務費は、役場庁舎建設などがあり増加してる。衛生費についても施設等にかかる物件費の増加が要因として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ついて、前年度比よりも少し増額となっている。今後も完了した大型建設事業がに係る償還が開始されることで大幅な増額が見込まれる。土木費や農林水産業費についても、インフラ整備が継続中のため、今後も増加傾向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沖縄県伊是名村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財政調整基金については、</a:t>
          </a:r>
          <a:r>
            <a:rPr kumimoji="1" lang="en-US" altLang="ja-JP" sz="1400">
              <a:latin typeface="ＭＳ ゴシック" pitchFamily="49" charset="-128"/>
              <a:ea typeface="ＭＳ ゴシック" pitchFamily="49" charset="-128"/>
            </a:rPr>
            <a:t>R5</a:t>
          </a:r>
          <a:r>
            <a:rPr kumimoji="1" lang="ja-JP" altLang="en-US" sz="1400">
              <a:latin typeface="ＭＳ ゴシック" pitchFamily="49" charset="-128"/>
              <a:ea typeface="ＭＳ ゴシック" pitchFamily="49" charset="-128"/>
            </a:rPr>
            <a:t>年度役場庁舎の建設事業費へ取り崩したこともあり、前年度同様高い水準で推移している。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今度も歳出の削減や各種事業計画を見直し、基金の取崩しを最小限に抑え、健全な財政運営に努める。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沖縄県伊是名村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一般会計を含む</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会計において黒字となっている。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国民健康保険特別会計（▲</a:t>
          </a:r>
          <a:r>
            <a:rPr kumimoji="1" lang="en-US" altLang="ja-JP" sz="1400">
              <a:latin typeface="ＭＳ ゴシック" pitchFamily="49" charset="-128"/>
              <a:ea typeface="ＭＳ ゴシック" pitchFamily="49" charset="-128"/>
            </a:rPr>
            <a:t>2.13</a:t>
          </a:r>
          <a:r>
            <a:rPr kumimoji="1" lang="ja-JP" altLang="en-US" sz="1400">
              <a:latin typeface="ＭＳ ゴシック" pitchFamily="49" charset="-128"/>
              <a:ea typeface="ＭＳ ゴシック" pitchFamily="49" charset="-128"/>
            </a:rPr>
            <a:t>）、育英事業特別会計（▲</a:t>
          </a:r>
          <a:r>
            <a:rPr kumimoji="1" lang="en-US" altLang="ja-JP" sz="1400">
              <a:latin typeface="ＭＳ ゴシック" pitchFamily="49" charset="-128"/>
              <a:ea typeface="ＭＳ ゴシック" pitchFamily="49" charset="-128"/>
            </a:rPr>
            <a:t>0.7</a:t>
          </a:r>
          <a:r>
            <a:rPr kumimoji="1" lang="ja-JP" altLang="en-US" sz="1400">
              <a:latin typeface="ＭＳ ゴシック" pitchFamily="49" charset="-128"/>
              <a:ea typeface="ＭＳ ゴシック" pitchFamily="49" charset="-128"/>
            </a:rPr>
            <a:t>）、後期高齢者医療特別会計（▲</a:t>
          </a:r>
          <a:r>
            <a:rPr kumimoji="1" lang="en-US" altLang="ja-JP" sz="1400">
              <a:latin typeface="ＭＳ ゴシック" pitchFamily="49" charset="-128"/>
              <a:ea typeface="ＭＳ ゴシック" pitchFamily="49" charset="-128"/>
            </a:rPr>
            <a:t>0.1</a:t>
          </a:r>
          <a:r>
            <a:rPr kumimoji="1" lang="ja-JP" altLang="en-US" sz="1400">
              <a:latin typeface="ＭＳ ゴシック" pitchFamily="49" charset="-128"/>
              <a:ea typeface="ＭＳ ゴシック" pitchFamily="49" charset="-128"/>
            </a:rPr>
            <a:t>）と前年度比よりも黒字額は下がっている。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船舶運航事業特別会計においては、新規造船で発行した地方債償還に係る公債費の増加が見込まれる。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簡易水道事業特別会計においても、管路整備・給水装置設置事業が継続してあるため、今後も発行する地方債に伴う公債費の増加が見込まれる。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また、一般会計においては、船舶運航事業特別会計・簡易水道事業特別会計・農業集落排水事業特別会計等への操出金が増加傾向にあるため、他会計も含め健全な財政運営に努める。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沖縄県伊是名村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元利償還金について横ばい状態は継続しているが、</a:t>
          </a:r>
          <a:r>
            <a:rPr kumimoji="1" lang="en-US" altLang="ja-JP" sz="1400">
              <a:latin typeface="ＭＳ ゴシック" pitchFamily="49" charset="-128"/>
              <a:ea typeface="ＭＳ ゴシック" pitchFamily="49" charset="-128"/>
            </a:rPr>
            <a:t>R5</a:t>
          </a:r>
          <a:r>
            <a:rPr kumimoji="1" lang="ja-JP" altLang="en-US" sz="1400">
              <a:latin typeface="ＭＳ ゴシック" pitchFamily="49" charset="-128"/>
              <a:ea typeface="ＭＳ ゴシック" pitchFamily="49" charset="-128"/>
            </a:rPr>
            <a:t>年度までに発行した大型建設事業の地方債償還が始まる大幅な増額が見込まれる。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今後発行する予定の地方債については、新規・継続事業と事業計画を見直し、発行抑制を検討し、健全な財政運営に努める。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自主財源に乏しいため、満期一括償還地方債の為の積立は行っていない。今後は</a:t>
          </a:r>
          <a:r>
            <a:rPr kumimoji="1" lang="en-US" altLang="ja-JP" sz="1000">
              <a:latin typeface="ＭＳ ゴシック" pitchFamily="49" charset="-128"/>
              <a:ea typeface="ＭＳ ゴシック" pitchFamily="49" charset="-128"/>
            </a:rPr>
            <a:t>R2</a:t>
          </a:r>
          <a:r>
            <a:rPr kumimoji="1" lang="ja-JP" altLang="en-US" sz="1000">
              <a:latin typeface="ＭＳ ゴシック" pitchFamily="49" charset="-128"/>
              <a:ea typeface="ＭＳ ゴシック" pitchFamily="49" charset="-128"/>
            </a:rPr>
            <a:t>年度から始まり、</a:t>
          </a:r>
          <a:r>
            <a:rPr kumimoji="1" lang="en-US" altLang="ja-JP" sz="1000">
              <a:latin typeface="ＭＳ ゴシック" pitchFamily="49" charset="-128"/>
              <a:ea typeface="ＭＳ ゴシック" pitchFamily="49" charset="-128"/>
            </a:rPr>
            <a:t>R5</a:t>
          </a:r>
          <a:r>
            <a:rPr kumimoji="1" lang="ja-JP" altLang="en-US" sz="1000">
              <a:latin typeface="ＭＳ ゴシック" pitchFamily="49" charset="-128"/>
              <a:ea typeface="ＭＳ ゴシック" pitchFamily="49" charset="-128"/>
            </a:rPr>
            <a:t>年度までに完了した大型建設事業による公債費の増額が見込まれるため、積立てた基金を活用し、過去に発行した地方債償還金のうち、繰上償還が可能なものから積極的な減災に努める。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沖縄県伊是名村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将来負担率について過去</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年間よりも大幅に増加している、要因として、</a:t>
          </a:r>
          <a:r>
            <a:rPr kumimoji="1" lang="en-US" altLang="ja-JP" sz="1400">
              <a:latin typeface="ＭＳ ゴシック" pitchFamily="49" charset="-128"/>
              <a:ea typeface="ＭＳ ゴシック" pitchFamily="49" charset="-128"/>
            </a:rPr>
            <a:t>R2</a:t>
          </a:r>
          <a:r>
            <a:rPr kumimoji="1" lang="ja-JP" altLang="en-US" sz="1400">
              <a:latin typeface="ＭＳ ゴシック" pitchFamily="49" charset="-128"/>
              <a:ea typeface="ＭＳ ゴシック" pitchFamily="49" charset="-128"/>
            </a:rPr>
            <a:t>年度以降の大型建設事業による発行した地方債が挙げられる。今後も更に公債費増額が見込まれる。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公営企業債等繰入見込額も簡易水道事業における管路整備事業、農業集落排水事業における排水整備、船舶運航事業における新規造船の償還に係る公債費の増加が見込まれる。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新規事業・継続事業を見直し、発行する地方債の抑制を図り、繰上償還を行うなど健全な財政運営に努める。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沖縄県伊是名村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財政調整基金や庁舎施設整備基金等の取崩しが行われたため、前年度よりも全体で▲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年度までに完了した大型建設事業の償還が今後始まると、公債費の増加が見込まれるため、今後も引き続き、物件費・維持管理費等のコスト削減に努め、積立金を確保できるようにする。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・庁舎施設整備基金：新庁舎建設事業費の補填、その他物品購入費等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・尚円王の里いぜな島応援基金：文化振興・人材育成・子育て支援・少子化対策・商工業の振興等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・育英基金：伊是名村出身者の人材育成（主に中学生以下）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・災害援護積立金：災害発生時における村民への対応を行うための経費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・過疎地域自立促進基金：地域振興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財政調整基金で不足に事態に備え、他会計への運用資金としているが、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年度は庁舎建設事業への取り崩しが行われたため、前年度よりも減額となっている。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庁舎建設事業が完了しため、庁舎施設整備基金が積立は、減額で推移していくが、その他基金については目的に沿って、積極的に積立を行う。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役場庁舎建設事業費に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百万円取り崩して充てたため、前年より減額となっている。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百万円は積立もあったため、▲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学校建設、役場庁舎建設事業が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年度内までにで完了はしたが、償還が開始されることから、今後も引き続き、物件費・維持管理コスト等削減に努め、積立金を確保できるようにする。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前年度比同様横ばいとなっている。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公債費の増加が今後見込まれるため、基金を運用し、繰上償還の検討も行い、地方債現在高の縮減に努め、他基金とのバランスを取りながら、積み立てを行う。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80" zoomScaleNormal="8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4679522</v>
      </c>
      <c r="BO4" s="449"/>
      <c r="BP4" s="449"/>
      <c r="BQ4" s="449"/>
      <c r="BR4" s="449"/>
      <c r="BS4" s="449"/>
      <c r="BT4" s="449"/>
      <c r="BU4" s="450"/>
      <c r="BV4" s="448">
        <v>3738906</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25</v>
      </c>
      <c r="CU4" s="589"/>
      <c r="CV4" s="589"/>
      <c r="CW4" s="589"/>
      <c r="CX4" s="589"/>
      <c r="CY4" s="589"/>
      <c r="CZ4" s="589"/>
      <c r="DA4" s="590"/>
      <c r="DB4" s="588">
        <v>11</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4317204</v>
      </c>
      <c r="BO5" s="420"/>
      <c r="BP5" s="420"/>
      <c r="BQ5" s="420"/>
      <c r="BR5" s="420"/>
      <c r="BS5" s="420"/>
      <c r="BT5" s="420"/>
      <c r="BU5" s="421"/>
      <c r="BV5" s="419">
        <v>3515352</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92.3</v>
      </c>
      <c r="CU5" s="417"/>
      <c r="CV5" s="417"/>
      <c r="CW5" s="417"/>
      <c r="CX5" s="417"/>
      <c r="CY5" s="417"/>
      <c r="CZ5" s="417"/>
      <c r="DA5" s="418"/>
      <c r="DB5" s="416">
        <v>86.4</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362318</v>
      </c>
      <c r="BO6" s="420"/>
      <c r="BP6" s="420"/>
      <c r="BQ6" s="420"/>
      <c r="BR6" s="420"/>
      <c r="BS6" s="420"/>
      <c r="BT6" s="420"/>
      <c r="BU6" s="421"/>
      <c r="BV6" s="419">
        <v>223554</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92.3</v>
      </c>
      <c r="CU6" s="563"/>
      <c r="CV6" s="563"/>
      <c r="CW6" s="563"/>
      <c r="CX6" s="563"/>
      <c r="CY6" s="563"/>
      <c r="CZ6" s="563"/>
      <c r="DA6" s="564"/>
      <c r="DB6" s="562">
        <v>87.1</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10744</v>
      </c>
      <c r="BO7" s="420"/>
      <c r="BP7" s="420"/>
      <c r="BQ7" s="420"/>
      <c r="BR7" s="420"/>
      <c r="BS7" s="420"/>
      <c r="BT7" s="420"/>
      <c r="BU7" s="421"/>
      <c r="BV7" s="419">
        <v>71055</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1404676</v>
      </c>
      <c r="CU7" s="420"/>
      <c r="CV7" s="420"/>
      <c r="CW7" s="420"/>
      <c r="CX7" s="420"/>
      <c r="CY7" s="420"/>
      <c r="CZ7" s="420"/>
      <c r="DA7" s="421"/>
      <c r="DB7" s="419">
        <v>1390356</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351574</v>
      </c>
      <c r="BO8" s="420"/>
      <c r="BP8" s="420"/>
      <c r="BQ8" s="420"/>
      <c r="BR8" s="420"/>
      <c r="BS8" s="420"/>
      <c r="BT8" s="420"/>
      <c r="BU8" s="421"/>
      <c r="BV8" s="419">
        <v>152499</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0.1</v>
      </c>
      <c r="CU8" s="523"/>
      <c r="CV8" s="523"/>
      <c r="CW8" s="523"/>
      <c r="CX8" s="523"/>
      <c r="CY8" s="523"/>
      <c r="CZ8" s="523"/>
      <c r="DA8" s="524"/>
      <c r="DB8" s="522">
        <v>0.1</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1322</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199075</v>
      </c>
      <c r="BO9" s="420"/>
      <c r="BP9" s="420"/>
      <c r="BQ9" s="420"/>
      <c r="BR9" s="420"/>
      <c r="BS9" s="420"/>
      <c r="BT9" s="420"/>
      <c r="BU9" s="421"/>
      <c r="BV9" s="419">
        <v>19324</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13.8</v>
      </c>
      <c r="CU9" s="417"/>
      <c r="CV9" s="417"/>
      <c r="CW9" s="417"/>
      <c r="CX9" s="417"/>
      <c r="CY9" s="417"/>
      <c r="CZ9" s="417"/>
      <c r="DA9" s="418"/>
      <c r="DB9" s="416">
        <v>14.5</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1517</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3000</v>
      </c>
      <c r="BO10" s="420"/>
      <c r="BP10" s="420"/>
      <c r="BQ10" s="420"/>
      <c r="BR10" s="420"/>
      <c r="BS10" s="420"/>
      <c r="BT10" s="420"/>
      <c r="BU10" s="421"/>
      <c r="BV10" s="419">
        <v>208826</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1274</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29356</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1239</v>
      </c>
      <c r="S13" s="507"/>
      <c r="T13" s="507"/>
      <c r="U13" s="507"/>
      <c r="V13" s="508"/>
      <c r="W13" s="509" t="s">
        <v>131</v>
      </c>
      <c r="X13" s="405"/>
      <c r="Y13" s="405"/>
      <c r="Z13" s="405"/>
      <c r="AA13" s="405"/>
      <c r="AB13" s="406"/>
      <c r="AC13" s="372">
        <v>170</v>
      </c>
      <c r="AD13" s="373"/>
      <c r="AE13" s="373"/>
      <c r="AF13" s="373"/>
      <c r="AG13" s="374"/>
      <c r="AH13" s="372">
        <v>194</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172719</v>
      </c>
      <c r="BO13" s="420"/>
      <c r="BP13" s="420"/>
      <c r="BQ13" s="420"/>
      <c r="BR13" s="420"/>
      <c r="BS13" s="420"/>
      <c r="BT13" s="420"/>
      <c r="BU13" s="421"/>
      <c r="BV13" s="419">
        <v>228150</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6</v>
      </c>
      <c r="CU13" s="417"/>
      <c r="CV13" s="417"/>
      <c r="CW13" s="417"/>
      <c r="CX13" s="417"/>
      <c r="CY13" s="417"/>
      <c r="CZ13" s="417"/>
      <c r="DA13" s="418"/>
      <c r="DB13" s="416">
        <v>6.4</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1308</v>
      </c>
      <c r="S14" s="507"/>
      <c r="T14" s="507"/>
      <c r="U14" s="507"/>
      <c r="V14" s="508"/>
      <c r="W14" s="510"/>
      <c r="X14" s="408"/>
      <c r="Y14" s="408"/>
      <c r="Z14" s="408"/>
      <c r="AA14" s="408"/>
      <c r="AB14" s="409"/>
      <c r="AC14" s="499">
        <v>24.7</v>
      </c>
      <c r="AD14" s="500"/>
      <c r="AE14" s="500"/>
      <c r="AF14" s="500"/>
      <c r="AG14" s="501"/>
      <c r="AH14" s="499">
        <v>26.3</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39.799999999999997</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1278</v>
      </c>
      <c r="S15" s="507"/>
      <c r="T15" s="507"/>
      <c r="U15" s="507"/>
      <c r="V15" s="508"/>
      <c r="W15" s="509" t="s">
        <v>137</v>
      </c>
      <c r="X15" s="405"/>
      <c r="Y15" s="405"/>
      <c r="Z15" s="405"/>
      <c r="AA15" s="405"/>
      <c r="AB15" s="406"/>
      <c r="AC15" s="372">
        <v>113</v>
      </c>
      <c r="AD15" s="373"/>
      <c r="AE15" s="373"/>
      <c r="AF15" s="373"/>
      <c r="AG15" s="374"/>
      <c r="AH15" s="372">
        <v>158</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135775</v>
      </c>
      <c r="BO15" s="449"/>
      <c r="BP15" s="449"/>
      <c r="BQ15" s="449"/>
      <c r="BR15" s="449"/>
      <c r="BS15" s="449"/>
      <c r="BT15" s="449"/>
      <c r="BU15" s="450"/>
      <c r="BV15" s="448">
        <v>131193</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16.399999999999999</v>
      </c>
      <c r="AD16" s="500"/>
      <c r="AE16" s="500"/>
      <c r="AF16" s="500"/>
      <c r="AG16" s="501"/>
      <c r="AH16" s="499">
        <v>21.4</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1369509</v>
      </c>
      <c r="BO16" s="420"/>
      <c r="BP16" s="420"/>
      <c r="BQ16" s="420"/>
      <c r="BR16" s="420"/>
      <c r="BS16" s="420"/>
      <c r="BT16" s="420"/>
      <c r="BU16" s="421"/>
      <c r="BV16" s="419">
        <v>1351991</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406</v>
      </c>
      <c r="AD17" s="373"/>
      <c r="AE17" s="373"/>
      <c r="AF17" s="373"/>
      <c r="AG17" s="374"/>
      <c r="AH17" s="372">
        <v>387</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164230</v>
      </c>
      <c r="BO17" s="420"/>
      <c r="BP17" s="420"/>
      <c r="BQ17" s="420"/>
      <c r="BR17" s="420"/>
      <c r="BS17" s="420"/>
      <c r="BT17" s="420"/>
      <c r="BU17" s="421"/>
      <c r="BV17" s="419">
        <v>159142</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15.43</v>
      </c>
      <c r="M18" s="472"/>
      <c r="N18" s="472"/>
      <c r="O18" s="472"/>
      <c r="P18" s="472"/>
      <c r="Q18" s="472"/>
      <c r="R18" s="473"/>
      <c r="S18" s="473"/>
      <c r="T18" s="473"/>
      <c r="U18" s="473"/>
      <c r="V18" s="474"/>
      <c r="W18" s="490"/>
      <c r="X18" s="491"/>
      <c r="Y18" s="491"/>
      <c r="Z18" s="491"/>
      <c r="AA18" s="491"/>
      <c r="AB18" s="515"/>
      <c r="AC18" s="389">
        <v>58.9</v>
      </c>
      <c r="AD18" s="390"/>
      <c r="AE18" s="390"/>
      <c r="AF18" s="390"/>
      <c r="AG18" s="475"/>
      <c r="AH18" s="389">
        <v>52.4</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1301259</v>
      </c>
      <c r="BO18" s="420"/>
      <c r="BP18" s="420"/>
      <c r="BQ18" s="420"/>
      <c r="BR18" s="420"/>
      <c r="BS18" s="420"/>
      <c r="BT18" s="420"/>
      <c r="BU18" s="421"/>
      <c r="BV18" s="419">
        <v>1220167</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86</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1997178</v>
      </c>
      <c r="BO19" s="420"/>
      <c r="BP19" s="420"/>
      <c r="BQ19" s="420"/>
      <c r="BR19" s="420"/>
      <c r="BS19" s="420"/>
      <c r="BT19" s="420"/>
      <c r="BU19" s="421"/>
      <c r="BV19" s="419">
        <v>1891253</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637</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3428308</v>
      </c>
      <c r="BO22" s="449"/>
      <c r="BP22" s="449"/>
      <c r="BQ22" s="449"/>
      <c r="BR22" s="449"/>
      <c r="BS22" s="449"/>
      <c r="BT22" s="449"/>
      <c r="BU22" s="450"/>
      <c r="BV22" s="448">
        <v>2477554</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3237359</v>
      </c>
      <c r="BO23" s="420"/>
      <c r="BP23" s="420"/>
      <c r="BQ23" s="420"/>
      <c r="BR23" s="420"/>
      <c r="BS23" s="420"/>
      <c r="BT23" s="420"/>
      <c r="BU23" s="421"/>
      <c r="BV23" s="419">
        <v>2440695</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6840</v>
      </c>
      <c r="R24" s="373"/>
      <c r="S24" s="373"/>
      <c r="T24" s="373"/>
      <c r="U24" s="373"/>
      <c r="V24" s="374"/>
      <c r="W24" s="462"/>
      <c r="X24" s="399"/>
      <c r="Y24" s="400"/>
      <c r="Z24" s="375" t="s">
        <v>162</v>
      </c>
      <c r="AA24" s="376"/>
      <c r="AB24" s="376"/>
      <c r="AC24" s="376"/>
      <c r="AD24" s="376"/>
      <c r="AE24" s="376"/>
      <c r="AF24" s="376"/>
      <c r="AG24" s="377"/>
      <c r="AH24" s="372">
        <v>56</v>
      </c>
      <c r="AI24" s="373"/>
      <c r="AJ24" s="373"/>
      <c r="AK24" s="373"/>
      <c r="AL24" s="374"/>
      <c r="AM24" s="372">
        <v>147224</v>
      </c>
      <c r="AN24" s="373"/>
      <c r="AO24" s="373"/>
      <c r="AP24" s="373"/>
      <c r="AQ24" s="373"/>
      <c r="AR24" s="374"/>
      <c r="AS24" s="372">
        <v>2629</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2961429</v>
      </c>
      <c r="BO24" s="420"/>
      <c r="BP24" s="420"/>
      <c r="BQ24" s="420"/>
      <c r="BR24" s="420"/>
      <c r="BS24" s="420"/>
      <c r="BT24" s="420"/>
      <c r="BU24" s="421"/>
      <c r="BV24" s="419">
        <v>1965834</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5570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960741</v>
      </c>
      <c r="BO25" s="449"/>
      <c r="BP25" s="449"/>
      <c r="BQ25" s="449"/>
      <c r="BR25" s="449"/>
      <c r="BS25" s="449"/>
      <c r="BT25" s="449"/>
      <c r="BU25" s="450"/>
      <c r="BV25" s="448">
        <v>422737</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5210</v>
      </c>
      <c r="R26" s="373"/>
      <c r="S26" s="373"/>
      <c r="T26" s="373"/>
      <c r="U26" s="373"/>
      <c r="V26" s="374"/>
      <c r="W26" s="462"/>
      <c r="X26" s="399"/>
      <c r="Y26" s="400"/>
      <c r="Z26" s="375" t="s">
        <v>168</v>
      </c>
      <c r="AA26" s="430"/>
      <c r="AB26" s="430"/>
      <c r="AC26" s="430"/>
      <c r="AD26" s="430"/>
      <c r="AE26" s="430"/>
      <c r="AF26" s="430"/>
      <c r="AG26" s="431"/>
      <c r="AH26" s="372">
        <v>2</v>
      </c>
      <c r="AI26" s="373"/>
      <c r="AJ26" s="373"/>
      <c r="AK26" s="373"/>
      <c r="AL26" s="374"/>
      <c r="AM26" s="372" t="s">
        <v>169</v>
      </c>
      <c r="AN26" s="373"/>
      <c r="AO26" s="373"/>
      <c r="AP26" s="373"/>
      <c r="AQ26" s="373"/>
      <c r="AR26" s="374"/>
      <c r="AS26" s="372" t="s">
        <v>169</v>
      </c>
      <c r="AT26" s="373"/>
      <c r="AU26" s="373"/>
      <c r="AV26" s="373"/>
      <c r="AW26" s="373"/>
      <c r="AX26" s="432"/>
      <c r="AY26" s="459" t="s">
        <v>170</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171</v>
      </c>
      <c r="F27" s="376"/>
      <c r="G27" s="376"/>
      <c r="H27" s="376"/>
      <c r="I27" s="376"/>
      <c r="J27" s="376"/>
      <c r="K27" s="377"/>
      <c r="L27" s="372">
        <v>1</v>
      </c>
      <c r="M27" s="373"/>
      <c r="N27" s="373"/>
      <c r="O27" s="373"/>
      <c r="P27" s="374"/>
      <c r="Q27" s="372">
        <v>2660</v>
      </c>
      <c r="R27" s="373"/>
      <c r="S27" s="373"/>
      <c r="T27" s="373"/>
      <c r="U27" s="373"/>
      <c r="V27" s="374"/>
      <c r="W27" s="462"/>
      <c r="X27" s="399"/>
      <c r="Y27" s="400"/>
      <c r="Z27" s="375" t="s">
        <v>172</v>
      </c>
      <c r="AA27" s="376"/>
      <c r="AB27" s="376"/>
      <c r="AC27" s="376"/>
      <c r="AD27" s="376"/>
      <c r="AE27" s="376"/>
      <c r="AF27" s="376"/>
      <c r="AG27" s="377"/>
      <c r="AH27" s="372">
        <v>3</v>
      </c>
      <c r="AI27" s="373"/>
      <c r="AJ27" s="373"/>
      <c r="AK27" s="373"/>
      <c r="AL27" s="374"/>
      <c r="AM27" s="372">
        <v>9207</v>
      </c>
      <c r="AN27" s="373"/>
      <c r="AO27" s="373"/>
      <c r="AP27" s="373"/>
      <c r="AQ27" s="373"/>
      <c r="AR27" s="374"/>
      <c r="AS27" s="372">
        <v>3069</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v>8</v>
      </c>
      <c r="BO27" s="454"/>
      <c r="BP27" s="454"/>
      <c r="BQ27" s="454"/>
      <c r="BR27" s="454"/>
      <c r="BS27" s="454"/>
      <c r="BT27" s="454"/>
      <c r="BU27" s="455"/>
      <c r="BV27" s="453">
        <v>8</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174</v>
      </c>
      <c r="F28" s="376"/>
      <c r="G28" s="376"/>
      <c r="H28" s="376"/>
      <c r="I28" s="376"/>
      <c r="J28" s="376"/>
      <c r="K28" s="377"/>
      <c r="L28" s="372">
        <v>1</v>
      </c>
      <c r="M28" s="373"/>
      <c r="N28" s="373"/>
      <c r="O28" s="373"/>
      <c r="P28" s="374"/>
      <c r="Q28" s="372">
        <v>2200</v>
      </c>
      <c r="R28" s="373"/>
      <c r="S28" s="373"/>
      <c r="T28" s="373"/>
      <c r="U28" s="373"/>
      <c r="V28" s="374"/>
      <c r="W28" s="462"/>
      <c r="X28" s="399"/>
      <c r="Y28" s="400"/>
      <c r="Z28" s="375" t="s">
        <v>175</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810969</v>
      </c>
      <c r="BO28" s="449"/>
      <c r="BP28" s="449"/>
      <c r="BQ28" s="449"/>
      <c r="BR28" s="449"/>
      <c r="BS28" s="449"/>
      <c r="BT28" s="449"/>
      <c r="BU28" s="450"/>
      <c r="BV28" s="448">
        <v>837325</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177</v>
      </c>
      <c r="F29" s="376"/>
      <c r="G29" s="376"/>
      <c r="H29" s="376"/>
      <c r="I29" s="376"/>
      <c r="J29" s="376"/>
      <c r="K29" s="377"/>
      <c r="L29" s="372">
        <v>8</v>
      </c>
      <c r="M29" s="373"/>
      <c r="N29" s="373"/>
      <c r="O29" s="373"/>
      <c r="P29" s="374"/>
      <c r="Q29" s="372">
        <v>2050</v>
      </c>
      <c r="R29" s="373"/>
      <c r="S29" s="373"/>
      <c r="T29" s="373"/>
      <c r="U29" s="373"/>
      <c r="V29" s="374"/>
      <c r="W29" s="463"/>
      <c r="X29" s="464"/>
      <c r="Y29" s="465"/>
      <c r="Z29" s="375" t="s">
        <v>178</v>
      </c>
      <c r="AA29" s="376"/>
      <c r="AB29" s="376"/>
      <c r="AC29" s="376"/>
      <c r="AD29" s="376"/>
      <c r="AE29" s="376"/>
      <c r="AF29" s="376"/>
      <c r="AG29" s="377"/>
      <c r="AH29" s="372">
        <v>59</v>
      </c>
      <c r="AI29" s="373"/>
      <c r="AJ29" s="373"/>
      <c r="AK29" s="373"/>
      <c r="AL29" s="374"/>
      <c r="AM29" s="372">
        <v>156431</v>
      </c>
      <c r="AN29" s="373"/>
      <c r="AO29" s="373"/>
      <c r="AP29" s="373"/>
      <c r="AQ29" s="373"/>
      <c r="AR29" s="374"/>
      <c r="AS29" s="372">
        <v>2651</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125607</v>
      </c>
      <c r="BO29" s="420"/>
      <c r="BP29" s="420"/>
      <c r="BQ29" s="420"/>
      <c r="BR29" s="420"/>
      <c r="BS29" s="420"/>
      <c r="BT29" s="420"/>
      <c r="BU29" s="421"/>
      <c r="BV29" s="419">
        <v>125387</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94.8</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245533</v>
      </c>
      <c r="BO30" s="454"/>
      <c r="BP30" s="454"/>
      <c r="BQ30" s="454"/>
      <c r="BR30" s="454"/>
      <c r="BS30" s="454"/>
      <c r="BT30" s="454"/>
      <c r="BU30" s="455"/>
      <c r="BV30" s="453">
        <v>487580</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f>IF(BG34="","",MAX(C34:D43,U34:V43,AM34:AN43)+1)</f>
        <v>5</v>
      </c>
      <c r="BF34" s="367"/>
      <c r="BG34" s="368" t="str">
        <f>IF('各会計、関係団体の財政状況及び健全化判断比率'!B30="","",'各会計、関係団体の財政状況及び健全化判断比率'!B30)</f>
        <v>簡易水道事業特別会計</v>
      </c>
      <c r="BH34" s="368"/>
      <c r="BI34" s="368"/>
      <c r="BJ34" s="368"/>
      <c r="BK34" s="368"/>
      <c r="BL34" s="368"/>
      <c r="BM34" s="368"/>
      <c r="BN34" s="368"/>
      <c r="BO34" s="368"/>
      <c r="BP34" s="368"/>
      <c r="BQ34" s="368"/>
      <c r="BR34" s="368"/>
      <c r="BS34" s="368"/>
      <c r="BT34" s="368"/>
      <c r="BU34" s="368"/>
      <c r="BV34" s="181"/>
      <c r="BW34" s="367" t="str">
        <f>IF(BY34="","",MAX(C34:D43,U34:V43,AM34:AN43,BE34:BF43)+1)</f>
        <v/>
      </c>
      <c r="BX34" s="367"/>
      <c r="BY34" s="368" t="str">
        <f>IF('各会計、関係団体の財政状況及び健全化判断比率'!B68="","",'各会計、関係団体の財政状況及び健全化判断比率'!B68)</f>
        <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育英事業特別会計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後期高齢者医療特別会計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6</v>
      </c>
      <c r="BF35" s="367"/>
      <c r="BG35" s="368" t="str">
        <f>IF('各会計、関係団体の財政状況及び健全化判断比率'!B31="","",'各会計、関係団体の財政状況及び健全化判断比率'!B31)</f>
        <v>船舶運航事業特別会計</v>
      </c>
      <c r="BH35" s="368"/>
      <c r="BI35" s="368"/>
      <c r="BJ35" s="368"/>
      <c r="BK35" s="368"/>
      <c r="BL35" s="368"/>
      <c r="BM35" s="368"/>
      <c r="BN35" s="368"/>
      <c r="BO35" s="368"/>
      <c r="BP35" s="368"/>
      <c r="BQ35" s="368"/>
      <c r="BR35" s="368"/>
      <c r="BS35" s="368"/>
      <c r="BT35" s="368"/>
      <c r="BU35" s="368"/>
      <c r="BV35" s="181"/>
      <c r="BW35" s="367" t="str">
        <f t="shared" ref="BW35:BW43" si="2">IF(BY35="","",BW34+1)</f>
        <v/>
      </c>
      <c r="BX35" s="367"/>
      <c r="BY35" s="368" t="str">
        <f>IF('各会計、関係団体の財政状況及び健全化判断比率'!B69="","",'各会計、関係団体の財政状況及び健全化判断比率'!B69)</f>
        <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t="str">
        <f t="shared" ref="U36:U43" si="4">IF(W36="","",U35+1)</f>
        <v/>
      </c>
      <c r="V36" s="367"/>
      <c r="W36" s="368"/>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f t="shared" si="1"/>
        <v>7</v>
      </c>
      <c r="BF36" s="367"/>
      <c r="BG36" s="368" t="str">
        <f>IF('各会計、関係団体の財政状況及び健全化判断比率'!B32="","",'各会計、関係団体の財政状況及び健全化判断比率'!B32)</f>
        <v>農業集落排水事業特別会計</v>
      </c>
      <c r="BH36" s="368"/>
      <c r="BI36" s="368"/>
      <c r="BJ36" s="368"/>
      <c r="BK36" s="368"/>
      <c r="BL36" s="368"/>
      <c r="BM36" s="368"/>
      <c r="BN36" s="368"/>
      <c r="BO36" s="368"/>
      <c r="BP36" s="368"/>
      <c r="BQ36" s="368"/>
      <c r="BR36" s="368"/>
      <c r="BS36" s="368"/>
      <c r="BT36" s="368"/>
      <c r="BU36" s="368"/>
      <c r="BV36" s="181"/>
      <c r="BW36" s="367" t="str">
        <f t="shared" si="2"/>
        <v/>
      </c>
      <c r="BX36" s="367"/>
      <c r="BY36" s="368" t="str">
        <f>IF('各会計、関係団体の財政状況及び健全化判断比率'!B70="","",'各会計、関係団体の財政状況及び健全化判断比率'!B70)</f>
        <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f t="shared" si="1"/>
        <v>8</v>
      </c>
      <c r="BF37" s="367"/>
      <c r="BG37" s="368" t="str">
        <f>IF('各会計、関係団体の財政状況及び健全化判断比率'!B33="","",'各会計、関係団体の財政状況及び健全化判断比率'!B33)</f>
        <v>港湾整備事業特別会計</v>
      </c>
      <c r="BH37" s="368"/>
      <c r="BI37" s="368"/>
      <c r="BJ37" s="368"/>
      <c r="BK37" s="368"/>
      <c r="BL37" s="368"/>
      <c r="BM37" s="368"/>
      <c r="BN37" s="368"/>
      <c r="BO37" s="368"/>
      <c r="BP37" s="368"/>
      <c r="BQ37" s="368"/>
      <c r="BR37" s="368"/>
      <c r="BS37" s="368"/>
      <c r="BT37" s="368"/>
      <c r="BU37" s="368"/>
      <c r="BV37" s="181"/>
      <c r="BW37" s="367" t="str">
        <f t="shared" si="2"/>
        <v/>
      </c>
      <c r="BX37" s="367"/>
      <c r="BY37" s="368" t="str">
        <f>IF('各会計、関係団体の財政状況及び健全化判断比率'!B71="","",'各会計、関係団体の財政状況及び健全化判断比率'!B71)</f>
        <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LpjB+E2ryoc3dA9KMDt84wEQ2VNYJPIbuez0VyJc5GLQAiWMBPw2ksxx5DjWtiimtaboNhd1WLURuvNHxbccew==" saltValue="58gNlG/fk+TjPolKSVy//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12" scale="69"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80" zoomScaleNormal="8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209</v>
      </c>
      <c r="S4" s="674"/>
      <c r="T4" s="674"/>
      <c r="U4" s="674"/>
      <c r="V4" s="674"/>
      <c r="W4" s="674"/>
      <c r="X4" s="674"/>
      <c r="Y4" s="675"/>
      <c r="Z4" s="673" t="s">
        <v>210</v>
      </c>
      <c r="AA4" s="674"/>
      <c r="AB4" s="674"/>
      <c r="AC4" s="675"/>
      <c r="AD4" s="673" t="s">
        <v>211</v>
      </c>
      <c r="AE4" s="674"/>
      <c r="AF4" s="674"/>
      <c r="AG4" s="674"/>
      <c r="AH4" s="674"/>
      <c r="AI4" s="674"/>
      <c r="AJ4" s="674"/>
      <c r="AK4" s="675"/>
      <c r="AL4" s="673" t="s">
        <v>210</v>
      </c>
      <c r="AM4" s="674"/>
      <c r="AN4" s="674"/>
      <c r="AO4" s="675"/>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3" t="s">
        <v>215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216</v>
      </c>
      <c r="C5" s="680"/>
      <c r="D5" s="680"/>
      <c r="E5" s="680"/>
      <c r="F5" s="680"/>
      <c r="G5" s="680"/>
      <c r="H5" s="680"/>
      <c r="I5" s="680"/>
      <c r="J5" s="680"/>
      <c r="K5" s="680"/>
      <c r="L5" s="680"/>
      <c r="M5" s="680"/>
      <c r="N5" s="680"/>
      <c r="O5" s="680"/>
      <c r="P5" s="680"/>
      <c r="Q5" s="681"/>
      <c r="R5" s="676">
        <v>110953</v>
      </c>
      <c r="S5" s="677"/>
      <c r="T5" s="677"/>
      <c r="U5" s="677"/>
      <c r="V5" s="677"/>
      <c r="W5" s="677"/>
      <c r="X5" s="677"/>
      <c r="Y5" s="702"/>
      <c r="Z5" s="715">
        <v>2.4</v>
      </c>
      <c r="AA5" s="715"/>
      <c r="AB5" s="715"/>
      <c r="AC5" s="715"/>
      <c r="AD5" s="716">
        <v>107014</v>
      </c>
      <c r="AE5" s="716"/>
      <c r="AF5" s="716"/>
      <c r="AG5" s="716"/>
      <c r="AH5" s="716"/>
      <c r="AI5" s="716"/>
      <c r="AJ5" s="716"/>
      <c r="AK5" s="716"/>
      <c r="AL5" s="703">
        <v>7.6</v>
      </c>
      <c r="AM5" s="685"/>
      <c r="AN5" s="685"/>
      <c r="AO5" s="704"/>
      <c r="AP5" s="679" t="s">
        <v>217</v>
      </c>
      <c r="AQ5" s="680"/>
      <c r="AR5" s="680"/>
      <c r="AS5" s="680"/>
      <c r="AT5" s="680"/>
      <c r="AU5" s="680"/>
      <c r="AV5" s="680"/>
      <c r="AW5" s="680"/>
      <c r="AX5" s="680"/>
      <c r="AY5" s="680"/>
      <c r="AZ5" s="680"/>
      <c r="BA5" s="680"/>
      <c r="BB5" s="680"/>
      <c r="BC5" s="680"/>
      <c r="BD5" s="680"/>
      <c r="BE5" s="680"/>
      <c r="BF5" s="681"/>
      <c r="BG5" s="621">
        <v>107014</v>
      </c>
      <c r="BH5" s="622"/>
      <c r="BI5" s="622"/>
      <c r="BJ5" s="622"/>
      <c r="BK5" s="622"/>
      <c r="BL5" s="622"/>
      <c r="BM5" s="622"/>
      <c r="BN5" s="623"/>
      <c r="BO5" s="659">
        <v>96.4</v>
      </c>
      <c r="BP5" s="659"/>
      <c r="BQ5" s="659"/>
      <c r="BR5" s="659"/>
      <c r="BS5" s="660" t="s">
        <v>122</v>
      </c>
      <c r="BT5" s="660"/>
      <c r="BU5" s="660"/>
      <c r="BV5" s="660"/>
      <c r="BW5" s="660"/>
      <c r="BX5" s="660"/>
      <c r="BY5" s="660"/>
      <c r="BZ5" s="660"/>
      <c r="CA5" s="660"/>
      <c r="CB5" s="700"/>
      <c r="CD5" s="673" t="s">
        <v>212</v>
      </c>
      <c r="CE5" s="674"/>
      <c r="CF5" s="674"/>
      <c r="CG5" s="674"/>
      <c r="CH5" s="674"/>
      <c r="CI5" s="674"/>
      <c r="CJ5" s="674"/>
      <c r="CK5" s="674"/>
      <c r="CL5" s="674"/>
      <c r="CM5" s="674"/>
      <c r="CN5" s="674"/>
      <c r="CO5" s="674"/>
      <c r="CP5" s="674"/>
      <c r="CQ5" s="675"/>
      <c r="CR5" s="673" t="s">
        <v>218</v>
      </c>
      <c r="CS5" s="674"/>
      <c r="CT5" s="674"/>
      <c r="CU5" s="674"/>
      <c r="CV5" s="674"/>
      <c r="CW5" s="674"/>
      <c r="CX5" s="674"/>
      <c r="CY5" s="675"/>
      <c r="CZ5" s="673" t="s">
        <v>210</v>
      </c>
      <c r="DA5" s="674"/>
      <c r="DB5" s="674"/>
      <c r="DC5" s="675"/>
      <c r="DD5" s="673" t="s">
        <v>219</v>
      </c>
      <c r="DE5" s="674"/>
      <c r="DF5" s="674"/>
      <c r="DG5" s="674"/>
      <c r="DH5" s="674"/>
      <c r="DI5" s="674"/>
      <c r="DJ5" s="674"/>
      <c r="DK5" s="674"/>
      <c r="DL5" s="674"/>
      <c r="DM5" s="674"/>
      <c r="DN5" s="674"/>
      <c r="DO5" s="674"/>
      <c r="DP5" s="675"/>
      <c r="DQ5" s="673" t="s">
        <v>220</v>
      </c>
      <c r="DR5" s="674"/>
      <c r="DS5" s="674"/>
      <c r="DT5" s="674"/>
      <c r="DU5" s="674"/>
      <c r="DV5" s="674"/>
      <c r="DW5" s="674"/>
      <c r="DX5" s="674"/>
      <c r="DY5" s="674"/>
      <c r="DZ5" s="674"/>
      <c r="EA5" s="674"/>
      <c r="EB5" s="674"/>
      <c r="EC5" s="675"/>
    </row>
    <row r="6" spans="2:143" ht="11.25" customHeight="1" x14ac:dyDescent="0.15">
      <c r="B6" s="618" t="s">
        <v>221</v>
      </c>
      <c r="C6" s="619"/>
      <c r="D6" s="619"/>
      <c r="E6" s="619"/>
      <c r="F6" s="619"/>
      <c r="G6" s="619"/>
      <c r="H6" s="619"/>
      <c r="I6" s="619"/>
      <c r="J6" s="619"/>
      <c r="K6" s="619"/>
      <c r="L6" s="619"/>
      <c r="M6" s="619"/>
      <c r="N6" s="619"/>
      <c r="O6" s="619"/>
      <c r="P6" s="619"/>
      <c r="Q6" s="620"/>
      <c r="R6" s="621">
        <v>20787</v>
      </c>
      <c r="S6" s="622"/>
      <c r="T6" s="622"/>
      <c r="U6" s="622"/>
      <c r="V6" s="622"/>
      <c r="W6" s="622"/>
      <c r="X6" s="622"/>
      <c r="Y6" s="623"/>
      <c r="Z6" s="659">
        <v>0.4</v>
      </c>
      <c r="AA6" s="659"/>
      <c r="AB6" s="659"/>
      <c r="AC6" s="659"/>
      <c r="AD6" s="660">
        <v>20787</v>
      </c>
      <c r="AE6" s="660"/>
      <c r="AF6" s="660"/>
      <c r="AG6" s="660"/>
      <c r="AH6" s="660"/>
      <c r="AI6" s="660"/>
      <c r="AJ6" s="660"/>
      <c r="AK6" s="660"/>
      <c r="AL6" s="624">
        <v>1.5</v>
      </c>
      <c r="AM6" s="625"/>
      <c r="AN6" s="625"/>
      <c r="AO6" s="661"/>
      <c r="AP6" s="618" t="s">
        <v>222</v>
      </c>
      <c r="AQ6" s="619"/>
      <c r="AR6" s="619"/>
      <c r="AS6" s="619"/>
      <c r="AT6" s="619"/>
      <c r="AU6" s="619"/>
      <c r="AV6" s="619"/>
      <c r="AW6" s="619"/>
      <c r="AX6" s="619"/>
      <c r="AY6" s="619"/>
      <c r="AZ6" s="619"/>
      <c r="BA6" s="619"/>
      <c r="BB6" s="619"/>
      <c r="BC6" s="619"/>
      <c r="BD6" s="619"/>
      <c r="BE6" s="619"/>
      <c r="BF6" s="620"/>
      <c r="BG6" s="621">
        <v>107014</v>
      </c>
      <c r="BH6" s="622"/>
      <c r="BI6" s="622"/>
      <c r="BJ6" s="622"/>
      <c r="BK6" s="622"/>
      <c r="BL6" s="622"/>
      <c r="BM6" s="622"/>
      <c r="BN6" s="623"/>
      <c r="BO6" s="659">
        <v>96.4</v>
      </c>
      <c r="BP6" s="659"/>
      <c r="BQ6" s="659"/>
      <c r="BR6" s="659"/>
      <c r="BS6" s="660" t="s">
        <v>122</v>
      </c>
      <c r="BT6" s="660"/>
      <c r="BU6" s="660"/>
      <c r="BV6" s="660"/>
      <c r="BW6" s="660"/>
      <c r="BX6" s="660"/>
      <c r="BY6" s="660"/>
      <c r="BZ6" s="660"/>
      <c r="CA6" s="660"/>
      <c r="CB6" s="700"/>
      <c r="CD6" s="679" t="s">
        <v>223</v>
      </c>
      <c r="CE6" s="680"/>
      <c r="CF6" s="680"/>
      <c r="CG6" s="680"/>
      <c r="CH6" s="680"/>
      <c r="CI6" s="680"/>
      <c r="CJ6" s="680"/>
      <c r="CK6" s="680"/>
      <c r="CL6" s="680"/>
      <c r="CM6" s="680"/>
      <c r="CN6" s="680"/>
      <c r="CO6" s="680"/>
      <c r="CP6" s="680"/>
      <c r="CQ6" s="681"/>
      <c r="CR6" s="621">
        <v>52283</v>
      </c>
      <c r="CS6" s="622"/>
      <c r="CT6" s="622"/>
      <c r="CU6" s="622"/>
      <c r="CV6" s="622"/>
      <c r="CW6" s="622"/>
      <c r="CX6" s="622"/>
      <c r="CY6" s="623"/>
      <c r="CZ6" s="703">
        <v>1.2</v>
      </c>
      <c r="DA6" s="685"/>
      <c r="DB6" s="685"/>
      <c r="DC6" s="705"/>
      <c r="DD6" s="627" t="s">
        <v>122</v>
      </c>
      <c r="DE6" s="622"/>
      <c r="DF6" s="622"/>
      <c r="DG6" s="622"/>
      <c r="DH6" s="622"/>
      <c r="DI6" s="622"/>
      <c r="DJ6" s="622"/>
      <c r="DK6" s="622"/>
      <c r="DL6" s="622"/>
      <c r="DM6" s="622"/>
      <c r="DN6" s="622"/>
      <c r="DO6" s="622"/>
      <c r="DP6" s="623"/>
      <c r="DQ6" s="627">
        <v>52283</v>
      </c>
      <c r="DR6" s="622"/>
      <c r="DS6" s="622"/>
      <c r="DT6" s="622"/>
      <c r="DU6" s="622"/>
      <c r="DV6" s="622"/>
      <c r="DW6" s="622"/>
      <c r="DX6" s="622"/>
      <c r="DY6" s="622"/>
      <c r="DZ6" s="622"/>
      <c r="EA6" s="622"/>
      <c r="EB6" s="622"/>
      <c r="EC6" s="658"/>
    </row>
    <row r="7" spans="2:143" ht="11.25" customHeight="1" x14ac:dyDescent="0.15">
      <c r="B7" s="618" t="s">
        <v>224</v>
      </c>
      <c r="C7" s="619"/>
      <c r="D7" s="619"/>
      <c r="E7" s="619"/>
      <c r="F7" s="619"/>
      <c r="G7" s="619"/>
      <c r="H7" s="619"/>
      <c r="I7" s="619"/>
      <c r="J7" s="619"/>
      <c r="K7" s="619"/>
      <c r="L7" s="619"/>
      <c r="M7" s="619"/>
      <c r="N7" s="619"/>
      <c r="O7" s="619"/>
      <c r="P7" s="619"/>
      <c r="Q7" s="620"/>
      <c r="R7" s="621">
        <v>18</v>
      </c>
      <c r="S7" s="622"/>
      <c r="T7" s="622"/>
      <c r="U7" s="622"/>
      <c r="V7" s="622"/>
      <c r="W7" s="622"/>
      <c r="X7" s="622"/>
      <c r="Y7" s="623"/>
      <c r="Z7" s="659">
        <v>0</v>
      </c>
      <c r="AA7" s="659"/>
      <c r="AB7" s="659"/>
      <c r="AC7" s="659"/>
      <c r="AD7" s="660">
        <v>18</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48720</v>
      </c>
      <c r="BH7" s="622"/>
      <c r="BI7" s="622"/>
      <c r="BJ7" s="622"/>
      <c r="BK7" s="622"/>
      <c r="BL7" s="622"/>
      <c r="BM7" s="622"/>
      <c r="BN7" s="623"/>
      <c r="BO7" s="659">
        <v>43.9</v>
      </c>
      <c r="BP7" s="659"/>
      <c r="BQ7" s="659"/>
      <c r="BR7" s="659"/>
      <c r="BS7" s="660" t="s">
        <v>122</v>
      </c>
      <c r="BT7" s="660"/>
      <c r="BU7" s="660"/>
      <c r="BV7" s="660"/>
      <c r="BW7" s="660"/>
      <c r="BX7" s="660"/>
      <c r="BY7" s="660"/>
      <c r="BZ7" s="660"/>
      <c r="CA7" s="660"/>
      <c r="CB7" s="700"/>
      <c r="CD7" s="618" t="s">
        <v>226</v>
      </c>
      <c r="CE7" s="619"/>
      <c r="CF7" s="619"/>
      <c r="CG7" s="619"/>
      <c r="CH7" s="619"/>
      <c r="CI7" s="619"/>
      <c r="CJ7" s="619"/>
      <c r="CK7" s="619"/>
      <c r="CL7" s="619"/>
      <c r="CM7" s="619"/>
      <c r="CN7" s="619"/>
      <c r="CO7" s="619"/>
      <c r="CP7" s="619"/>
      <c r="CQ7" s="620"/>
      <c r="CR7" s="621">
        <v>1897918</v>
      </c>
      <c r="CS7" s="622"/>
      <c r="CT7" s="622"/>
      <c r="CU7" s="622"/>
      <c r="CV7" s="622"/>
      <c r="CW7" s="622"/>
      <c r="CX7" s="622"/>
      <c r="CY7" s="623"/>
      <c r="CZ7" s="659">
        <v>44</v>
      </c>
      <c r="DA7" s="659"/>
      <c r="DB7" s="659"/>
      <c r="DC7" s="659"/>
      <c r="DD7" s="627">
        <v>1341959</v>
      </c>
      <c r="DE7" s="622"/>
      <c r="DF7" s="622"/>
      <c r="DG7" s="622"/>
      <c r="DH7" s="622"/>
      <c r="DI7" s="622"/>
      <c r="DJ7" s="622"/>
      <c r="DK7" s="622"/>
      <c r="DL7" s="622"/>
      <c r="DM7" s="622"/>
      <c r="DN7" s="622"/>
      <c r="DO7" s="622"/>
      <c r="DP7" s="623"/>
      <c r="DQ7" s="627">
        <v>388656</v>
      </c>
      <c r="DR7" s="622"/>
      <c r="DS7" s="622"/>
      <c r="DT7" s="622"/>
      <c r="DU7" s="622"/>
      <c r="DV7" s="622"/>
      <c r="DW7" s="622"/>
      <c r="DX7" s="622"/>
      <c r="DY7" s="622"/>
      <c r="DZ7" s="622"/>
      <c r="EA7" s="622"/>
      <c r="EB7" s="622"/>
      <c r="EC7" s="658"/>
    </row>
    <row r="8" spans="2:143" ht="11.25" customHeight="1" x14ac:dyDescent="0.15">
      <c r="B8" s="618" t="s">
        <v>227</v>
      </c>
      <c r="C8" s="619"/>
      <c r="D8" s="619"/>
      <c r="E8" s="619"/>
      <c r="F8" s="619"/>
      <c r="G8" s="619"/>
      <c r="H8" s="619"/>
      <c r="I8" s="619"/>
      <c r="J8" s="619"/>
      <c r="K8" s="619"/>
      <c r="L8" s="619"/>
      <c r="M8" s="619"/>
      <c r="N8" s="619"/>
      <c r="O8" s="619"/>
      <c r="P8" s="619"/>
      <c r="Q8" s="620"/>
      <c r="R8" s="621">
        <v>261</v>
      </c>
      <c r="S8" s="622"/>
      <c r="T8" s="622"/>
      <c r="U8" s="622"/>
      <c r="V8" s="622"/>
      <c r="W8" s="622"/>
      <c r="X8" s="622"/>
      <c r="Y8" s="623"/>
      <c r="Z8" s="659">
        <v>0</v>
      </c>
      <c r="AA8" s="659"/>
      <c r="AB8" s="659"/>
      <c r="AC8" s="659"/>
      <c r="AD8" s="660">
        <v>261</v>
      </c>
      <c r="AE8" s="660"/>
      <c r="AF8" s="660"/>
      <c r="AG8" s="660"/>
      <c r="AH8" s="660"/>
      <c r="AI8" s="660"/>
      <c r="AJ8" s="660"/>
      <c r="AK8" s="660"/>
      <c r="AL8" s="624">
        <v>0</v>
      </c>
      <c r="AM8" s="625"/>
      <c r="AN8" s="625"/>
      <c r="AO8" s="661"/>
      <c r="AP8" s="618" t="s">
        <v>228</v>
      </c>
      <c r="AQ8" s="619"/>
      <c r="AR8" s="619"/>
      <c r="AS8" s="619"/>
      <c r="AT8" s="619"/>
      <c r="AU8" s="619"/>
      <c r="AV8" s="619"/>
      <c r="AW8" s="619"/>
      <c r="AX8" s="619"/>
      <c r="AY8" s="619"/>
      <c r="AZ8" s="619"/>
      <c r="BA8" s="619"/>
      <c r="BB8" s="619"/>
      <c r="BC8" s="619"/>
      <c r="BD8" s="619"/>
      <c r="BE8" s="619"/>
      <c r="BF8" s="620"/>
      <c r="BG8" s="621">
        <v>1757</v>
      </c>
      <c r="BH8" s="622"/>
      <c r="BI8" s="622"/>
      <c r="BJ8" s="622"/>
      <c r="BK8" s="622"/>
      <c r="BL8" s="622"/>
      <c r="BM8" s="622"/>
      <c r="BN8" s="623"/>
      <c r="BO8" s="659">
        <v>1.6</v>
      </c>
      <c r="BP8" s="659"/>
      <c r="BQ8" s="659"/>
      <c r="BR8" s="659"/>
      <c r="BS8" s="660" t="s">
        <v>122</v>
      </c>
      <c r="BT8" s="660"/>
      <c r="BU8" s="660"/>
      <c r="BV8" s="660"/>
      <c r="BW8" s="660"/>
      <c r="BX8" s="660"/>
      <c r="BY8" s="660"/>
      <c r="BZ8" s="660"/>
      <c r="CA8" s="660"/>
      <c r="CB8" s="700"/>
      <c r="CD8" s="618" t="s">
        <v>229</v>
      </c>
      <c r="CE8" s="619"/>
      <c r="CF8" s="619"/>
      <c r="CG8" s="619"/>
      <c r="CH8" s="619"/>
      <c r="CI8" s="619"/>
      <c r="CJ8" s="619"/>
      <c r="CK8" s="619"/>
      <c r="CL8" s="619"/>
      <c r="CM8" s="619"/>
      <c r="CN8" s="619"/>
      <c r="CO8" s="619"/>
      <c r="CP8" s="619"/>
      <c r="CQ8" s="620"/>
      <c r="CR8" s="621">
        <v>366937</v>
      </c>
      <c r="CS8" s="622"/>
      <c r="CT8" s="622"/>
      <c r="CU8" s="622"/>
      <c r="CV8" s="622"/>
      <c r="CW8" s="622"/>
      <c r="CX8" s="622"/>
      <c r="CY8" s="623"/>
      <c r="CZ8" s="659">
        <v>8.5</v>
      </c>
      <c r="DA8" s="659"/>
      <c r="DB8" s="659"/>
      <c r="DC8" s="659"/>
      <c r="DD8" s="627">
        <v>924</v>
      </c>
      <c r="DE8" s="622"/>
      <c r="DF8" s="622"/>
      <c r="DG8" s="622"/>
      <c r="DH8" s="622"/>
      <c r="DI8" s="622"/>
      <c r="DJ8" s="622"/>
      <c r="DK8" s="622"/>
      <c r="DL8" s="622"/>
      <c r="DM8" s="622"/>
      <c r="DN8" s="622"/>
      <c r="DO8" s="622"/>
      <c r="DP8" s="623"/>
      <c r="DQ8" s="627">
        <v>235468</v>
      </c>
      <c r="DR8" s="622"/>
      <c r="DS8" s="622"/>
      <c r="DT8" s="622"/>
      <c r="DU8" s="622"/>
      <c r="DV8" s="622"/>
      <c r="DW8" s="622"/>
      <c r="DX8" s="622"/>
      <c r="DY8" s="622"/>
      <c r="DZ8" s="622"/>
      <c r="EA8" s="622"/>
      <c r="EB8" s="622"/>
      <c r="EC8" s="658"/>
    </row>
    <row r="9" spans="2:143" ht="11.25" customHeight="1" x14ac:dyDescent="0.15">
      <c r="B9" s="618" t="s">
        <v>230</v>
      </c>
      <c r="C9" s="619"/>
      <c r="D9" s="619"/>
      <c r="E9" s="619"/>
      <c r="F9" s="619"/>
      <c r="G9" s="619"/>
      <c r="H9" s="619"/>
      <c r="I9" s="619"/>
      <c r="J9" s="619"/>
      <c r="K9" s="619"/>
      <c r="L9" s="619"/>
      <c r="M9" s="619"/>
      <c r="N9" s="619"/>
      <c r="O9" s="619"/>
      <c r="P9" s="619"/>
      <c r="Q9" s="620"/>
      <c r="R9" s="621">
        <v>291</v>
      </c>
      <c r="S9" s="622"/>
      <c r="T9" s="622"/>
      <c r="U9" s="622"/>
      <c r="V9" s="622"/>
      <c r="W9" s="622"/>
      <c r="X9" s="622"/>
      <c r="Y9" s="623"/>
      <c r="Z9" s="659">
        <v>0</v>
      </c>
      <c r="AA9" s="659"/>
      <c r="AB9" s="659"/>
      <c r="AC9" s="659"/>
      <c r="AD9" s="660">
        <v>291</v>
      </c>
      <c r="AE9" s="660"/>
      <c r="AF9" s="660"/>
      <c r="AG9" s="660"/>
      <c r="AH9" s="660"/>
      <c r="AI9" s="660"/>
      <c r="AJ9" s="660"/>
      <c r="AK9" s="660"/>
      <c r="AL9" s="624">
        <v>0</v>
      </c>
      <c r="AM9" s="625"/>
      <c r="AN9" s="625"/>
      <c r="AO9" s="661"/>
      <c r="AP9" s="618" t="s">
        <v>231</v>
      </c>
      <c r="AQ9" s="619"/>
      <c r="AR9" s="619"/>
      <c r="AS9" s="619"/>
      <c r="AT9" s="619"/>
      <c r="AU9" s="619"/>
      <c r="AV9" s="619"/>
      <c r="AW9" s="619"/>
      <c r="AX9" s="619"/>
      <c r="AY9" s="619"/>
      <c r="AZ9" s="619"/>
      <c r="BA9" s="619"/>
      <c r="BB9" s="619"/>
      <c r="BC9" s="619"/>
      <c r="BD9" s="619"/>
      <c r="BE9" s="619"/>
      <c r="BF9" s="620"/>
      <c r="BG9" s="621">
        <v>42143</v>
      </c>
      <c r="BH9" s="622"/>
      <c r="BI9" s="622"/>
      <c r="BJ9" s="622"/>
      <c r="BK9" s="622"/>
      <c r="BL9" s="622"/>
      <c r="BM9" s="622"/>
      <c r="BN9" s="623"/>
      <c r="BO9" s="659">
        <v>38</v>
      </c>
      <c r="BP9" s="659"/>
      <c r="BQ9" s="659"/>
      <c r="BR9" s="659"/>
      <c r="BS9" s="660" t="s">
        <v>122</v>
      </c>
      <c r="BT9" s="660"/>
      <c r="BU9" s="660"/>
      <c r="BV9" s="660"/>
      <c r="BW9" s="660"/>
      <c r="BX9" s="660"/>
      <c r="BY9" s="660"/>
      <c r="BZ9" s="660"/>
      <c r="CA9" s="660"/>
      <c r="CB9" s="700"/>
      <c r="CD9" s="618" t="s">
        <v>232</v>
      </c>
      <c r="CE9" s="619"/>
      <c r="CF9" s="619"/>
      <c r="CG9" s="619"/>
      <c r="CH9" s="619"/>
      <c r="CI9" s="619"/>
      <c r="CJ9" s="619"/>
      <c r="CK9" s="619"/>
      <c r="CL9" s="619"/>
      <c r="CM9" s="619"/>
      <c r="CN9" s="619"/>
      <c r="CO9" s="619"/>
      <c r="CP9" s="619"/>
      <c r="CQ9" s="620"/>
      <c r="CR9" s="621">
        <v>253417</v>
      </c>
      <c r="CS9" s="622"/>
      <c r="CT9" s="622"/>
      <c r="CU9" s="622"/>
      <c r="CV9" s="622"/>
      <c r="CW9" s="622"/>
      <c r="CX9" s="622"/>
      <c r="CY9" s="623"/>
      <c r="CZ9" s="659">
        <v>5.9</v>
      </c>
      <c r="DA9" s="659"/>
      <c r="DB9" s="659"/>
      <c r="DC9" s="659"/>
      <c r="DD9" s="627">
        <v>10213</v>
      </c>
      <c r="DE9" s="622"/>
      <c r="DF9" s="622"/>
      <c r="DG9" s="622"/>
      <c r="DH9" s="622"/>
      <c r="DI9" s="622"/>
      <c r="DJ9" s="622"/>
      <c r="DK9" s="622"/>
      <c r="DL9" s="622"/>
      <c r="DM9" s="622"/>
      <c r="DN9" s="622"/>
      <c r="DO9" s="622"/>
      <c r="DP9" s="623"/>
      <c r="DQ9" s="627">
        <v>199013</v>
      </c>
      <c r="DR9" s="622"/>
      <c r="DS9" s="622"/>
      <c r="DT9" s="622"/>
      <c r="DU9" s="622"/>
      <c r="DV9" s="622"/>
      <c r="DW9" s="622"/>
      <c r="DX9" s="622"/>
      <c r="DY9" s="622"/>
      <c r="DZ9" s="622"/>
      <c r="EA9" s="622"/>
      <c r="EB9" s="622"/>
      <c r="EC9" s="658"/>
    </row>
    <row r="10" spans="2:143" ht="11.25" customHeight="1" x14ac:dyDescent="0.15">
      <c r="B10" s="618" t="s">
        <v>233</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3900</v>
      </c>
      <c r="BH10" s="622"/>
      <c r="BI10" s="622"/>
      <c r="BJ10" s="622"/>
      <c r="BK10" s="622"/>
      <c r="BL10" s="622"/>
      <c r="BM10" s="622"/>
      <c r="BN10" s="623"/>
      <c r="BO10" s="659">
        <v>3.5</v>
      </c>
      <c r="BP10" s="659"/>
      <c r="BQ10" s="659"/>
      <c r="BR10" s="659"/>
      <c r="BS10" s="660" t="s">
        <v>122</v>
      </c>
      <c r="BT10" s="660"/>
      <c r="BU10" s="660"/>
      <c r="BV10" s="660"/>
      <c r="BW10" s="660"/>
      <c r="BX10" s="660"/>
      <c r="BY10" s="660"/>
      <c r="BZ10" s="660"/>
      <c r="CA10" s="660"/>
      <c r="CB10" s="700"/>
      <c r="CD10" s="618" t="s">
        <v>235</v>
      </c>
      <c r="CE10" s="619"/>
      <c r="CF10" s="619"/>
      <c r="CG10" s="619"/>
      <c r="CH10" s="619"/>
      <c r="CI10" s="619"/>
      <c r="CJ10" s="619"/>
      <c r="CK10" s="619"/>
      <c r="CL10" s="619"/>
      <c r="CM10" s="619"/>
      <c r="CN10" s="619"/>
      <c r="CO10" s="619"/>
      <c r="CP10" s="619"/>
      <c r="CQ10" s="620"/>
      <c r="CR10" s="621" t="s">
        <v>122</v>
      </c>
      <c r="CS10" s="622"/>
      <c r="CT10" s="622"/>
      <c r="CU10" s="622"/>
      <c r="CV10" s="622"/>
      <c r="CW10" s="622"/>
      <c r="CX10" s="622"/>
      <c r="CY10" s="623"/>
      <c r="CZ10" s="659" t="s">
        <v>122</v>
      </c>
      <c r="DA10" s="659"/>
      <c r="DB10" s="659"/>
      <c r="DC10" s="659"/>
      <c r="DD10" s="627" t="s">
        <v>122</v>
      </c>
      <c r="DE10" s="622"/>
      <c r="DF10" s="622"/>
      <c r="DG10" s="622"/>
      <c r="DH10" s="622"/>
      <c r="DI10" s="622"/>
      <c r="DJ10" s="622"/>
      <c r="DK10" s="622"/>
      <c r="DL10" s="622"/>
      <c r="DM10" s="622"/>
      <c r="DN10" s="622"/>
      <c r="DO10" s="622"/>
      <c r="DP10" s="623"/>
      <c r="DQ10" s="627" t="s">
        <v>122</v>
      </c>
      <c r="DR10" s="622"/>
      <c r="DS10" s="622"/>
      <c r="DT10" s="622"/>
      <c r="DU10" s="622"/>
      <c r="DV10" s="622"/>
      <c r="DW10" s="622"/>
      <c r="DX10" s="622"/>
      <c r="DY10" s="622"/>
      <c r="DZ10" s="622"/>
      <c r="EA10" s="622"/>
      <c r="EB10" s="622"/>
      <c r="EC10" s="658"/>
    </row>
    <row r="11" spans="2:143" ht="11.25" customHeight="1" x14ac:dyDescent="0.15">
      <c r="B11" s="618" t="s">
        <v>236</v>
      </c>
      <c r="C11" s="619"/>
      <c r="D11" s="619"/>
      <c r="E11" s="619"/>
      <c r="F11" s="619"/>
      <c r="G11" s="619"/>
      <c r="H11" s="619"/>
      <c r="I11" s="619"/>
      <c r="J11" s="619"/>
      <c r="K11" s="619"/>
      <c r="L11" s="619"/>
      <c r="M11" s="619"/>
      <c r="N11" s="619"/>
      <c r="O11" s="619"/>
      <c r="P11" s="619"/>
      <c r="Q11" s="620"/>
      <c r="R11" s="621">
        <v>30843</v>
      </c>
      <c r="S11" s="622"/>
      <c r="T11" s="622"/>
      <c r="U11" s="622"/>
      <c r="V11" s="622"/>
      <c r="W11" s="622"/>
      <c r="X11" s="622"/>
      <c r="Y11" s="623"/>
      <c r="Z11" s="624">
        <v>0.7</v>
      </c>
      <c r="AA11" s="625"/>
      <c r="AB11" s="625"/>
      <c r="AC11" s="626"/>
      <c r="AD11" s="627">
        <v>30843</v>
      </c>
      <c r="AE11" s="622"/>
      <c r="AF11" s="622"/>
      <c r="AG11" s="622"/>
      <c r="AH11" s="622"/>
      <c r="AI11" s="622"/>
      <c r="AJ11" s="622"/>
      <c r="AK11" s="623"/>
      <c r="AL11" s="624">
        <v>2.2000000000000002</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920</v>
      </c>
      <c r="BH11" s="622"/>
      <c r="BI11" s="622"/>
      <c r="BJ11" s="622"/>
      <c r="BK11" s="622"/>
      <c r="BL11" s="622"/>
      <c r="BM11" s="622"/>
      <c r="BN11" s="623"/>
      <c r="BO11" s="659">
        <v>0.8</v>
      </c>
      <c r="BP11" s="659"/>
      <c r="BQ11" s="659"/>
      <c r="BR11" s="659"/>
      <c r="BS11" s="660" t="s">
        <v>122</v>
      </c>
      <c r="BT11" s="660"/>
      <c r="BU11" s="660"/>
      <c r="BV11" s="660"/>
      <c r="BW11" s="660"/>
      <c r="BX11" s="660"/>
      <c r="BY11" s="660"/>
      <c r="BZ11" s="660"/>
      <c r="CA11" s="660"/>
      <c r="CB11" s="700"/>
      <c r="CD11" s="618" t="s">
        <v>238</v>
      </c>
      <c r="CE11" s="619"/>
      <c r="CF11" s="619"/>
      <c r="CG11" s="619"/>
      <c r="CH11" s="619"/>
      <c r="CI11" s="619"/>
      <c r="CJ11" s="619"/>
      <c r="CK11" s="619"/>
      <c r="CL11" s="619"/>
      <c r="CM11" s="619"/>
      <c r="CN11" s="619"/>
      <c r="CO11" s="619"/>
      <c r="CP11" s="619"/>
      <c r="CQ11" s="620"/>
      <c r="CR11" s="621">
        <v>476547</v>
      </c>
      <c r="CS11" s="622"/>
      <c r="CT11" s="622"/>
      <c r="CU11" s="622"/>
      <c r="CV11" s="622"/>
      <c r="CW11" s="622"/>
      <c r="CX11" s="622"/>
      <c r="CY11" s="623"/>
      <c r="CZ11" s="659">
        <v>11</v>
      </c>
      <c r="DA11" s="659"/>
      <c r="DB11" s="659"/>
      <c r="DC11" s="659"/>
      <c r="DD11" s="627">
        <v>336451</v>
      </c>
      <c r="DE11" s="622"/>
      <c r="DF11" s="622"/>
      <c r="DG11" s="622"/>
      <c r="DH11" s="622"/>
      <c r="DI11" s="622"/>
      <c r="DJ11" s="622"/>
      <c r="DK11" s="622"/>
      <c r="DL11" s="622"/>
      <c r="DM11" s="622"/>
      <c r="DN11" s="622"/>
      <c r="DO11" s="622"/>
      <c r="DP11" s="623"/>
      <c r="DQ11" s="627">
        <v>90624</v>
      </c>
      <c r="DR11" s="622"/>
      <c r="DS11" s="622"/>
      <c r="DT11" s="622"/>
      <c r="DU11" s="622"/>
      <c r="DV11" s="622"/>
      <c r="DW11" s="622"/>
      <c r="DX11" s="622"/>
      <c r="DY11" s="622"/>
      <c r="DZ11" s="622"/>
      <c r="EA11" s="622"/>
      <c r="EB11" s="622"/>
      <c r="EC11" s="658"/>
    </row>
    <row r="12" spans="2:143" ht="11.25" customHeight="1" x14ac:dyDescent="0.15">
      <c r="B12" s="618" t="s">
        <v>239</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42488</v>
      </c>
      <c r="BH12" s="622"/>
      <c r="BI12" s="622"/>
      <c r="BJ12" s="622"/>
      <c r="BK12" s="622"/>
      <c r="BL12" s="622"/>
      <c r="BM12" s="622"/>
      <c r="BN12" s="623"/>
      <c r="BO12" s="659">
        <v>38.299999999999997</v>
      </c>
      <c r="BP12" s="659"/>
      <c r="BQ12" s="659"/>
      <c r="BR12" s="659"/>
      <c r="BS12" s="660" t="s">
        <v>122</v>
      </c>
      <c r="BT12" s="660"/>
      <c r="BU12" s="660"/>
      <c r="BV12" s="660"/>
      <c r="BW12" s="660"/>
      <c r="BX12" s="660"/>
      <c r="BY12" s="660"/>
      <c r="BZ12" s="660"/>
      <c r="CA12" s="660"/>
      <c r="CB12" s="700"/>
      <c r="CD12" s="618" t="s">
        <v>241</v>
      </c>
      <c r="CE12" s="619"/>
      <c r="CF12" s="619"/>
      <c r="CG12" s="619"/>
      <c r="CH12" s="619"/>
      <c r="CI12" s="619"/>
      <c r="CJ12" s="619"/>
      <c r="CK12" s="619"/>
      <c r="CL12" s="619"/>
      <c r="CM12" s="619"/>
      <c r="CN12" s="619"/>
      <c r="CO12" s="619"/>
      <c r="CP12" s="619"/>
      <c r="CQ12" s="620"/>
      <c r="CR12" s="621">
        <v>42764</v>
      </c>
      <c r="CS12" s="622"/>
      <c r="CT12" s="622"/>
      <c r="CU12" s="622"/>
      <c r="CV12" s="622"/>
      <c r="CW12" s="622"/>
      <c r="CX12" s="622"/>
      <c r="CY12" s="623"/>
      <c r="CZ12" s="659">
        <v>1</v>
      </c>
      <c r="DA12" s="659"/>
      <c r="DB12" s="659"/>
      <c r="DC12" s="659"/>
      <c r="DD12" s="627" t="s">
        <v>122</v>
      </c>
      <c r="DE12" s="622"/>
      <c r="DF12" s="622"/>
      <c r="DG12" s="622"/>
      <c r="DH12" s="622"/>
      <c r="DI12" s="622"/>
      <c r="DJ12" s="622"/>
      <c r="DK12" s="622"/>
      <c r="DL12" s="622"/>
      <c r="DM12" s="622"/>
      <c r="DN12" s="622"/>
      <c r="DO12" s="622"/>
      <c r="DP12" s="623"/>
      <c r="DQ12" s="627">
        <v>22084</v>
      </c>
      <c r="DR12" s="622"/>
      <c r="DS12" s="622"/>
      <c r="DT12" s="622"/>
      <c r="DU12" s="622"/>
      <c r="DV12" s="622"/>
      <c r="DW12" s="622"/>
      <c r="DX12" s="622"/>
      <c r="DY12" s="622"/>
      <c r="DZ12" s="622"/>
      <c r="EA12" s="622"/>
      <c r="EB12" s="622"/>
      <c r="EC12" s="658"/>
    </row>
    <row r="13" spans="2:143" ht="11.25" customHeight="1" x14ac:dyDescent="0.15">
      <c r="B13" s="618" t="s">
        <v>242</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42479</v>
      </c>
      <c r="BH13" s="622"/>
      <c r="BI13" s="622"/>
      <c r="BJ13" s="622"/>
      <c r="BK13" s="622"/>
      <c r="BL13" s="622"/>
      <c r="BM13" s="622"/>
      <c r="BN13" s="623"/>
      <c r="BO13" s="659">
        <v>38.299999999999997</v>
      </c>
      <c r="BP13" s="659"/>
      <c r="BQ13" s="659"/>
      <c r="BR13" s="659"/>
      <c r="BS13" s="660" t="s">
        <v>122</v>
      </c>
      <c r="BT13" s="660"/>
      <c r="BU13" s="660"/>
      <c r="BV13" s="660"/>
      <c r="BW13" s="660"/>
      <c r="BX13" s="660"/>
      <c r="BY13" s="660"/>
      <c r="BZ13" s="660"/>
      <c r="CA13" s="660"/>
      <c r="CB13" s="700"/>
      <c r="CD13" s="618" t="s">
        <v>244</v>
      </c>
      <c r="CE13" s="619"/>
      <c r="CF13" s="619"/>
      <c r="CG13" s="619"/>
      <c r="CH13" s="619"/>
      <c r="CI13" s="619"/>
      <c r="CJ13" s="619"/>
      <c r="CK13" s="619"/>
      <c r="CL13" s="619"/>
      <c r="CM13" s="619"/>
      <c r="CN13" s="619"/>
      <c r="CO13" s="619"/>
      <c r="CP13" s="619"/>
      <c r="CQ13" s="620"/>
      <c r="CR13" s="621">
        <v>232476</v>
      </c>
      <c r="CS13" s="622"/>
      <c r="CT13" s="622"/>
      <c r="CU13" s="622"/>
      <c r="CV13" s="622"/>
      <c r="CW13" s="622"/>
      <c r="CX13" s="622"/>
      <c r="CY13" s="623"/>
      <c r="CZ13" s="659">
        <v>5.4</v>
      </c>
      <c r="DA13" s="659"/>
      <c r="DB13" s="659"/>
      <c r="DC13" s="659"/>
      <c r="DD13" s="627">
        <v>169578</v>
      </c>
      <c r="DE13" s="622"/>
      <c r="DF13" s="622"/>
      <c r="DG13" s="622"/>
      <c r="DH13" s="622"/>
      <c r="DI13" s="622"/>
      <c r="DJ13" s="622"/>
      <c r="DK13" s="622"/>
      <c r="DL13" s="622"/>
      <c r="DM13" s="622"/>
      <c r="DN13" s="622"/>
      <c r="DO13" s="622"/>
      <c r="DP13" s="623"/>
      <c r="DQ13" s="627">
        <v>49703</v>
      </c>
      <c r="DR13" s="622"/>
      <c r="DS13" s="622"/>
      <c r="DT13" s="622"/>
      <c r="DU13" s="622"/>
      <c r="DV13" s="622"/>
      <c r="DW13" s="622"/>
      <c r="DX13" s="622"/>
      <c r="DY13" s="622"/>
      <c r="DZ13" s="622"/>
      <c r="EA13" s="622"/>
      <c r="EB13" s="622"/>
      <c r="EC13" s="658"/>
    </row>
    <row r="14" spans="2:143" ht="11.25" customHeight="1" x14ac:dyDescent="0.15">
      <c r="B14" s="618" t="s">
        <v>245</v>
      </c>
      <c r="C14" s="619"/>
      <c r="D14" s="619"/>
      <c r="E14" s="619"/>
      <c r="F14" s="619"/>
      <c r="G14" s="619"/>
      <c r="H14" s="619"/>
      <c r="I14" s="619"/>
      <c r="J14" s="619"/>
      <c r="K14" s="619"/>
      <c r="L14" s="619"/>
      <c r="M14" s="619"/>
      <c r="N14" s="619"/>
      <c r="O14" s="619"/>
      <c r="P14" s="619"/>
      <c r="Q14" s="620"/>
      <c r="R14" s="621">
        <v>194</v>
      </c>
      <c r="S14" s="622"/>
      <c r="T14" s="622"/>
      <c r="U14" s="622"/>
      <c r="V14" s="622"/>
      <c r="W14" s="622"/>
      <c r="X14" s="622"/>
      <c r="Y14" s="623"/>
      <c r="Z14" s="659">
        <v>0</v>
      </c>
      <c r="AA14" s="659"/>
      <c r="AB14" s="659"/>
      <c r="AC14" s="659"/>
      <c r="AD14" s="660">
        <v>194</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6746</v>
      </c>
      <c r="BH14" s="622"/>
      <c r="BI14" s="622"/>
      <c r="BJ14" s="622"/>
      <c r="BK14" s="622"/>
      <c r="BL14" s="622"/>
      <c r="BM14" s="622"/>
      <c r="BN14" s="623"/>
      <c r="BO14" s="659">
        <v>6.1</v>
      </c>
      <c r="BP14" s="659"/>
      <c r="BQ14" s="659"/>
      <c r="BR14" s="659"/>
      <c r="BS14" s="660" t="s">
        <v>122</v>
      </c>
      <c r="BT14" s="660"/>
      <c r="BU14" s="660"/>
      <c r="BV14" s="660"/>
      <c r="BW14" s="660"/>
      <c r="BX14" s="660"/>
      <c r="BY14" s="660"/>
      <c r="BZ14" s="660"/>
      <c r="CA14" s="660"/>
      <c r="CB14" s="700"/>
      <c r="CD14" s="618" t="s">
        <v>247</v>
      </c>
      <c r="CE14" s="619"/>
      <c r="CF14" s="619"/>
      <c r="CG14" s="619"/>
      <c r="CH14" s="619"/>
      <c r="CI14" s="619"/>
      <c r="CJ14" s="619"/>
      <c r="CK14" s="619"/>
      <c r="CL14" s="619"/>
      <c r="CM14" s="619"/>
      <c r="CN14" s="619"/>
      <c r="CO14" s="619"/>
      <c r="CP14" s="619"/>
      <c r="CQ14" s="620"/>
      <c r="CR14" s="621">
        <v>163979</v>
      </c>
      <c r="CS14" s="622"/>
      <c r="CT14" s="622"/>
      <c r="CU14" s="622"/>
      <c r="CV14" s="622"/>
      <c r="CW14" s="622"/>
      <c r="CX14" s="622"/>
      <c r="CY14" s="623"/>
      <c r="CZ14" s="659">
        <v>3.8</v>
      </c>
      <c r="DA14" s="659"/>
      <c r="DB14" s="659"/>
      <c r="DC14" s="659"/>
      <c r="DD14" s="627">
        <v>149390</v>
      </c>
      <c r="DE14" s="622"/>
      <c r="DF14" s="622"/>
      <c r="DG14" s="622"/>
      <c r="DH14" s="622"/>
      <c r="DI14" s="622"/>
      <c r="DJ14" s="622"/>
      <c r="DK14" s="622"/>
      <c r="DL14" s="622"/>
      <c r="DM14" s="622"/>
      <c r="DN14" s="622"/>
      <c r="DO14" s="622"/>
      <c r="DP14" s="623"/>
      <c r="DQ14" s="627">
        <v>19579</v>
      </c>
      <c r="DR14" s="622"/>
      <c r="DS14" s="622"/>
      <c r="DT14" s="622"/>
      <c r="DU14" s="622"/>
      <c r="DV14" s="622"/>
      <c r="DW14" s="622"/>
      <c r="DX14" s="622"/>
      <c r="DY14" s="622"/>
      <c r="DZ14" s="622"/>
      <c r="EA14" s="622"/>
      <c r="EB14" s="622"/>
      <c r="EC14" s="658"/>
    </row>
    <row r="15" spans="2:143" ht="11.25" customHeight="1" x14ac:dyDescent="0.15">
      <c r="B15" s="618" t="s">
        <v>248</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9060</v>
      </c>
      <c r="BH15" s="622"/>
      <c r="BI15" s="622"/>
      <c r="BJ15" s="622"/>
      <c r="BK15" s="622"/>
      <c r="BL15" s="622"/>
      <c r="BM15" s="622"/>
      <c r="BN15" s="623"/>
      <c r="BO15" s="659">
        <v>8.1999999999999993</v>
      </c>
      <c r="BP15" s="659"/>
      <c r="BQ15" s="659"/>
      <c r="BR15" s="659"/>
      <c r="BS15" s="660" t="s">
        <v>122</v>
      </c>
      <c r="BT15" s="660"/>
      <c r="BU15" s="660"/>
      <c r="BV15" s="660"/>
      <c r="BW15" s="660"/>
      <c r="BX15" s="660"/>
      <c r="BY15" s="660"/>
      <c r="BZ15" s="660"/>
      <c r="CA15" s="660"/>
      <c r="CB15" s="700"/>
      <c r="CD15" s="618" t="s">
        <v>250</v>
      </c>
      <c r="CE15" s="619"/>
      <c r="CF15" s="619"/>
      <c r="CG15" s="619"/>
      <c r="CH15" s="619"/>
      <c r="CI15" s="619"/>
      <c r="CJ15" s="619"/>
      <c r="CK15" s="619"/>
      <c r="CL15" s="619"/>
      <c r="CM15" s="619"/>
      <c r="CN15" s="619"/>
      <c r="CO15" s="619"/>
      <c r="CP15" s="619"/>
      <c r="CQ15" s="620"/>
      <c r="CR15" s="621">
        <v>492231</v>
      </c>
      <c r="CS15" s="622"/>
      <c r="CT15" s="622"/>
      <c r="CU15" s="622"/>
      <c r="CV15" s="622"/>
      <c r="CW15" s="622"/>
      <c r="CX15" s="622"/>
      <c r="CY15" s="623"/>
      <c r="CZ15" s="659">
        <v>11.4</v>
      </c>
      <c r="DA15" s="659"/>
      <c r="DB15" s="659"/>
      <c r="DC15" s="659"/>
      <c r="DD15" s="627">
        <v>258549</v>
      </c>
      <c r="DE15" s="622"/>
      <c r="DF15" s="622"/>
      <c r="DG15" s="622"/>
      <c r="DH15" s="622"/>
      <c r="DI15" s="622"/>
      <c r="DJ15" s="622"/>
      <c r="DK15" s="622"/>
      <c r="DL15" s="622"/>
      <c r="DM15" s="622"/>
      <c r="DN15" s="622"/>
      <c r="DO15" s="622"/>
      <c r="DP15" s="623"/>
      <c r="DQ15" s="627">
        <v>260734</v>
      </c>
      <c r="DR15" s="622"/>
      <c r="DS15" s="622"/>
      <c r="DT15" s="622"/>
      <c r="DU15" s="622"/>
      <c r="DV15" s="622"/>
      <c r="DW15" s="622"/>
      <c r="DX15" s="622"/>
      <c r="DY15" s="622"/>
      <c r="DZ15" s="622"/>
      <c r="EA15" s="622"/>
      <c r="EB15" s="622"/>
      <c r="EC15" s="658"/>
    </row>
    <row r="16" spans="2:143" ht="11.25" customHeight="1" x14ac:dyDescent="0.15">
      <c r="B16" s="618" t="s">
        <v>251</v>
      </c>
      <c r="C16" s="619"/>
      <c r="D16" s="619"/>
      <c r="E16" s="619"/>
      <c r="F16" s="619"/>
      <c r="G16" s="619"/>
      <c r="H16" s="619"/>
      <c r="I16" s="619"/>
      <c r="J16" s="619"/>
      <c r="K16" s="619"/>
      <c r="L16" s="619"/>
      <c r="M16" s="619"/>
      <c r="N16" s="619"/>
      <c r="O16" s="619"/>
      <c r="P16" s="619"/>
      <c r="Q16" s="620"/>
      <c r="R16" s="621">
        <v>2211</v>
      </c>
      <c r="S16" s="622"/>
      <c r="T16" s="622"/>
      <c r="U16" s="622"/>
      <c r="V16" s="622"/>
      <c r="W16" s="622"/>
      <c r="X16" s="622"/>
      <c r="Y16" s="623"/>
      <c r="Z16" s="659">
        <v>0</v>
      </c>
      <c r="AA16" s="659"/>
      <c r="AB16" s="659"/>
      <c r="AC16" s="659"/>
      <c r="AD16" s="660">
        <v>2211</v>
      </c>
      <c r="AE16" s="660"/>
      <c r="AF16" s="660"/>
      <c r="AG16" s="660"/>
      <c r="AH16" s="660"/>
      <c r="AI16" s="660"/>
      <c r="AJ16" s="660"/>
      <c r="AK16" s="660"/>
      <c r="AL16" s="624">
        <v>0.2</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253</v>
      </c>
      <c r="CE16" s="619"/>
      <c r="CF16" s="619"/>
      <c r="CG16" s="619"/>
      <c r="CH16" s="619"/>
      <c r="CI16" s="619"/>
      <c r="CJ16" s="619"/>
      <c r="CK16" s="619"/>
      <c r="CL16" s="619"/>
      <c r="CM16" s="619"/>
      <c r="CN16" s="619"/>
      <c r="CO16" s="619"/>
      <c r="CP16" s="619"/>
      <c r="CQ16" s="620"/>
      <c r="CR16" s="621">
        <v>22077</v>
      </c>
      <c r="CS16" s="622"/>
      <c r="CT16" s="622"/>
      <c r="CU16" s="622"/>
      <c r="CV16" s="622"/>
      <c r="CW16" s="622"/>
      <c r="CX16" s="622"/>
      <c r="CY16" s="623"/>
      <c r="CZ16" s="659">
        <v>0.5</v>
      </c>
      <c r="DA16" s="659"/>
      <c r="DB16" s="659"/>
      <c r="DC16" s="659"/>
      <c r="DD16" s="627" t="s">
        <v>122</v>
      </c>
      <c r="DE16" s="622"/>
      <c r="DF16" s="622"/>
      <c r="DG16" s="622"/>
      <c r="DH16" s="622"/>
      <c r="DI16" s="622"/>
      <c r="DJ16" s="622"/>
      <c r="DK16" s="622"/>
      <c r="DL16" s="622"/>
      <c r="DM16" s="622"/>
      <c r="DN16" s="622"/>
      <c r="DO16" s="622"/>
      <c r="DP16" s="623"/>
      <c r="DQ16" s="627">
        <v>141</v>
      </c>
      <c r="DR16" s="622"/>
      <c r="DS16" s="622"/>
      <c r="DT16" s="622"/>
      <c r="DU16" s="622"/>
      <c r="DV16" s="622"/>
      <c r="DW16" s="622"/>
      <c r="DX16" s="622"/>
      <c r="DY16" s="622"/>
      <c r="DZ16" s="622"/>
      <c r="EA16" s="622"/>
      <c r="EB16" s="622"/>
      <c r="EC16" s="658"/>
    </row>
    <row r="17" spans="2:133" ht="11.25" customHeight="1" x14ac:dyDescent="0.15">
      <c r="B17" s="618" t="s">
        <v>254</v>
      </c>
      <c r="C17" s="619"/>
      <c r="D17" s="619"/>
      <c r="E17" s="619"/>
      <c r="F17" s="619"/>
      <c r="G17" s="619"/>
      <c r="H17" s="619"/>
      <c r="I17" s="619"/>
      <c r="J17" s="619"/>
      <c r="K17" s="619"/>
      <c r="L17" s="619"/>
      <c r="M17" s="619"/>
      <c r="N17" s="619"/>
      <c r="O17" s="619"/>
      <c r="P17" s="619"/>
      <c r="Q17" s="620"/>
      <c r="R17" s="621">
        <v>2335</v>
      </c>
      <c r="S17" s="622"/>
      <c r="T17" s="622"/>
      <c r="U17" s="622"/>
      <c r="V17" s="622"/>
      <c r="W17" s="622"/>
      <c r="X17" s="622"/>
      <c r="Y17" s="623"/>
      <c r="Z17" s="659">
        <v>0</v>
      </c>
      <c r="AA17" s="659"/>
      <c r="AB17" s="659"/>
      <c r="AC17" s="659"/>
      <c r="AD17" s="660">
        <v>2335</v>
      </c>
      <c r="AE17" s="660"/>
      <c r="AF17" s="660"/>
      <c r="AG17" s="660"/>
      <c r="AH17" s="660"/>
      <c r="AI17" s="660"/>
      <c r="AJ17" s="660"/>
      <c r="AK17" s="660"/>
      <c r="AL17" s="624">
        <v>0.2</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256</v>
      </c>
      <c r="CE17" s="619"/>
      <c r="CF17" s="619"/>
      <c r="CG17" s="619"/>
      <c r="CH17" s="619"/>
      <c r="CI17" s="619"/>
      <c r="CJ17" s="619"/>
      <c r="CK17" s="619"/>
      <c r="CL17" s="619"/>
      <c r="CM17" s="619"/>
      <c r="CN17" s="619"/>
      <c r="CO17" s="619"/>
      <c r="CP17" s="619"/>
      <c r="CQ17" s="620"/>
      <c r="CR17" s="621">
        <v>276575</v>
      </c>
      <c r="CS17" s="622"/>
      <c r="CT17" s="622"/>
      <c r="CU17" s="622"/>
      <c r="CV17" s="622"/>
      <c r="CW17" s="622"/>
      <c r="CX17" s="622"/>
      <c r="CY17" s="623"/>
      <c r="CZ17" s="659">
        <v>6.4</v>
      </c>
      <c r="DA17" s="659"/>
      <c r="DB17" s="659"/>
      <c r="DC17" s="659"/>
      <c r="DD17" s="627" t="s">
        <v>122</v>
      </c>
      <c r="DE17" s="622"/>
      <c r="DF17" s="622"/>
      <c r="DG17" s="622"/>
      <c r="DH17" s="622"/>
      <c r="DI17" s="622"/>
      <c r="DJ17" s="622"/>
      <c r="DK17" s="622"/>
      <c r="DL17" s="622"/>
      <c r="DM17" s="622"/>
      <c r="DN17" s="622"/>
      <c r="DO17" s="622"/>
      <c r="DP17" s="623"/>
      <c r="DQ17" s="627">
        <v>276575</v>
      </c>
      <c r="DR17" s="622"/>
      <c r="DS17" s="622"/>
      <c r="DT17" s="622"/>
      <c r="DU17" s="622"/>
      <c r="DV17" s="622"/>
      <c r="DW17" s="622"/>
      <c r="DX17" s="622"/>
      <c r="DY17" s="622"/>
      <c r="DZ17" s="622"/>
      <c r="EA17" s="622"/>
      <c r="EB17" s="622"/>
      <c r="EC17" s="658"/>
    </row>
    <row r="18" spans="2:133" ht="11.25" customHeight="1" x14ac:dyDescent="0.15">
      <c r="B18" s="618" t="s">
        <v>257</v>
      </c>
      <c r="C18" s="619"/>
      <c r="D18" s="619"/>
      <c r="E18" s="619"/>
      <c r="F18" s="619"/>
      <c r="G18" s="619"/>
      <c r="H18" s="619"/>
      <c r="I18" s="619"/>
      <c r="J18" s="619"/>
      <c r="K18" s="619"/>
      <c r="L18" s="619"/>
      <c r="M18" s="619"/>
      <c r="N18" s="619"/>
      <c r="O18" s="619"/>
      <c r="P18" s="619"/>
      <c r="Q18" s="620"/>
      <c r="R18" s="621">
        <v>100</v>
      </c>
      <c r="S18" s="622"/>
      <c r="T18" s="622"/>
      <c r="U18" s="622"/>
      <c r="V18" s="622"/>
      <c r="W18" s="622"/>
      <c r="X18" s="622"/>
      <c r="Y18" s="623"/>
      <c r="Z18" s="659">
        <v>0</v>
      </c>
      <c r="AA18" s="659"/>
      <c r="AB18" s="659"/>
      <c r="AC18" s="659"/>
      <c r="AD18" s="660">
        <v>100</v>
      </c>
      <c r="AE18" s="660"/>
      <c r="AF18" s="660"/>
      <c r="AG18" s="660"/>
      <c r="AH18" s="660"/>
      <c r="AI18" s="660"/>
      <c r="AJ18" s="660"/>
      <c r="AK18" s="660"/>
      <c r="AL18" s="624">
        <v>0</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259</v>
      </c>
      <c r="CE18" s="619"/>
      <c r="CF18" s="619"/>
      <c r="CG18" s="619"/>
      <c r="CH18" s="619"/>
      <c r="CI18" s="619"/>
      <c r="CJ18" s="619"/>
      <c r="CK18" s="619"/>
      <c r="CL18" s="619"/>
      <c r="CM18" s="619"/>
      <c r="CN18" s="619"/>
      <c r="CO18" s="619"/>
      <c r="CP18" s="619"/>
      <c r="CQ18" s="620"/>
      <c r="CR18" s="621">
        <v>40000</v>
      </c>
      <c r="CS18" s="622"/>
      <c r="CT18" s="622"/>
      <c r="CU18" s="622"/>
      <c r="CV18" s="622"/>
      <c r="CW18" s="622"/>
      <c r="CX18" s="622"/>
      <c r="CY18" s="623"/>
      <c r="CZ18" s="659">
        <v>0.9</v>
      </c>
      <c r="DA18" s="659"/>
      <c r="DB18" s="659"/>
      <c r="DC18" s="659"/>
      <c r="DD18" s="627" t="s">
        <v>122</v>
      </c>
      <c r="DE18" s="622"/>
      <c r="DF18" s="622"/>
      <c r="DG18" s="622"/>
      <c r="DH18" s="622"/>
      <c r="DI18" s="622"/>
      <c r="DJ18" s="622"/>
      <c r="DK18" s="622"/>
      <c r="DL18" s="622"/>
      <c r="DM18" s="622"/>
      <c r="DN18" s="622"/>
      <c r="DO18" s="622"/>
      <c r="DP18" s="623"/>
      <c r="DQ18" s="627">
        <v>40000</v>
      </c>
      <c r="DR18" s="622"/>
      <c r="DS18" s="622"/>
      <c r="DT18" s="622"/>
      <c r="DU18" s="622"/>
      <c r="DV18" s="622"/>
      <c r="DW18" s="622"/>
      <c r="DX18" s="622"/>
      <c r="DY18" s="622"/>
      <c r="DZ18" s="622"/>
      <c r="EA18" s="622"/>
      <c r="EB18" s="622"/>
      <c r="EC18" s="658"/>
    </row>
    <row r="19" spans="2:133" ht="11.25" customHeight="1" x14ac:dyDescent="0.15">
      <c r="B19" s="618" t="s">
        <v>260</v>
      </c>
      <c r="C19" s="619"/>
      <c r="D19" s="619"/>
      <c r="E19" s="619"/>
      <c r="F19" s="619"/>
      <c r="G19" s="619"/>
      <c r="H19" s="619"/>
      <c r="I19" s="619"/>
      <c r="J19" s="619"/>
      <c r="K19" s="619"/>
      <c r="L19" s="619"/>
      <c r="M19" s="619"/>
      <c r="N19" s="619"/>
      <c r="O19" s="619"/>
      <c r="P19" s="619"/>
      <c r="Q19" s="620"/>
      <c r="R19" s="621">
        <v>100</v>
      </c>
      <c r="S19" s="622"/>
      <c r="T19" s="622"/>
      <c r="U19" s="622"/>
      <c r="V19" s="622"/>
      <c r="W19" s="622"/>
      <c r="X19" s="622"/>
      <c r="Y19" s="623"/>
      <c r="Z19" s="659">
        <v>0</v>
      </c>
      <c r="AA19" s="659"/>
      <c r="AB19" s="659"/>
      <c r="AC19" s="659"/>
      <c r="AD19" s="660">
        <v>100</v>
      </c>
      <c r="AE19" s="660"/>
      <c r="AF19" s="660"/>
      <c r="AG19" s="660"/>
      <c r="AH19" s="660"/>
      <c r="AI19" s="660"/>
      <c r="AJ19" s="660"/>
      <c r="AK19" s="660"/>
      <c r="AL19" s="624">
        <v>0</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v>3939</v>
      </c>
      <c r="BH19" s="622"/>
      <c r="BI19" s="622"/>
      <c r="BJ19" s="622"/>
      <c r="BK19" s="622"/>
      <c r="BL19" s="622"/>
      <c r="BM19" s="622"/>
      <c r="BN19" s="623"/>
      <c r="BO19" s="659">
        <v>3.6</v>
      </c>
      <c r="BP19" s="659"/>
      <c r="BQ19" s="659"/>
      <c r="BR19" s="659"/>
      <c r="BS19" s="660" t="s">
        <v>122</v>
      </c>
      <c r="BT19" s="660"/>
      <c r="BU19" s="660"/>
      <c r="BV19" s="660"/>
      <c r="BW19" s="660"/>
      <c r="BX19" s="660"/>
      <c r="BY19" s="660"/>
      <c r="BZ19" s="660"/>
      <c r="CA19" s="660"/>
      <c r="CB19" s="700"/>
      <c r="CD19" s="618" t="s">
        <v>262</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263</v>
      </c>
      <c r="C20" s="689"/>
      <c r="D20" s="689"/>
      <c r="E20" s="689"/>
      <c r="F20" s="689"/>
      <c r="G20" s="689"/>
      <c r="H20" s="689"/>
      <c r="I20" s="689"/>
      <c r="J20" s="689"/>
      <c r="K20" s="689"/>
      <c r="L20" s="689"/>
      <c r="M20" s="689"/>
      <c r="N20" s="689"/>
      <c r="O20" s="689"/>
      <c r="P20" s="689"/>
      <c r="Q20" s="690"/>
      <c r="R20" s="621" t="s">
        <v>122</v>
      </c>
      <c r="S20" s="622"/>
      <c r="T20" s="622"/>
      <c r="U20" s="622"/>
      <c r="V20" s="622"/>
      <c r="W20" s="622"/>
      <c r="X20" s="622"/>
      <c r="Y20" s="623"/>
      <c r="Z20" s="659" t="s">
        <v>122</v>
      </c>
      <c r="AA20" s="659"/>
      <c r="AB20" s="659"/>
      <c r="AC20" s="659"/>
      <c r="AD20" s="660" t="s">
        <v>122</v>
      </c>
      <c r="AE20" s="660"/>
      <c r="AF20" s="660"/>
      <c r="AG20" s="660"/>
      <c r="AH20" s="660"/>
      <c r="AI20" s="660"/>
      <c r="AJ20" s="660"/>
      <c r="AK20" s="660"/>
      <c r="AL20" s="624" t="s">
        <v>122</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t="s">
        <v>122</v>
      </c>
      <c r="BH20" s="622"/>
      <c r="BI20" s="622"/>
      <c r="BJ20" s="622"/>
      <c r="BK20" s="622"/>
      <c r="BL20" s="622"/>
      <c r="BM20" s="622"/>
      <c r="BN20" s="623"/>
      <c r="BO20" s="659" t="s">
        <v>122</v>
      </c>
      <c r="BP20" s="659"/>
      <c r="BQ20" s="659"/>
      <c r="BR20" s="659"/>
      <c r="BS20" s="660" t="s">
        <v>122</v>
      </c>
      <c r="BT20" s="660"/>
      <c r="BU20" s="660"/>
      <c r="BV20" s="660"/>
      <c r="BW20" s="660"/>
      <c r="BX20" s="660"/>
      <c r="BY20" s="660"/>
      <c r="BZ20" s="660"/>
      <c r="CA20" s="660"/>
      <c r="CB20" s="700"/>
      <c r="CD20" s="618" t="s">
        <v>265</v>
      </c>
      <c r="CE20" s="619"/>
      <c r="CF20" s="619"/>
      <c r="CG20" s="619"/>
      <c r="CH20" s="619"/>
      <c r="CI20" s="619"/>
      <c r="CJ20" s="619"/>
      <c r="CK20" s="619"/>
      <c r="CL20" s="619"/>
      <c r="CM20" s="619"/>
      <c r="CN20" s="619"/>
      <c r="CO20" s="619"/>
      <c r="CP20" s="619"/>
      <c r="CQ20" s="620"/>
      <c r="CR20" s="621">
        <v>4317204</v>
      </c>
      <c r="CS20" s="622"/>
      <c r="CT20" s="622"/>
      <c r="CU20" s="622"/>
      <c r="CV20" s="622"/>
      <c r="CW20" s="622"/>
      <c r="CX20" s="622"/>
      <c r="CY20" s="623"/>
      <c r="CZ20" s="659">
        <v>100</v>
      </c>
      <c r="DA20" s="659"/>
      <c r="DB20" s="659"/>
      <c r="DC20" s="659"/>
      <c r="DD20" s="627">
        <v>2267064</v>
      </c>
      <c r="DE20" s="622"/>
      <c r="DF20" s="622"/>
      <c r="DG20" s="622"/>
      <c r="DH20" s="622"/>
      <c r="DI20" s="622"/>
      <c r="DJ20" s="622"/>
      <c r="DK20" s="622"/>
      <c r="DL20" s="622"/>
      <c r="DM20" s="622"/>
      <c r="DN20" s="622"/>
      <c r="DO20" s="622"/>
      <c r="DP20" s="623"/>
      <c r="DQ20" s="627">
        <v>1634860</v>
      </c>
      <c r="DR20" s="622"/>
      <c r="DS20" s="622"/>
      <c r="DT20" s="622"/>
      <c r="DU20" s="622"/>
      <c r="DV20" s="622"/>
      <c r="DW20" s="622"/>
      <c r="DX20" s="622"/>
      <c r="DY20" s="622"/>
      <c r="DZ20" s="622"/>
      <c r="EA20" s="622"/>
      <c r="EB20" s="622"/>
      <c r="EC20" s="658"/>
    </row>
    <row r="21" spans="2:133" ht="11.25" customHeight="1" x14ac:dyDescent="0.15">
      <c r="B21" s="618" t="s">
        <v>266</v>
      </c>
      <c r="C21" s="619"/>
      <c r="D21" s="619"/>
      <c r="E21" s="619"/>
      <c r="F21" s="619"/>
      <c r="G21" s="619"/>
      <c r="H21" s="619"/>
      <c r="I21" s="619"/>
      <c r="J21" s="619"/>
      <c r="K21" s="619"/>
      <c r="L21" s="619"/>
      <c r="M21" s="619"/>
      <c r="N21" s="619"/>
      <c r="O21" s="619"/>
      <c r="P21" s="619"/>
      <c r="Q21" s="620"/>
      <c r="R21" s="621">
        <v>1497567</v>
      </c>
      <c r="S21" s="622"/>
      <c r="T21" s="622"/>
      <c r="U21" s="622"/>
      <c r="V21" s="622"/>
      <c r="W21" s="622"/>
      <c r="X21" s="622"/>
      <c r="Y21" s="623"/>
      <c r="Z21" s="659">
        <v>32</v>
      </c>
      <c r="AA21" s="659"/>
      <c r="AB21" s="659"/>
      <c r="AC21" s="659"/>
      <c r="AD21" s="660">
        <v>1235804</v>
      </c>
      <c r="AE21" s="660"/>
      <c r="AF21" s="660"/>
      <c r="AG21" s="660"/>
      <c r="AH21" s="660"/>
      <c r="AI21" s="660"/>
      <c r="AJ21" s="660"/>
      <c r="AK21" s="660"/>
      <c r="AL21" s="624">
        <v>87.7</v>
      </c>
      <c r="AM21" s="625"/>
      <c r="AN21" s="625"/>
      <c r="AO21" s="661"/>
      <c r="AP21" s="618" t="s">
        <v>267</v>
      </c>
      <c r="AQ21" s="698"/>
      <c r="AR21" s="698"/>
      <c r="AS21" s="698"/>
      <c r="AT21" s="698"/>
      <c r="AU21" s="698"/>
      <c r="AV21" s="698"/>
      <c r="AW21" s="698"/>
      <c r="AX21" s="698"/>
      <c r="AY21" s="698"/>
      <c r="AZ21" s="698"/>
      <c r="BA21" s="698"/>
      <c r="BB21" s="698"/>
      <c r="BC21" s="698"/>
      <c r="BD21" s="698"/>
      <c r="BE21" s="698"/>
      <c r="BF21" s="699"/>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268</v>
      </c>
      <c r="C22" s="619"/>
      <c r="D22" s="619"/>
      <c r="E22" s="619"/>
      <c r="F22" s="619"/>
      <c r="G22" s="619"/>
      <c r="H22" s="619"/>
      <c r="I22" s="619"/>
      <c r="J22" s="619"/>
      <c r="K22" s="619"/>
      <c r="L22" s="619"/>
      <c r="M22" s="619"/>
      <c r="N22" s="619"/>
      <c r="O22" s="619"/>
      <c r="P22" s="619"/>
      <c r="Q22" s="620"/>
      <c r="R22" s="621">
        <v>1235804</v>
      </c>
      <c r="S22" s="622"/>
      <c r="T22" s="622"/>
      <c r="U22" s="622"/>
      <c r="V22" s="622"/>
      <c r="W22" s="622"/>
      <c r="X22" s="622"/>
      <c r="Y22" s="623"/>
      <c r="Z22" s="659">
        <v>26.4</v>
      </c>
      <c r="AA22" s="659"/>
      <c r="AB22" s="659"/>
      <c r="AC22" s="659"/>
      <c r="AD22" s="660">
        <v>1235804</v>
      </c>
      <c r="AE22" s="660"/>
      <c r="AF22" s="660"/>
      <c r="AG22" s="660"/>
      <c r="AH22" s="660"/>
      <c r="AI22" s="660"/>
      <c r="AJ22" s="660"/>
      <c r="AK22" s="660"/>
      <c r="AL22" s="624">
        <v>87.7</v>
      </c>
      <c r="AM22" s="625"/>
      <c r="AN22" s="625"/>
      <c r="AO22" s="661"/>
      <c r="AP22" s="618" t="s">
        <v>269</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270</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271</v>
      </c>
      <c r="C23" s="619"/>
      <c r="D23" s="619"/>
      <c r="E23" s="619"/>
      <c r="F23" s="619"/>
      <c r="G23" s="619"/>
      <c r="H23" s="619"/>
      <c r="I23" s="619"/>
      <c r="J23" s="619"/>
      <c r="K23" s="619"/>
      <c r="L23" s="619"/>
      <c r="M23" s="619"/>
      <c r="N23" s="619"/>
      <c r="O23" s="619"/>
      <c r="P23" s="619"/>
      <c r="Q23" s="620"/>
      <c r="R23" s="621">
        <v>261763</v>
      </c>
      <c r="S23" s="622"/>
      <c r="T23" s="622"/>
      <c r="U23" s="622"/>
      <c r="V23" s="622"/>
      <c r="W23" s="622"/>
      <c r="X23" s="622"/>
      <c r="Y23" s="623"/>
      <c r="Z23" s="659">
        <v>5.6</v>
      </c>
      <c r="AA23" s="659"/>
      <c r="AB23" s="659"/>
      <c r="AC23" s="659"/>
      <c r="AD23" s="660" t="s">
        <v>122</v>
      </c>
      <c r="AE23" s="660"/>
      <c r="AF23" s="660"/>
      <c r="AG23" s="660"/>
      <c r="AH23" s="660"/>
      <c r="AI23" s="660"/>
      <c r="AJ23" s="660"/>
      <c r="AK23" s="660"/>
      <c r="AL23" s="624" t="s">
        <v>122</v>
      </c>
      <c r="AM23" s="625"/>
      <c r="AN23" s="625"/>
      <c r="AO23" s="661"/>
      <c r="AP23" s="618" t="s">
        <v>272</v>
      </c>
      <c r="AQ23" s="698"/>
      <c r="AR23" s="698"/>
      <c r="AS23" s="698"/>
      <c r="AT23" s="698"/>
      <c r="AU23" s="698"/>
      <c r="AV23" s="698"/>
      <c r="AW23" s="698"/>
      <c r="AX23" s="698"/>
      <c r="AY23" s="698"/>
      <c r="AZ23" s="698"/>
      <c r="BA23" s="698"/>
      <c r="BB23" s="698"/>
      <c r="BC23" s="698"/>
      <c r="BD23" s="698"/>
      <c r="BE23" s="698"/>
      <c r="BF23" s="699"/>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700"/>
      <c r="CD23" s="673" t="s">
        <v>212</v>
      </c>
      <c r="CE23" s="674"/>
      <c r="CF23" s="674"/>
      <c r="CG23" s="674"/>
      <c r="CH23" s="674"/>
      <c r="CI23" s="674"/>
      <c r="CJ23" s="674"/>
      <c r="CK23" s="674"/>
      <c r="CL23" s="674"/>
      <c r="CM23" s="674"/>
      <c r="CN23" s="674"/>
      <c r="CO23" s="674"/>
      <c r="CP23" s="674"/>
      <c r="CQ23" s="675"/>
      <c r="CR23" s="673" t="s">
        <v>273</v>
      </c>
      <c r="CS23" s="674"/>
      <c r="CT23" s="674"/>
      <c r="CU23" s="674"/>
      <c r="CV23" s="674"/>
      <c r="CW23" s="674"/>
      <c r="CX23" s="674"/>
      <c r="CY23" s="675"/>
      <c r="CZ23" s="673" t="s">
        <v>274</v>
      </c>
      <c r="DA23" s="674"/>
      <c r="DB23" s="674"/>
      <c r="DC23" s="675"/>
      <c r="DD23" s="673" t="s">
        <v>275</v>
      </c>
      <c r="DE23" s="674"/>
      <c r="DF23" s="674"/>
      <c r="DG23" s="674"/>
      <c r="DH23" s="674"/>
      <c r="DI23" s="674"/>
      <c r="DJ23" s="674"/>
      <c r="DK23" s="675"/>
      <c r="DL23" s="711" t="s">
        <v>276</v>
      </c>
      <c r="DM23" s="712"/>
      <c r="DN23" s="712"/>
      <c r="DO23" s="712"/>
      <c r="DP23" s="712"/>
      <c r="DQ23" s="712"/>
      <c r="DR23" s="712"/>
      <c r="DS23" s="712"/>
      <c r="DT23" s="712"/>
      <c r="DU23" s="712"/>
      <c r="DV23" s="713"/>
      <c r="DW23" s="673" t="s">
        <v>277</v>
      </c>
      <c r="DX23" s="674"/>
      <c r="DY23" s="674"/>
      <c r="DZ23" s="674"/>
      <c r="EA23" s="674"/>
      <c r="EB23" s="674"/>
      <c r="EC23" s="675"/>
    </row>
    <row r="24" spans="2:133" ht="11.25" customHeight="1" x14ac:dyDescent="0.15">
      <c r="B24" s="618" t="s">
        <v>278</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279</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280</v>
      </c>
      <c r="CE24" s="680"/>
      <c r="CF24" s="680"/>
      <c r="CG24" s="680"/>
      <c r="CH24" s="680"/>
      <c r="CI24" s="680"/>
      <c r="CJ24" s="680"/>
      <c r="CK24" s="680"/>
      <c r="CL24" s="680"/>
      <c r="CM24" s="680"/>
      <c r="CN24" s="680"/>
      <c r="CO24" s="680"/>
      <c r="CP24" s="680"/>
      <c r="CQ24" s="681"/>
      <c r="CR24" s="676">
        <v>1025246</v>
      </c>
      <c r="CS24" s="677"/>
      <c r="CT24" s="677"/>
      <c r="CU24" s="677"/>
      <c r="CV24" s="677"/>
      <c r="CW24" s="677"/>
      <c r="CX24" s="677"/>
      <c r="CY24" s="702"/>
      <c r="CZ24" s="703">
        <v>23.7</v>
      </c>
      <c r="DA24" s="685"/>
      <c r="DB24" s="685"/>
      <c r="DC24" s="705"/>
      <c r="DD24" s="701">
        <v>881404</v>
      </c>
      <c r="DE24" s="677"/>
      <c r="DF24" s="677"/>
      <c r="DG24" s="677"/>
      <c r="DH24" s="677"/>
      <c r="DI24" s="677"/>
      <c r="DJ24" s="677"/>
      <c r="DK24" s="702"/>
      <c r="DL24" s="701">
        <v>846091</v>
      </c>
      <c r="DM24" s="677"/>
      <c r="DN24" s="677"/>
      <c r="DO24" s="677"/>
      <c r="DP24" s="677"/>
      <c r="DQ24" s="677"/>
      <c r="DR24" s="677"/>
      <c r="DS24" s="677"/>
      <c r="DT24" s="677"/>
      <c r="DU24" s="677"/>
      <c r="DV24" s="702"/>
      <c r="DW24" s="703">
        <v>60</v>
      </c>
      <c r="DX24" s="685"/>
      <c r="DY24" s="685"/>
      <c r="DZ24" s="685"/>
      <c r="EA24" s="685"/>
      <c r="EB24" s="685"/>
      <c r="EC24" s="704"/>
    </row>
    <row r="25" spans="2:133" ht="11.25" customHeight="1" x14ac:dyDescent="0.15">
      <c r="B25" s="618" t="s">
        <v>281</v>
      </c>
      <c r="C25" s="619"/>
      <c r="D25" s="619"/>
      <c r="E25" s="619"/>
      <c r="F25" s="619"/>
      <c r="G25" s="619"/>
      <c r="H25" s="619"/>
      <c r="I25" s="619"/>
      <c r="J25" s="619"/>
      <c r="K25" s="619"/>
      <c r="L25" s="619"/>
      <c r="M25" s="619"/>
      <c r="N25" s="619"/>
      <c r="O25" s="619"/>
      <c r="P25" s="619"/>
      <c r="Q25" s="620"/>
      <c r="R25" s="621">
        <v>1665560</v>
      </c>
      <c r="S25" s="622"/>
      <c r="T25" s="622"/>
      <c r="U25" s="622"/>
      <c r="V25" s="622"/>
      <c r="W25" s="622"/>
      <c r="X25" s="622"/>
      <c r="Y25" s="623"/>
      <c r="Z25" s="659">
        <v>35.6</v>
      </c>
      <c r="AA25" s="659"/>
      <c r="AB25" s="659"/>
      <c r="AC25" s="659"/>
      <c r="AD25" s="660">
        <v>1399858</v>
      </c>
      <c r="AE25" s="660"/>
      <c r="AF25" s="660"/>
      <c r="AG25" s="660"/>
      <c r="AH25" s="660"/>
      <c r="AI25" s="660"/>
      <c r="AJ25" s="660"/>
      <c r="AK25" s="660"/>
      <c r="AL25" s="624">
        <v>99.3</v>
      </c>
      <c r="AM25" s="625"/>
      <c r="AN25" s="625"/>
      <c r="AO25" s="661"/>
      <c r="AP25" s="618" t="s">
        <v>282</v>
      </c>
      <c r="AQ25" s="698"/>
      <c r="AR25" s="698"/>
      <c r="AS25" s="698"/>
      <c r="AT25" s="698"/>
      <c r="AU25" s="698"/>
      <c r="AV25" s="698"/>
      <c r="AW25" s="698"/>
      <c r="AX25" s="698"/>
      <c r="AY25" s="698"/>
      <c r="AZ25" s="698"/>
      <c r="BA25" s="698"/>
      <c r="BB25" s="698"/>
      <c r="BC25" s="698"/>
      <c r="BD25" s="698"/>
      <c r="BE25" s="698"/>
      <c r="BF25" s="699"/>
      <c r="BG25" s="621">
        <v>3939</v>
      </c>
      <c r="BH25" s="622"/>
      <c r="BI25" s="622"/>
      <c r="BJ25" s="622"/>
      <c r="BK25" s="622"/>
      <c r="BL25" s="622"/>
      <c r="BM25" s="622"/>
      <c r="BN25" s="623"/>
      <c r="BO25" s="659">
        <v>3.6</v>
      </c>
      <c r="BP25" s="659"/>
      <c r="BQ25" s="659"/>
      <c r="BR25" s="659"/>
      <c r="BS25" s="660" t="s">
        <v>122</v>
      </c>
      <c r="BT25" s="660"/>
      <c r="BU25" s="660"/>
      <c r="BV25" s="660"/>
      <c r="BW25" s="660"/>
      <c r="BX25" s="660"/>
      <c r="BY25" s="660"/>
      <c r="BZ25" s="660"/>
      <c r="CA25" s="660"/>
      <c r="CB25" s="700"/>
      <c r="CD25" s="618" t="s">
        <v>283</v>
      </c>
      <c r="CE25" s="619"/>
      <c r="CF25" s="619"/>
      <c r="CG25" s="619"/>
      <c r="CH25" s="619"/>
      <c r="CI25" s="619"/>
      <c r="CJ25" s="619"/>
      <c r="CK25" s="619"/>
      <c r="CL25" s="619"/>
      <c r="CM25" s="619"/>
      <c r="CN25" s="619"/>
      <c r="CO25" s="619"/>
      <c r="CP25" s="619"/>
      <c r="CQ25" s="620"/>
      <c r="CR25" s="621">
        <v>620378</v>
      </c>
      <c r="CS25" s="634"/>
      <c r="CT25" s="634"/>
      <c r="CU25" s="634"/>
      <c r="CV25" s="634"/>
      <c r="CW25" s="634"/>
      <c r="CX25" s="634"/>
      <c r="CY25" s="635"/>
      <c r="CZ25" s="624">
        <v>14.4</v>
      </c>
      <c r="DA25" s="636"/>
      <c r="DB25" s="636"/>
      <c r="DC25" s="637"/>
      <c r="DD25" s="627">
        <v>554679</v>
      </c>
      <c r="DE25" s="634"/>
      <c r="DF25" s="634"/>
      <c r="DG25" s="634"/>
      <c r="DH25" s="634"/>
      <c r="DI25" s="634"/>
      <c r="DJ25" s="634"/>
      <c r="DK25" s="635"/>
      <c r="DL25" s="627">
        <v>542439</v>
      </c>
      <c r="DM25" s="634"/>
      <c r="DN25" s="634"/>
      <c r="DO25" s="634"/>
      <c r="DP25" s="634"/>
      <c r="DQ25" s="634"/>
      <c r="DR25" s="634"/>
      <c r="DS25" s="634"/>
      <c r="DT25" s="634"/>
      <c r="DU25" s="634"/>
      <c r="DV25" s="635"/>
      <c r="DW25" s="624">
        <v>38.5</v>
      </c>
      <c r="DX25" s="636"/>
      <c r="DY25" s="636"/>
      <c r="DZ25" s="636"/>
      <c r="EA25" s="636"/>
      <c r="EB25" s="636"/>
      <c r="EC25" s="648"/>
    </row>
    <row r="26" spans="2:133" ht="11.25" customHeight="1" x14ac:dyDescent="0.15">
      <c r="B26" s="618" t="s">
        <v>284</v>
      </c>
      <c r="C26" s="619"/>
      <c r="D26" s="619"/>
      <c r="E26" s="619"/>
      <c r="F26" s="619"/>
      <c r="G26" s="619"/>
      <c r="H26" s="619"/>
      <c r="I26" s="619"/>
      <c r="J26" s="619"/>
      <c r="K26" s="619"/>
      <c r="L26" s="619"/>
      <c r="M26" s="619"/>
      <c r="N26" s="619"/>
      <c r="O26" s="619"/>
      <c r="P26" s="619"/>
      <c r="Q26" s="620"/>
      <c r="R26" s="621">
        <v>571</v>
      </c>
      <c r="S26" s="622"/>
      <c r="T26" s="622"/>
      <c r="U26" s="622"/>
      <c r="V26" s="622"/>
      <c r="W26" s="622"/>
      <c r="X26" s="622"/>
      <c r="Y26" s="623"/>
      <c r="Z26" s="659">
        <v>0</v>
      </c>
      <c r="AA26" s="659"/>
      <c r="AB26" s="659"/>
      <c r="AC26" s="659"/>
      <c r="AD26" s="660">
        <v>571</v>
      </c>
      <c r="AE26" s="660"/>
      <c r="AF26" s="660"/>
      <c r="AG26" s="660"/>
      <c r="AH26" s="660"/>
      <c r="AI26" s="660"/>
      <c r="AJ26" s="660"/>
      <c r="AK26" s="660"/>
      <c r="AL26" s="624">
        <v>0</v>
      </c>
      <c r="AM26" s="625"/>
      <c r="AN26" s="625"/>
      <c r="AO26" s="661"/>
      <c r="AP26" s="618" t="s">
        <v>285</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286</v>
      </c>
      <c r="CE26" s="619"/>
      <c r="CF26" s="619"/>
      <c r="CG26" s="619"/>
      <c r="CH26" s="619"/>
      <c r="CI26" s="619"/>
      <c r="CJ26" s="619"/>
      <c r="CK26" s="619"/>
      <c r="CL26" s="619"/>
      <c r="CM26" s="619"/>
      <c r="CN26" s="619"/>
      <c r="CO26" s="619"/>
      <c r="CP26" s="619"/>
      <c r="CQ26" s="620"/>
      <c r="CR26" s="621">
        <v>312175</v>
      </c>
      <c r="CS26" s="622"/>
      <c r="CT26" s="622"/>
      <c r="CU26" s="622"/>
      <c r="CV26" s="622"/>
      <c r="CW26" s="622"/>
      <c r="CX26" s="622"/>
      <c r="CY26" s="623"/>
      <c r="CZ26" s="624">
        <v>7.2</v>
      </c>
      <c r="DA26" s="636"/>
      <c r="DB26" s="636"/>
      <c r="DC26" s="637"/>
      <c r="DD26" s="627">
        <v>292387</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287</v>
      </c>
      <c r="C27" s="619"/>
      <c r="D27" s="619"/>
      <c r="E27" s="619"/>
      <c r="F27" s="619"/>
      <c r="G27" s="619"/>
      <c r="H27" s="619"/>
      <c r="I27" s="619"/>
      <c r="J27" s="619"/>
      <c r="K27" s="619"/>
      <c r="L27" s="619"/>
      <c r="M27" s="619"/>
      <c r="N27" s="619"/>
      <c r="O27" s="619"/>
      <c r="P27" s="619"/>
      <c r="Q27" s="620"/>
      <c r="R27" s="621">
        <v>5156</v>
      </c>
      <c r="S27" s="622"/>
      <c r="T27" s="622"/>
      <c r="U27" s="622"/>
      <c r="V27" s="622"/>
      <c r="W27" s="622"/>
      <c r="X27" s="622"/>
      <c r="Y27" s="623"/>
      <c r="Z27" s="659">
        <v>0.1</v>
      </c>
      <c r="AA27" s="659"/>
      <c r="AB27" s="659"/>
      <c r="AC27" s="659"/>
      <c r="AD27" s="660" t="s">
        <v>122</v>
      </c>
      <c r="AE27" s="660"/>
      <c r="AF27" s="660"/>
      <c r="AG27" s="660"/>
      <c r="AH27" s="660"/>
      <c r="AI27" s="660"/>
      <c r="AJ27" s="660"/>
      <c r="AK27" s="660"/>
      <c r="AL27" s="624" t="s">
        <v>122</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110953</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700"/>
      <c r="CD27" s="618" t="s">
        <v>289</v>
      </c>
      <c r="CE27" s="619"/>
      <c r="CF27" s="619"/>
      <c r="CG27" s="619"/>
      <c r="CH27" s="619"/>
      <c r="CI27" s="619"/>
      <c r="CJ27" s="619"/>
      <c r="CK27" s="619"/>
      <c r="CL27" s="619"/>
      <c r="CM27" s="619"/>
      <c r="CN27" s="619"/>
      <c r="CO27" s="619"/>
      <c r="CP27" s="619"/>
      <c r="CQ27" s="620"/>
      <c r="CR27" s="621">
        <v>128293</v>
      </c>
      <c r="CS27" s="634"/>
      <c r="CT27" s="634"/>
      <c r="CU27" s="634"/>
      <c r="CV27" s="634"/>
      <c r="CW27" s="634"/>
      <c r="CX27" s="634"/>
      <c r="CY27" s="635"/>
      <c r="CZ27" s="624">
        <v>3</v>
      </c>
      <c r="DA27" s="636"/>
      <c r="DB27" s="636"/>
      <c r="DC27" s="637"/>
      <c r="DD27" s="627">
        <v>50150</v>
      </c>
      <c r="DE27" s="634"/>
      <c r="DF27" s="634"/>
      <c r="DG27" s="634"/>
      <c r="DH27" s="634"/>
      <c r="DI27" s="634"/>
      <c r="DJ27" s="634"/>
      <c r="DK27" s="635"/>
      <c r="DL27" s="627">
        <v>27077</v>
      </c>
      <c r="DM27" s="634"/>
      <c r="DN27" s="634"/>
      <c r="DO27" s="634"/>
      <c r="DP27" s="634"/>
      <c r="DQ27" s="634"/>
      <c r="DR27" s="634"/>
      <c r="DS27" s="634"/>
      <c r="DT27" s="634"/>
      <c r="DU27" s="634"/>
      <c r="DV27" s="635"/>
      <c r="DW27" s="624">
        <v>1.9</v>
      </c>
      <c r="DX27" s="636"/>
      <c r="DY27" s="636"/>
      <c r="DZ27" s="636"/>
      <c r="EA27" s="636"/>
      <c r="EB27" s="636"/>
      <c r="EC27" s="648"/>
    </row>
    <row r="28" spans="2:133" ht="11.25" customHeight="1" x14ac:dyDescent="0.15">
      <c r="B28" s="618" t="s">
        <v>290</v>
      </c>
      <c r="C28" s="619"/>
      <c r="D28" s="619"/>
      <c r="E28" s="619"/>
      <c r="F28" s="619"/>
      <c r="G28" s="619"/>
      <c r="H28" s="619"/>
      <c r="I28" s="619"/>
      <c r="J28" s="619"/>
      <c r="K28" s="619"/>
      <c r="L28" s="619"/>
      <c r="M28" s="619"/>
      <c r="N28" s="619"/>
      <c r="O28" s="619"/>
      <c r="P28" s="619"/>
      <c r="Q28" s="620"/>
      <c r="R28" s="621">
        <v>13122</v>
      </c>
      <c r="S28" s="622"/>
      <c r="T28" s="622"/>
      <c r="U28" s="622"/>
      <c r="V28" s="622"/>
      <c r="W28" s="622"/>
      <c r="X28" s="622"/>
      <c r="Y28" s="623"/>
      <c r="Z28" s="659">
        <v>0.3</v>
      </c>
      <c r="AA28" s="659"/>
      <c r="AB28" s="659"/>
      <c r="AC28" s="659"/>
      <c r="AD28" s="660">
        <v>3053</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276575</v>
      </c>
      <c r="CS28" s="622"/>
      <c r="CT28" s="622"/>
      <c r="CU28" s="622"/>
      <c r="CV28" s="622"/>
      <c r="CW28" s="622"/>
      <c r="CX28" s="622"/>
      <c r="CY28" s="623"/>
      <c r="CZ28" s="624">
        <v>6.4</v>
      </c>
      <c r="DA28" s="636"/>
      <c r="DB28" s="636"/>
      <c r="DC28" s="637"/>
      <c r="DD28" s="627">
        <v>276575</v>
      </c>
      <c r="DE28" s="622"/>
      <c r="DF28" s="622"/>
      <c r="DG28" s="622"/>
      <c r="DH28" s="622"/>
      <c r="DI28" s="622"/>
      <c r="DJ28" s="622"/>
      <c r="DK28" s="623"/>
      <c r="DL28" s="627">
        <v>276575</v>
      </c>
      <c r="DM28" s="622"/>
      <c r="DN28" s="622"/>
      <c r="DO28" s="622"/>
      <c r="DP28" s="622"/>
      <c r="DQ28" s="622"/>
      <c r="DR28" s="622"/>
      <c r="DS28" s="622"/>
      <c r="DT28" s="622"/>
      <c r="DU28" s="622"/>
      <c r="DV28" s="623"/>
      <c r="DW28" s="624">
        <v>19.600000000000001</v>
      </c>
      <c r="DX28" s="636"/>
      <c r="DY28" s="636"/>
      <c r="DZ28" s="636"/>
      <c r="EA28" s="636"/>
      <c r="EB28" s="636"/>
      <c r="EC28" s="648"/>
    </row>
    <row r="29" spans="2:133" ht="11.25" customHeight="1" x14ac:dyDescent="0.15">
      <c r="B29" s="618" t="s">
        <v>292</v>
      </c>
      <c r="C29" s="619"/>
      <c r="D29" s="619"/>
      <c r="E29" s="619"/>
      <c r="F29" s="619"/>
      <c r="G29" s="619"/>
      <c r="H29" s="619"/>
      <c r="I29" s="619"/>
      <c r="J29" s="619"/>
      <c r="K29" s="619"/>
      <c r="L29" s="619"/>
      <c r="M29" s="619"/>
      <c r="N29" s="619"/>
      <c r="O29" s="619"/>
      <c r="P29" s="619"/>
      <c r="Q29" s="620"/>
      <c r="R29" s="621">
        <v>1378</v>
      </c>
      <c r="S29" s="622"/>
      <c r="T29" s="622"/>
      <c r="U29" s="622"/>
      <c r="V29" s="622"/>
      <c r="W29" s="622"/>
      <c r="X29" s="622"/>
      <c r="Y29" s="623"/>
      <c r="Z29" s="659">
        <v>0</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293</v>
      </c>
      <c r="CE29" s="641"/>
      <c r="CF29" s="618" t="s">
        <v>66</v>
      </c>
      <c r="CG29" s="619"/>
      <c r="CH29" s="619"/>
      <c r="CI29" s="619"/>
      <c r="CJ29" s="619"/>
      <c r="CK29" s="619"/>
      <c r="CL29" s="619"/>
      <c r="CM29" s="619"/>
      <c r="CN29" s="619"/>
      <c r="CO29" s="619"/>
      <c r="CP29" s="619"/>
      <c r="CQ29" s="620"/>
      <c r="CR29" s="621">
        <v>273765</v>
      </c>
      <c r="CS29" s="634"/>
      <c r="CT29" s="634"/>
      <c r="CU29" s="634"/>
      <c r="CV29" s="634"/>
      <c r="CW29" s="634"/>
      <c r="CX29" s="634"/>
      <c r="CY29" s="635"/>
      <c r="CZ29" s="624">
        <v>6.3</v>
      </c>
      <c r="DA29" s="636"/>
      <c r="DB29" s="636"/>
      <c r="DC29" s="637"/>
      <c r="DD29" s="627">
        <v>273765</v>
      </c>
      <c r="DE29" s="634"/>
      <c r="DF29" s="634"/>
      <c r="DG29" s="634"/>
      <c r="DH29" s="634"/>
      <c r="DI29" s="634"/>
      <c r="DJ29" s="634"/>
      <c r="DK29" s="635"/>
      <c r="DL29" s="627">
        <v>273765</v>
      </c>
      <c r="DM29" s="634"/>
      <c r="DN29" s="634"/>
      <c r="DO29" s="634"/>
      <c r="DP29" s="634"/>
      <c r="DQ29" s="634"/>
      <c r="DR29" s="634"/>
      <c r="DS29" s="634"/>
      <c r="DT29" s="634"/>
      <c r="DU29" s="634"/>
      <c r="DV29" s="635"/>
      <c r="DW29" s="624">
        <v>19.399999999999999</v>
      </c>
      <c r="DX29" s="636"/>
      <c r="DY29" s="636"/>
      <c r="DZ29" s="636"/>
      <c r="EA29" s="636"/>
      <c r="EB29" s="636"/>
      <c r="EC29" s="648"/>
    </row>
    <row r="30" spans="2:133" ht="11.25" customHeight="1" x14ac:dyDescent="0.15">
      <c r="B30" s="618" t="s">
        <v>294</v>
      </c>
      <c r="C30" s="619"/>
      <c r="D30" s="619"/>
      <c r="E30" s="619"/>
      <c r="F30" s="619"/>
      <c r="G30" s="619"/>
      <c r="H30" s="619"/>
      <c r="I30" s="619"/>
      <c r="J30" s="619"/>
      <c r="K30" s="619"/>
      <c r="L30" s="619"/>
      <c r="M30" s="619"/>
      <c r="N30" s="619"/>
      <c r="O30" s="619"/>
      <c r="P30" s="619"/>
      <c r="Q30" s="620"/>
      <c r="R30" s="621">
        <v>366085</v>
      </c>
      <c r="S30" s="622"/>
      <c r="T30" s="622"/>
      <c r="U30" s="622"/>
      <c r="V30" s="622"/>
      <c r="W30" s="622"/>
      <c r="X30" s="622"/>
      <c r="Y30" s="623"/>
      <c r="Z30" s="659">
        <v>7.8</v>
      </c>
      <c r="AA30" s="659"/>
      <c r="AB30" s="659"/>
      <c r="AC30" s="659"/>
      <c r="AD30" s="660" t="s">
        <v>122</v>
      </c>
      <c r="AE30" s="660"/>
      <c r="AF30" s="660"/>
      <c r="AG30" s="660"/>
      <c r="AH30" s="660"/>
      <c r="AI30" s="660"/>
      <c r="AJ30" s="660"/>
      <c r="AK30" s="660"/>
      <c r="AL30" s="624" t="s">
        <v>122</v>
      </c>
      <c r="AM30" s="625"/>
      <c r="AN30" s="625"/>
      <c r="AO30" s="661"/>
      <c r="AP30" s="673" t="s">
        <v>212</v>
      </c>
      <c r="AQ30" s="674"/>
      <c r="AR30" s="674"/>
      <c r="AS30" s="674"/>
      <c r="AT30" s="674"/>
      <c r="AU30" s="674"/>
      <c r="AV30" s="674"/>
      <c r="AW30" s="674"/>
      <c r="AX30" s="674"/>
      <c r="AY30" s="674"/>
      <c r="AZ30" s="674"/>
      <c r="BA30" s="674"/>
      <c r="BB30" s="674"/>
      <c r="BC30" s="674"/>
      <c r="BD30" s="674"/>
      <c r="BE30" s="674"/>
      <c r="BF30" s="675"/>
      <c r="BG30" s="673" t="s">
        <v>295</v>
      </c>
      <c r="BH30" s="691"/>
      <c r="BI30" s="691"/>
      <c r="BJ30" s="691"/>
      <c r="BK30" s="691"/>
      <c r="BL30" s="691"/>
      <c r="BM30" s="691"/>
      <c r="BN30" s="691"/>
      <c r="BO30" s="691"/>
      <c r="BP30" s="691"/>
      <c r="BQ30" s="692"/>
      <c r="BR30" s="673" t="s">
        <v>296</v>
      </c>
      <c r="BS30" s="691"/>
      <c r="BT30" s="691"/>
      <c r="BU30" s="691"/>
      <c r="BV30" s="691"/>
      <c r="BW30" s="691"/>
      <c r="BX30" s="691"/>
      <c r="BY30" s="691"/>
      <c r="BZ30" s="691"/>
      <c r="CA30" s="691"/>
      <c r="CB30" s="692"/>
      <c r="CD30" s="642"/>
      <c r="CE30" s="643"/>
      <c r="CF30" s="618" t="s">
        <v>297</v>
      </c>
      <c r="CG30" s="619"/>
      <c r="CH30" s="619"/>
      <c r="CI30" s="619"/>
      <c r="CJ30" s="619"/>
      <c r="CK30" s="619"/>
      <c r="CL30" s="619"/>
      <c r="CM30" s="619"/>
      <c r="CN30" s="619"/>
      <c r="CO30" s="619"/>
      <c r="CP30" s="619"/>
      <c r="CQ30" s="620"/>
      <c r="CR30" s="621">
        <v>264946</v>
      </c>
      <c r="CS30" s="622"/>
      <c r="CT30" s="622"/>
      <c r="CU30" s="622"/>
      <c r="CV30" s="622"/>
      <c r="CW30" s="622"/>
      <c r="CX30" s="622"/>
      <c r="CY30" s="623"/>
      <c r="CZ30" s="624">
        <v>6.1</v>
      </c>
      <c r="DA30" s="636"/>
      <c r="DB30" s="636"/>
      <c r="DC30" s="637"/>
      <c r="DD30" s="627">
        <v>264946</v>
      </c>
      <c r="DE30" s="622"/>
      <c r="DF30" s="622"/>
      <c r="DG30" s="622"/>
      <c r="DH30" s="622"/>
      <c r="DI30" s="622"/>
      <c r="DJ30" s="622"/>
      <c r="DK30" s="623"/>
      <c r="DL30" s="627">
        <v>264946</v>
      </c>
      <c r="DM30" s="622"/>
      <c r="DN30" s="622"/>
      <c r="DO30" s="622"/>
      <c r="DP30" s="622"/>
      <c r="DQ30" s="622"/>
      <c r="DR30" s="622"/>
      <c r="DS30" s="622"/>
      <c r="DT30" s="622"/>
      <c r="DU30" s="622"/>
      <c r="DV30" s="623"/>
      <c r="DW30" s="624">
        <v>18.8</v>
      </c>
      <c r="DX30" s="636"/>
      <c r="DY30" s="636"/>
      <c r="DZ30" s="636"/>
      <c r="EA30" s="636"/>
      <c r="EB30" s="636"/>
      <c r="EC30" s="648"/>
    </row>
    <row r="31" spans="2:133" ht="11.25" customHeight="1" x14ac:dyDescent="0.15">
      <c r="B31" s="688" t="s">
        <v>298</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3" t="s">
        <v>299</v>
      </c>
      <c r="AQ31" s="694"/>
      <c r="AR31" s="694"/>
      <c r="AS31" s="694"/>
      <c r="AT31" s="695" t="s">
        <v>300</v>
      </c>
      <c r="AU31" s="218"/>
      <c r="AV31" s="218"/>
      <c r="AW31" s="218"/>
      <c r="AX31" s="679" t="s">
        <v>178</v>
      </c>
      <c r="AY31" s="680"/>
      <c r="AZ31" s="680"/>
      <c r="BA31" s="680"/>
      <c r="BB31" s="680"/>
      <c r="BC31" s="680"/>
      <c r="BD31" s="680"/>
      <c r="BE31" s="680"/>
      <c r="BF31" s="681"/>
      <c r="BG31" s="683">
        <v>97.6</v>
      </c>
      <c r="BH31" s="684"/>
      <c r="BI31" s="684"/>
      <c r="BJ31" s="684"/>
      <c r="BK31" s="684"/>
      <c r="BL31" s="684"/>
      <c r="BM31" s="685">
        <v>85.1</v>
      </c>
      <c r="BN31" s="684"/>
      <c r="BO31" s="684"/>
      <c r="BP31" s="684"/>
      <c r="BQ31" s="686"/>
      <c r="BR31" s="683">
        <v>97.4</v>
      </c>
      <c r="BS31" s="684"/>
      <c r="BT31" s="684"/>
      <c r="BU31" s="684"/>
      <c r="BV31" s="684"/>
      <c r="BW31" s="684"/>
      <c r="BX31" s="685">
        <v>85.2</v>
      </c>
      <c r="BY31" s="684"/>
      <c r="BZ31" s="684"/>
      <c r="CA31" s="684"/>
      <c r="CB31" s="686"/>
      <c r="CD31" s="642"/>
      <c r="CE31" s="643"/>
      <c r="CF31" s="618" t="s">
        <v>301</v>
      </c>
      <c r="CG31" s="619"/>
      <c r="CH31" s="619"/>
      <c r="CI31" s="619"/>
      <c r="CJ31" s="619"/>
      <c r="CK31" s="619"/>
      <c r="CL31" s="619"/>
      <c r="CM31" s="619"/>
      <c r="CN31" s="619"/>
      <c r="CO31" s="619"/>
      <c r="CP31" s="619"/>
      <c r="CQ31" s="620"/>
      <c r="CR31" s="621">
        <v>8819</v>
      </c>
      <c r="CS31" s="634"/>
      <c r="CT31" s="634"/>
      <c r="CU31" s="634"/>
      <c r="CV31" s="634"/>
      <c r="CW31" s="634"/>
      <c r="CX31" s="634"/>
      <c r="CY31" s="635"/>
      <c r="CZ31" s="624">
        <v>0.2</v>
      </c>
      <c r="DA31" s="636"/>
      <c r="DB31" s="636"/>
      <c r="DC31" s="637"/>
      <c r="DD31" s="627">
        <v>8819</v>
      </c>
      <c r="DE31" s="634"/>
      <c r="DF31" s="634"/>
      <c r="DG31" s="634"/>
      <c r="DH31" s="634"/>
      <c r="DI31" s="634"/>
      <c r="DJ31" s="634"/>
      <c r="DK31" s="635"/>
      <c r="DL31" s="627">
        <v>8819</v>
      </c>
      <c r="DM31" s="634"/>
      <c r="DN31" s="634"/>
      <c r="DO31" s="634"/>
      <c r="DP31" s="634"/>
      <c r="DQ31" s="634"/>
      <c r="DR31" s="634"/>
      <c r="DS31" s="634"/>
      <c r="DT31" s="634"/>
      <c r="DU31" s="634"/>
      <c r="DV31" s="635"/>
      <c r="DW31" s="624">
        <v>0.6</v>
      </c>
      <c r="DX31" s="636"/>
      <c r="DY31" s="636"/>
      <c r="DZ31" s="636"/>
      <c r="EA31" s="636"/>
      <c r="EB31" s="636"/>
      <c r="EC31" s="648"/>
    </row>
    <row r="32" spans="2:133" ht="11.25" customHeight="1" x14ac:dyDescent="0.15">
      <c r="B32" s="618" t="s">
        <v>302</v>
      </c>
      <c r="C32" s="619"/>
      <c r="D32" s="619"/>
      <c r="E32" s="619"/>
      <c r="F32" s="619"/>
      <c r="G32" s="619"/>
      <c r="H32" s="619"/>
      <c r="I32" s="619"/>
      <c r="J32" s="619"/>
      <c r="K32" s="619"/>
      <c r="L32" s="619"/>
      <c r="M32" s="619"/>
      <c r="N32" s="619"/>
      <c r="O32" s="619"/>
      <c r="P32" s="619"/>
      <c r="Q32" s="620"/>
      <c r="R32" s="621">
        <v>802738</v>
      </c>
      <c r="S32" s="622"/>
      <c r="T32" s="622"/>
      <c r="U32" s="622"/>
      <c r="V32" s="622"/>
      <c r="W32" s="622"/>
      <c r="X32" s="622"/>
      <c r="Y32" s="623"/>
      <c r="Z32" s="659">
        <v>17.2</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6"/>
      <c r="AU32" s="214" t="s">
        <v>303</v>
      </c>
      <c r="AX32" s="618" t="s">
        <v>304</v>
      </c>
      <c r="AY32" s="619"/>
      <c r="AZ32" s="619"/>
      <c r="BA32" s="619"/>
      <c r="BB32" s="619"/>
      <c r="BC32" s="619"/>
      <c r="BD32" s="619"/>
      <c r="BE32" s="619"/>
      <c r="BF32" s="620"/>
      <c r="BG32" s="687">
        <v>99.4</v>
      </c>
      <c r="BH32" s="634"/>
      <c r="BI32" s="634"/>
      <c r="BJ32" s="634"/>
      <c r="BK32" s="634"/>
      <c r="BL32" s="634"/>
      <c r="BM32" s="625">
        <v>97.4</v>
      </c>
      <c r="BN32" s="634"/>
      <c r="BO32" s="634"/>
      <c r="BP32" s="634"/>
      <c r="BQ32" s="657"/>
      <c r="BR32" s="687">
        <v>99.1</v>
      </c>
      <c r="BS32" s="634"/>
      <c r="BT32" s="634"/>
      <c r="BU32" s="634"/>
      <c r="BV32" s="634"/>
      <c r="BW32" s="634"/>
      <c r="BX32" s="625">
        <v>97</v>
      </c>
      <c r="BY32" s="634"/>
      <c r="BZ32" s="634"/>
      <c r="CA32" s="634"/>
      <c r="CB32" s="657"/>
      <c r="CD32" s="644"/>
      <c r="CE32" s="645"/>
      <c r="CF32" s="618" t="s">
        <v>305</v>
      </c>
      <c r="CG32" s="619"/>
      <c r="CH32" s="619"/>
      <c r="CI32" s="619"/>
      <c r="CJ32" s="619"/>
      <c r="CK32" s="619"/>
      <c r="CL32" s="619"/>
      <c r="CM32" s="619"/>
      <c r="CN32" s="619"/>
      <c r="CO32" s="619"/>
      <c r="CP32" s="619"/>
      <c r="CQ32" s="620"/>
      <c r="CR32" s="621">
        <v>2810</v>
      </c>
      <c r="CS32" s="622"/>
      <c r="CT32" s="622"/>
      <c r="CU32" s="622"/>
      <c r="CV32" s="622"/>
      <c r="CW32" s="622"/>
      <c r="CX32" s="622"/>
      <c r="CY32" s="623"/>
      <c r="CZ32" s="624">
        <v>0.1</v>
      </c>
      <c r="DA32" s="636"/>
      <c r="DB32" s="636"/>
      <c r="DC32" s="637"/>
      <c r="DD32" s="627">
        <v>2810</v>
      </c>
      <c r="DE32" s="622"/>
      <c r="DF32" s="622"/>
      <c r="DG32" s="622"/>
      <c r="DH32" s="622"/>
      <c r="DI32" s="622"/>
      <c r="DJ32" s="622"/>
      <c r="DK32" s="623"/>
      <c r="DL32" s="627">
        <v>2810</v>
      </c>
      <c r="DM32" s="622"/>
      <c r="DN32" s="622"/>
      <c r="DO32" s="622"/>
      <c r="DP32" s="622"/>
      <c r="DQ32" s="622"/>
      <c r="DR32" s="622"/>
      <c r="DS32" s="622"/>
      <c r="DT32" s="622"/>
      <c r="DU32" s="622"/>
      <c r="DV32" s="623"/>
      <c r="DW32" s="624">
        <v>0.2</v>
      </c>
      <c r="DX32" s="636"/>
      <c r="DY32" s="636"/>
      <c r="DZ32" s="636"/>
      <c r="EA32" s="636"/>
      <c r="EB32" s="636"/>
      <c r="EC32" s="648"/>
    </row>
    <row r="33" spans="2:133" ht="11.25" customHeight="1" x14ac:dyDescent="0.15">
      <c r="B33" s="618" t="s">
        <v>306</v>
      </c>
      <c r="C33" s="619"/>
      <c r="D33" s="619"/>
      <c r="E33" s="619"/>
      <c r="F33" s="619"/>
      <c r="G33" s="619"/>
      <c r="H33" s="619"/>
      <c r="I33" s="619"/>
      <c r="J33" s="619"/>
      <c r="K33" s="619"/>
      <c r="L33" s="619"/>
      <c r="M33" s="619"/>
      <c r="N33" s="619"/>
      <c r="O33" s="619"/>
      <c r="P33" s="619"/>
      <c r="Q33" s="620"/>
      <c r="R33" s="621">
        <v>3482</v>
      </c>
      <c r="S33" s="622"/>
      <c r="T33" s="622"/>
      <c r="U33" s="622"/>
      <c r="V33" s="622"/>
      <c r="W33" s="622"/>
      <c r="X33" s="622"/>
      <c r="Y33" s="623"/>
      <c r="Z33" s="659">
        <v>0.1</v>
      </c>
      <c r="AA33" s="659"/>
      <c r="AB33" s="659"/>
      <c r="AC33" s="659"/>
      <c r="AD33" s="660" t="s">
        <v>122</v>
      </c>
      <c r="AE33" s="660"/>
      <c r="AF33" s="660"/>
      <c r="AG33" s="660"/>
      <c r="AH33" s="660"/>
      <c r="AI33" s="660"/>
      <c r="AJ33" s="660"/>
      <c r="AK33" s="660"/>
      <c r="AL33" s="624" t="s">
        <v>122</v>
      </c>
      <c r="AM33" s="625"/>
      <c r="AN33" s="625"/>
      <c r="AO33" s="661"/>
      <c r="AP33" s="664"/>
      <c r="AQ33" s="665"/>
      <c r="AR33" s="665"/>
      <c r="AS33" s="665"/>
      <c r="AT33" s="697"/>
      <c r="AU33" s="219"/>
      <c r="AV33" s="219"/>
      <c r="AW33" s="219"/>
      <c r="AX33" s="602" t="s">
        <v>307</v>
      </c>
      <c r="AY33" s="603"/>
      <c r="AZ33" s="603"/>
      <c r="BA33" s="603"/>
      <c r="BB33" s="603"/>
      <c r="BC33" s="603"/>
      <c r="BD33" s="603"/>
      <c r="BE33" s="603"/>
      <c r="BF33" s="604"/>
      <c r="BG33" s="682">
        <v>94.9</v>
      </c>
      <c r="BH33" s="606"/>
      <c r="BI33" s="606"/>
      <c r="BJ33" s="606"/>
      <c r="BK33" s="606"/>
      <c r="BL33" s="606"/>
      <c r="BM33" s="652">
        <v>70.8</v>
      </c>
      <c r="BN33" s="606"/>
      <c r="BO33" s="606"/>
      <c r="BP33" s="606"/>
      <c r="BQ33" s="669"/>
      <c r="BR33" s="682">
        <v>94.7</v>
      </c>
      <c r="BS33" s="606"/>
      <c r="BT33" s="606"/>
      <c r="BU33" s="606"/>
      <c r="BV33" s="606"/>
      <c r="BW33" s="606"/>
      <c r="BX33" s="652">
        <v>71</v>
      </c>
      <c r="BY33" s="606"/>
      <c r="BZ33" s="606"/>
      <c r="CA33" s="606"/>
      <c r="CB33" s="669"/>
      <c r="CD33" s="618" t="s">
        <v>308</v>
      </c>
      <c r="CE33" s="619"/>
      <c r="CF33" s="619"/>
      <c r="CG33" s="619"/>
      <c r="CH33" s="619"/>
      <c r="CI33" s="619"/>
      <c r="CJ33" s="619"/>
      <c r="CK33" s="619"/>
      <c r="CL33" s="619"/>
      <c r="CM33" s="619"/>
      <c r="CN33" s="619"/>
      <c r="CO33" s="619"/>
      <c r="CP33" s="619"/>
      <c r="CQ33" s="620"/>
      <c r="CR33" s="621">
        <v>1002817</v>
      </c>
      <c r="CS33" s="634"/>
      <c r="CT33" s="634"/>
      <c r="CU33" s="634"/>
      <c r="CV33" s="634"/>
      <c r="CW33" s="634"/>
      <c r="CX33" s="634"/>
      <c r="CY33" s="635"/>
      <c r="CZ33" s="624">
        <v>23.2</v>
      </c>
      <c r="DA33" s="636"/>
      <c r="DB33" s="636"/>
      <c r="DC33" s="637"/>
      <c r="DD33" s="627">
        <v>664417</v>
      </c>
      <c r="DE33" s="634"/>
      <c r="DF33" s="634"/>
      <c r="DG33" s="634"/>
      <c r="DH33" s="634"/>
      <c r="DI33" s="634"/>
      <c r="DJ33" s="634"/>
      <c r="DK33" s="635"/>
      <c r="DL33" s="627">
        <v>455168</v>
      </c>
      <c r="DM33" s="634"/>
      <c r="DN33" s="634"/>
      <c r="DO33" s="634"/>
      <c r="DP33" s="634"/>
      <c r="DQ33" s="634"/>
      <c r="DR33" s="634"/>
      <c r="DS33" s="634"/>
      <c r="DT33" s="634"/>
      <c r="DU33" s="634"/>
      <c r="DV33" s="635"/>
      <c r="DW33" s="624">
        <v>32.299999999999997</v>
      </c>
      <c r="DX33" s="636"/>
      <c r="DY33" s="636"/>
      <c r="DZ33" s="636"/>
      <c r="EA33" s="636"/>
      <c r="EB33" s="636"/>
      <c r="EC33" s="648"/>
    </row>
    <row r="34" spans="2:133" ht="11.25" customHeight="1" x14ac:dyDescent="0.15">
      <c r="B34" s="618" t="s">
        <v>309</v>
      </c>
      <c r="C34" s="619"/>
      <c r="D34" s="619"/>
      <c r="E34" s="619"/>
      <c r="F34" s="619"/>
      <c r="G34" s="619"/>
      <c r="H34" s="619"/>
      <c r="I34" s="619"/>
      <c r="J34" s="619"/>
      <c r="K34" s="619"/>
      <c r="L34" s="619"/>
      <c r="M34" s="619"/>
      <c r="N34" s="619"/>
      <c r="O34" s="619"/>
      <c r="P34" s="619"/>
      <c r="Q34" s="620"/>
      <c r="R34" s="621">
        <v>32727</v>
      </c>
      <c r="S34" s="622"/>
      <c r="T34" s="622"/>
      <c r="U34" s="622"/>
      <c r="V34" s="622"/>
      <c r="W34" s="622"/>
      <c r="X34" s="622"/>
      <c r="Y34" s="623"/>
      <c r="Z34" s="659">
        <v>0.7</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445062</v>
      </c>
      <c r="CS34" s="622"/>
      <c r="CT34" s="622"/>
      <c r="CU34" s="622"/>
      <c r="CV34" s="622"/>
      <c r="CW34" s="622"/>
      <c r="CX34" s="622"/>
      <c r="CY34" s="623"/>
      <c r="CZ34" s="624">
        <v>10.3</v>
      </c>
      <c r="DA34" s="636"/>
      <c r="DB34" s="636"/>
      <c r="DC34" s="637"/>
      <c r="DD34" s="627">
        <v>310101</v>
      </c>
      <c r="DE34" s="622"/>
      <c r="DF34" s="622"/>
      <c r="DG34" s="622"/>
      <c r="DH34" s="622"/>
      <c r="DI34" s="622"/>
      <c r="DJ34" s="622"/>
      <c r="DK34" s="623"/>
      <c r="DL34" s="627">
        <v>245464</v>
      </c>
      <c r="DM34" s="622"/>
      <c r="DN34" s="622"/>
      <c r="DO34" s="622"/>
      <c r="DP34" s="622"/>
      <c r="DQ34" s="622"/>
      <c r="DR34" s="622"/>
      <c r="DS34" s="622"/>
      <c r="DT34" s="622"/>
      <c r="DU34" s="622"/>
      <c r="DV34" s="623"/>
      <c r="DW34" s="624">
        <v>17.399999999999999</v>
      </c>
      <c r="DX34" s="636"/>
      <c r="DY34" s="636"/>
      <c r="DZ34" s="636"/>
      <c r="EA34" s="636"/>
      <c r="EB34" s="636"/>
      <c r="EC34" s="648"/>
    </row>
    <row r="35" spans="2:133" ht="11.25" customHeight="1" x14ac:dyDescent="0.15">
      <c r="B35" s="618" t="s">
        <v>311</v>
      </c>
      <c r="C35" s="619"/>
      <c r="D35" s="619"/>
      <c r="E35" s="619"/>
      <c r="F35" s="619"/>
      <c r="G35" s="619"/>
      <c r="H35" s="619"/>
      <c r="I35" s="619"/>
      <c r="J35" s="619"/>
      <c r="K35" s="619"/>
      <c r="L35" s="619"/>
      <c r="M35" s="619"/>
      <c r="N35" s="619"/>
      <c r="O35" s="619"/>
      <c r="P35" s="619"/>
      <c r="Q35" s="620"/>
      <c r="R35" s="621">
        <v>277419</v>
      </c>
      <c r="S35" s="622"/>
      <c r="T35" s="622"/>
      <c r="U35" s="622"/>
      <c r="V35" s="622"/>
      <c r="W35" s="622"/>
      <c r="X35" s="622"/>
      <c r="Y35" s="623"/>
      <c r="Z35" s="659">
        <v>5.9</v>
      </c>
      <c r="AA35" s="659"/>
      <c r="AB35" s="659"/>
      <c r="AC35" s="659"/>
      <c r="AD35" s="660" t="s">
        <v>122</v>
      </c>
      <c r="AE35" s="660"/>
      <c r="AF35" s="660"/>
      <c r="AG35" s="660"/>
      <c r="AH35" s="660"/>
      <c r="AI35" s="660"/>
      <c r="AJ35" s="660"/>
      <c r="AK35" s="660"/>
      <c r="AL35" s="624" t="s">
        <v>122</v>
      </c>
      <c r="AM35" s="625"/>
      <c r="AN35" s="625"/>
      <c r="AO35" s="661"/>
      <c r="AP35" s="222"/>
      <c r="AQ35" s="673" t="s">
        <v>312</v>
      </c>
      <c r="AR35" s="674"/>
      <c r="AS35" s="674"/>
      <c r="AT35" s="674"/>
      <c r="AU35" s="674"/>
      <c r="AV35" s="674"/>
      <c r="AW35" s="674"/>
      <c r="AX35" s="674"/>
      <c r="AY35" s="674"/>
      <c r="AZ35" s="674"/>
      <c r="BA35" s="674"/>
      <c r="BB35" s="674"/>
      <c r="BC35" s="674"/>
      <c r="BD35" s="674"/>
      <c r="BE35" s="674"/>
      <c r="BF35" s="675"/>
      <c r="BG35" s="673" t="s">
        <v>313</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314</v>
      </c>
      <c r="CE35" s="619"/>
      <c r="CF35" s="619"/>
      <c r="CG35" s="619"/>
      <c r="CH35" s="619"/>
      <c r="CI35" s="619"/>
      <c r="CJ35" s="619"/>
      <c r="CK35" s="619"/>
      <c r="CL35" s="619"/>
      <c r="CM35" s="619"/>
      <c r="CN35" s="619"/>
      <c r="CO35" s="619"/>
      <c r="CP35" s="619"/>
      <c r="CQ35" s="620"/>
      <c r="CR35" s="621">
        <v>46590</v>
      </c>
      <c r="CS35" s="634"/>
      <c r="CT35" s="634"/>
      <c r="CU35" s="634"/>
      <c r="CV35" s="634"/>
      <c r="CW35" s="634"/>
      <c r="CX35" s="634"/>
      <c r="CY35" s="635"/>
      <c r="CZ35" s="624">
        <v>1.1000000000000001</v>
      </c>
      <c r="DA35" s="636"/>
      <c r="DB35" s="636"/>
      <c r="DC35" s="637"/>
      <c r="DD35" s="627">
        <v>32000</v>
      </c>
      <c r="DE35" s="634"/>
      <c r="DF35" s="634"/>
      <c r="DG35" s="634"/>
      <c r="DH35" s="634"/>
      <c r="DI35" s="634"/>
      <c r="DJ35" s="634"/>
      <c r="DK35" s="635"/>
      <c r="DL35" s="627">
        <v>20589</v>
      </c>
      <c r="DM35" s="634"/>
      <c r="DN35" s="634"/>
      <c r="DO35" s="634"/>
      <c r="DP35" s="634"/>
      <c r="DQ35" s="634"/>
      <c r="DR35" s="634"/>
      <c r="DS35" s="634"/>
      <c r="DT35" s="634"/>
      <c r="DU35" s="634"/>
      <c r="DV35" s="635"/>
      <c r="DW35" s="624">
        <v>1.5</v>
      </c>
      <c r="DX35" s="636"/>
      <c r="DY35" s="636"/>
      <c r="DZ35" s="636"/>
      <c r="EA35" s="636"/>
      <c r="EB35" s="636"/>
      <c r="EC35" s="648"/>
    </row>
    <row r="36" spans="2:133" ht="11.25" customHeight="1" x14ac:dyDescent="0.15">
      <c r="B36" s="618" t="s">
        <v>315</v>
      </c>
      <c r="C36" s="619"/>
      <c r="D36" s="619"/>
      <c r="E36" s="619"/>
      <c r="F36" s="619"/>
      <c r="G36" s="619"/>
      <c r="H36" s="619"/>
      <c r="I36" s="619"/>
      <c r="J36" s="619"/>
      <c r="K36" s="619"/>
      <c r="L36" s="619"/>
      <c r="M36" s="619"/>
      <c r="N36" s="619"/>
      <c r="O36" s="619"/>
      <c r="P36" s="619"/>
      <c r="Q36" s="620"/>
      <c r="R36" s="621">
        <v>223554</v>
      </c>
      <c r="S36" s="622"/>
      <c r="T36" s="622"/>
      <c r="U36" s="622"/>
      <c r="V36" s="622"/>
      <c r="W36" s="622"/>
      <c r="X36" s="622"/>
      <c r="Y36" s="623"/>
      <c r="Z36" s="659">
        <v>4.8</v>
      </c>
      <c r="AA36" s="659"/>
      <c r="AB36" s="659"/>
      <c r="AC36" s="659"/>
      <c r="AD36" s="660" t="s">
        <v>122</v>
      </c>
      <c r="AE36" s="660"/>
      <c r="AF36" s="660"/>
      <c r="AG36" s="660"/>
      <c r="AH36" s="660"/>
      <c r="AI36" s="660"/>
      <c r="AJ36" s="660"/>
      <c r="AK36" s="660"/>
      <c r="AL36" s="624" t="s">
        <v>122</v>
      </c>
      <c r="AM36" s="625"/>
      <c r="AN36" s="625"/>
      <c r="AO36" s="661"/>
      <c r="AP36" s="222"/>
      <c r="AQ36" s="670" t="s">
        <v>316</v>
      </c>
      <c r="AR36" s="671"/>
      <c r="AS36" s="671"/>
      <c r="AT36" s="671"/>
      <c r="AU36" s="671"/>
      <c r="AV36" s="671"/>
      <c r="AW36" s="671"/>
      <c r="AX36" s="671"/>
      <c r="AY36" s="672"/>
      <c r="AZ36" s="676">
        <v>225362</v>
      </c>
      <c r="BA36" s="677"/>
      <c r="BB36" s="677"/>
      <c r="BC36" s="677"/>
      <c r="BD36" s="677"/>
      <c r="BE36" s="677"/>
      <c r="BF36" s="678"/>
      <c r="BG36" s="679" t="s">
        <v>317</v>
      </c>
      <c r="BH36" s="680"/>
      <c r="BI36" s="680"/>
      <c r="BJ36" s="680"/>
      <c r="BK36" s="680"/>
      <c r="BL36" s="680"/>
      <c r="BM36" s="680"/>
      <c r="BN36" s="680"/>
      <c r="BO36" s="680"/>
      <c r="BP36" s="680"/>
      <c r="BQ36" s="680"/>
      <c r="BR36" s="680"/>
      <c r="BS36" s="680"/>
      <c r="BT36" s="680"/>
      <c r="BU36" s="681"/>
      <c r="BV36" s="676">
        <v>17344</v>
      </c>
      <c r="BW36" s="677"/>
      <c r="BX36" s="677"/>
      <c r="BY36" s="677"/>
      <c r="BZ36" s="677"/>
      <c r="CA36" s="677"/>
      <c r="CB36" s="678"/>
      <c r="CD36" s="618" t="s">
        <v>318</v>
      </c>
      <c r="CE36" s="619"/>
      <c r="CF36" s="619"/>
      <c r="CG36" s="619"/>
      <c r="CH36" s="619"/>
      <c r="CI36" s="619"/>
      <c r="CJ36" s="619"/>
      <c r="CK36" s="619"/>
      <c r="CL36" s="619"/>
      <c r="CM36" s="619"/>
      <c r="CN36" s="619"/>
      <c r="CO36" s="619"/>
      <c r="CP36" s="619"/>
      <c r="CQ36" s="620"/>
      <c r="CR36" s="621">
        <v>257756</v>
      </c>
      <c r="CS36" s="622"/>
      <c r="CT36" s="622"/>
      <c r="CU36" s="622"/>
      <c r="CV36" s="622"/>
      <c r="CW36" s="622"/>
      <c r="CX36" s="622"/>
      <c r="CY36" s="623"/>
      <c r="CZ36" s="624">
        <v>6</v>
      </c>
      <c r="DA36" s="636"/>
      <c r="DB36" s="636"/>
      <c r="DC36" s="637"/>
      <c r="DD36" s="627">
        <v>126091</v>
      </c>
      <c r="DE36" s="622"/>
      <c r="DF36" s="622"/>
      <c r="DG36" s="622"/>
      <c r="DH36" s="622"/>
      <c r="DI36" s="622"/>
      <c r="DJ36" s="622"/>
      <c r="DK36" s="623"/>
      <c r="DL36" s="627">
        <v>60606</v>
      </c>
      <c r="DM36" s="622"/>
      <c r="DN36" s="622"/>
      <c r="DO36" s="622"/>
      <c r="DP36" s="622"/>
      <c r="DQ36" s="622"/>
      <c r="DR36" s="622"/>
      <c r="DS36" s="622"/>
      <c r="DT36" s="622"/>
      <c r="DU36" s="622"/>
      <c r="DV36" s="623"/>
      <c r="DW36" s="624">
        <v>4.3</v>
      </c>
      <c r="DX36" s="636"/>
      <c r="DY36" s="636"/>
      <c r="DZ36" s="636"/>
      <c r="EA36" s="636"/>
      <c r="EB36" s="636"/>
      <c r="EC36" s="648"/>
    </row>
    <row r="37" spans="2:133" ht="11.25" customHeight="1" x14ac:dyDescent="0.15">
      <c r="B37" s="618" t="s">
        <v>319</v>
      </c>
      <c r="C37" s="619"/>
      <c r="D37" s="619"/>
      <c r="E37" s="619"/>
      <c r="F37" s="619"/>
      <c r="G37" s="619"/>
      <c r="H37" s="619"/>
      <c r="I37" s="619"/>
      <c r="J37" s="619"/>
      <c r="K37" s="619"/>
      <c r="L37" s="619"/>
      <c r="M37" s="619"/>
      <c r="N37" s="619"/>
      <c r="O37" s="619"/>
      <c r="P37" s="619"/>
      <c r="Q37" s="620"/>
      <c r="R37" s="621">
        <v>72030</v>
      </c>
      <c r="S37" s="622"/>
      <c r="T37" s="622"/>
      <c r="U37" s="622"/>
      <c r="V37" s="622"/>
      <c r="W37" s="622"/>
      <c r="X37" s="622"/>
      <c r="Y37" s="623"/>
      <c r="Z37" s="659">
        <v>1.5</v>
      </c>
      <c r="AA37" s="659"/>
      <c r="AB37" s="659"/>
      <c r="AC37" s="659"/>
      <c r="AD37" s="660">
        <v>5898</v>
      </c>
      <c r="AE37" s="660"/>
      <c r="AF37" s="660"/>
      <c r="AG37" s="660"/>
      <c r="AH37" s="660"/>
      <c r="AI37" s="660"/>
      <c r="AJ37" s="660"/>
      <c r="AK37" s="660"/>
      <c r="AL37" s="624">
        <v>0.4</v>
      </c>
      <c r="AM37" s="625"/>
      <c r="AN37" s="625"/>
      <c r="AO37" s="661"/>
      <c r="AQ37" s="654" t="s">
        <v>320</v>
      </c>
      <c r="AR37" s="655"/>
      <c r="AS37" s="655"/>
      <c r="AT37" s="655"/>
      <c r="AU37" s="655"/>
      <c r="AV37" s="655"/>
      <c r="AW37" s="655"/>
      <c r="AX37" s="655"/>
      <c r="AY37" s="656"/>
      <c r="AZ37" s="621">
        <v>86041</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14373</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27649</v>
      </c>
      <c r="CS37" s="634"/>
      <c r="CT37" s="634"/>
      <c r="CU37" s="634"/>
      <c r="CV37" s="634"/>
      <c r="CW37" s="634"/>
      <c r="CX37" s="634"/>
      <c r="CY37" s="635"/>
      <c r="CZ37" s="624">
        <v>0.6</v>
      </c>
      <c r="DA37" s="636"/>
      <c r="DB37" s="636"/>
      <c r="DC37" s="637"/>
      <c r="DD37" s="627">
        <v>26473</v>
      </c>
      <c r="DE37" s="634"/>
      <c r="DF37" s="634"/>
      <c r="DG37" s="634"/>
      <c r="DH37" s="634"/>
      <c r="DI37" s="634"/>
      <c r="DJ37" s="634"/>
      <c r="DK37" s="635"/>
      <c r="DL37" s="627">
        <v>26109</v>
      </c>
      <c r="DM37" s="634"/>
      <c r="DN37" s="634"/>
      <c r="DO37" s="634"/>
      <c r="DP37" s="634"/>
      <c r="DQ37" s="634"/>
      <c r="DR37" s="634"/>
      <c r="DS37" s="634"/>
      <c r="DT37" s="634"/>
      <c r="DU37" s="634"/>
      <c r="DV37" s="635"/>
      <c r="DW37" s="624">
        <v>1.9</v>
      </c>
      <c r="DX37" s="636"/>
      <c r="DY37" s="636"/>
      <c r="DZ37" s="636"/>
      <c r="EA37" s="636"/>
      <c r="EB37" s="636"/>
      <c r="EC37" s="648"/>
    </row>
    <row r="38" spans="2:133" ht="11.25" customHeight="1" x14ac:dyDescent="0.15">
      <c r="B38" s="618" t="s">
        <v>323</v>
      </c>
      <c r="C38" s="619"/>
      <c r="D38" s="619"/>
      <c r="E38" s="619"/>
      <c r="F38" s="619"/>
      <c r="G38" s="619"/>
      <c r="H38" s="619"/>
      <c r="I38" s="619"/>
      <c r="J38" s="619"/>
      <c r="K38" s="619"/>
      <c r="L38" s="619"/>
      <c r="M38" s="619"/>
      <c r="N38" s="619"/>
      <c r="O38" s="619"/>
      <c r="P38" s="619"/>
      <c r="Q38" s="620"/>
      <c r="R38" s="621">
        <v>1215700</v>
      </c>
      <c r="S38" s="622"/>
      <c r="T38" s="622"/>
      <c r="U38" s="622"/>
      <c r="V38" s="622"/>
      <c r="W38" s="622"/>
      <c r="X38" s="622"/>
      <c r="Y38" s="623"/>
      <c r="Z38" s="659">
        <v>26</v>
      </c>
      <c r="AA38" s="659"/>
      <c r="AB38" s="659"/>
      <c r="AC38" s="659"/>
      <c r="AD38" s="660" t="s">
        <v>122</v>
      </c>
      <c r="AE38" s="660"/>
      <c r="AF38" s="660"/>
      <c r="AG38" s="660"/>
      <c r="AH38" s="660"/>
      <c r="AI38" s="660"/>
      <c r="AJ38" s="660"/>
      <c r="AK38" s="660"/>
      <c r="AL38" s="624" t="s">
        <v>122</v>
      </c>
      <c r="AM38" s="625"/>
      <c r="AN38" s="625"/>
      <c r="AO38" s="661"/>
      <c r="AQ38" s="654" t="s">
        <v>324</v>
      </c>
      <c r="AR38" s="655"/>
      <c r="AS38" s="655"/>
      <c r="AT38" s="655"/>
      <c r="AU38" s="655"/>
      <c r="AV38" s="655"/>
      <c r="AW38" s="655"/>
      <c r="AX38" s="655"/>
      <c r="AY38" s="656"/>
      <c r="AZ38" s="621">
        <v>40000</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291</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225362</v>
      </c>
      <c r="CS38" s="622"/>
      <c r="CT38" s="622"/>
      <c r="CU38" s="622"/>
      <c r="CV38" s="622"/>
      <c r="CW38" s="622"/>
      <c r="CX38" s="622"/>
      <c r="CY38" s="623"/>
      <c r="CZ38" s="624">
        <v>5.2</v>
      </c>
      <c r="DA38" s="636"/>
      <c r="DB38" s="636"/>
      <c r="DC38" s="637"/>
      <c r="DD38" s="627">
        <v>184010</v>
      </c>
      <c r="DE38" s="622"/>
      <c r="DF38" s="622"/>
      <c r="DG38" s="622"/>
      <c r="DH38" s="622"/>
      <c r="DI38" s="622"/>
      <c r="DJ38" s="622"/>
      <c r="DK38" s="623"/>
      <c r="DL38" s="627">
        <v>125869</v>
      </c>
      <c r="DM38" s="622"/>
      <c r="DN38" s="622"/>
      <c r="DO38" s="622"/>
      <c r="DP38" s="622"/>
      <c r="DQ38" s="622"/>
      <c r="DR38" s="622"/>
      <c r="DS38" s="622"/>
      <c r="DT38" s="622"/>
      <c r="DU38" s="622"/>
      <c r="DV38" s="623"/>
      <c r="DW38" s="624">
        <v>8.9</v>
      </c>
      <c r="DX38" s="636"/>
      <c r="DY38" s="636"/>
      <c r="DZ38" s="636"/>
      <c r="EA38" s="636"/>
      <c r="EB38" s="636"/>
      <c r="EC38" s="648"/>
    </row>
    <row r="39" spans="2:133" ht="11.25" customHeight="1" x14ac:dyDescent="0.15">
      <c r="B39" s="618" t="s">
        <v>327</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328</v>
      </c>
      <c r="AR39" s="655"/>
      <c r="AS39" s="655"/>
      <c r="AT39" s="655"/>
      <c r="AU39" s="655"/>
      <c r="AV39" s="655"/>
      <c r="AW39" s="655"/>
      <c r="AX39" s="655"/>
      <c r="AY39" s="656"/>
      <c r="AZ39" s="621">
        <v>17500</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401</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25407</v>
      </c>
      <c r="CS39" s="634"/>
      <c r="CT39" s="634"/>
      <c r="CU39" s="634"/>
      <c r="CV39" s="634"/>
      <c r="CW39" s="634"/>
      <c r="CX39" s="634"/>
      <c r="CY39" s="635"/>
      <c r="CZ39" s="624">
        <v>0.6</v>
      </c>
      <c r="DA39" s="636"/>
      <c r="DB39" s="636"/>
      <c r="DC39" s="637"/>
      <c r="DD39" s="627">
        <v>9575</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331</v>
      </c>
      <c r="C40" s="619"/>
      <c r="D40" s="619"/>
      <c r="E40" s="619"/>
      <c r="F40" s="619"/>
      <c r="G40" s="619"/>
      <c r="H40" s="619"/>
      <c r="I40" s="619"/>
      <c r="J40" s="619"/>
      <c r="K40" s="619"/>
      <c r="L40" s="619"/>
      <c r="M40" s="619"/>
      <c r="N40" s="619"/>
      <c r="O40" s="619"/>
      <c r="P40" s="619"/>
      <c r="Q40" s="620"/>
      <c r="R40" s="621" t="s">
        <v>122</v>
      </c>
      <c r="S40" s="622"/>
      <c r="T40" s="622"/>
      <c r="U40" s="622"/>
      <c r="V40" s="622"/>
      <c r="W40" s="622"/>
      <c r="X40" s="622"/>
      <c r="Y40" s="623"/>
      <c r="Z40" s="659" t="s">
        <v>122</v>
      </c>
      <c r="AA40" s="659"/>
      <c r="AB40" s="659"/>
      <c r="AC40" s="659"/>
      <c r="AD40" s="660" t="s">
        <v>122</v>
      </c>
      <c r="AE40" s="660"/>
      <c r="AF40" s="660"/>
      <c r="AG40" s="660"/>
      <c r="AH40" s="660"/>
      <c r="AI40" s="660"/>
      <c r="AJ40" s="660"/>
      <c r="AK40" s="660"/>
      <c r="AL40" s="624" t="s">
        <v>122</v>
      </c>
      <c r="AM40" s="625"/>
      <c r="AN40" s="625"/>
      <c r="AO40" s="661"/>
      <c r="AQ40" s="654" t="s">
        <v>332</v>
      </c>
      <c r="AR40" s="655"/>
      <c r="AS40" s="655"/>
      <c r="AT40" s="655"/>
      <c r="AU40" s="655"/>
      <c r="AV40" s="655"/>
      <c r="AW40" s="655"/>
      <c r="AX40" s="655"/>
      <c r="AY40" s="656"/>
      <c r="AZ40" s="621" t="s">
        <v>122</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64</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v>2640</v>
      </c>
      <c r="CS40" s="622"/>
      <c r="CT40" s="622"/>
      <c r="CU40" s="622"/>
      <c r="CV40" s="622"/>
      <c r="CW40" s="622"/>
      <c r="CX40" s="622"/>
      <c r="CY40" s="623"/>
      <c r="CZ40" s="624">
        <v>0.1</v>
      </c>
      <c r="DA40" s="636"/>
      <c r="DB40" s="636"/>
      <c r="DC40" s="637"/>
      <c r="DD40" s="627">
        <v>2640</v>
      </c>
      <c r="DE40" s="622"/>
      <c r="DF40" s="622"/>
      <c r="DG40" s="622"/>
      <c r="DH40" s="622"/>
      <c r="DI40" s="622"/>
      <c r="DJ40" s="622"/>
      <c r="DK40" s="623"/>
      <c r="DL40" s="627">
        <v>2640</v>
      </c>
      <c r="DM40" s="622"/>
      <c r="DN40" s="622"/>
      <c r="DO40" s="622"/>
      <c r="DP40" s="622"/>
      <c r="DQ40" s="622"/>
      <c r="DR40" s="622"/>
      <c r="DS40" s="622"/>
      <c r="DT40" s="622"/>
      <c r="DU40" s="622"/>
      <c r="DV40" s="623"/>
      <c r="DW40" s="624">
        <v>0.2</v>
      </c>
      <c r="DX40" s="636"/>
      <c r="DY40" s="636"/>
      <c r="DZ40" s="636"/>
      <c r="EA40" s="636"/>
      <c r="EB40" s="636"/>
      <c r="EC40" s="648"/>
    </row>
    <row r="41" spans="2:133" ht="11.25" customHeight="1" x14ac:dyDescent="0.15">
      <c r="B41" s="602" t="s">
        <v>336</v>
      </c>
      <c r="C41" s="603"/>
      <c r="D41" s="603"/>
      <c r="E41" s="603"/>
      <c r="F41" s="603"/>
      <c r="G41" s="603"/>
      <c r="H41" s="603"/>
      <c r="I41" s="603"/>
      <c r="J41" s="603"/>
      <c r="K41" s="603"/>
      <c r="L41" s="603"/>
      <c r="M41" s="603"/>
      <c r="N41" s="603"/>
      <c r="O41" s="603"/>
      <c r="P41" s="603"/>
      <c r="Q41" s="604"/>
      <c r="R41" s="605">
        <v>4679522</v>
      </c>
      <c r="S41" s="646"/>
      <c r="T41" s="646"/>
      <c r="U41" s="646"/>
      <c r="V41" s="646"/>
      <c r="W41" s="646"/>
      <c r="X41" s="646"/>
      <c r="Y41" s="649"/>
      <c r="Z41" s="650">
        <v>100</v>
      </c>
      <c r="AA41" s="650"/>
      <c r="AB41" s="650"/>
      <c r="AC41" s="650"/>
      <c r="AD41" s="651">
        <v>1409380</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23651</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122</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340</v>
      </c>
      <c r="AR42" s="667"/>
      <c r="AS42" s="667"/>
      <c r="AT42" s="667"/>
      <c r="AU42" s="667"/>
      <c r="AV42" s="667"/>
      <c r="AW42" s="667"/>
      <c r="AX42" s="667"/>
      <c r="AY42" s="668"/>
      <c r="AZ42" s="605">
        <v>58170</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377</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2289141</v>
      </c>
      <c r="CS42" s="634"/>
      <c r="CT42" s="634"/>
      <c r="CU42" s="634"/>
      <c r="CV42" s="634"/>
      <c r="CW42" s="634"/>
      <c r="CX42" s="634"/>
      <c r="CY42" s="635"/>
      <c r="CZ42" s="624">
        <v>53</v>
      </c>
      <c r="DA42" s="636"/>
      <c r="DB42" s="636"/>
      <c r="DC42" s="637"/>
      <c r="DD42" s="627">
        <v>89039</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343</v>
      </c>
      <c r="CD43" s="618" t="s">
        <v>344</v>
      </c>
      <c r="CE43" s="619"/>
      <c r="CF43" s="619"/>
      <c r="CG43" s="619"/>
      <c r="CH43" s="619"/>
      <c r="CI43" s="619"/>
      <c r="CJ43" s="619"/>
      <c r="CK43" s="619"/>
      <c r="CL43" s="619"/>
      <c r="CM43" s="619"/>
      <c r="CN43" s="619"/>
      <c r="CO43" s="619"/>
      <c r="CP43" s="619"/>
      <c r="CQ43" s="620"/>
      <c r="CR43" s="621">
        <v>1724</v>
      </c>
      <c r="CS43" s="634"/>
      <c r="CT43" s="634"/>
      <c r="CU43" s="634"/>
      <c r="CV43" s="634"/>
      <c r="CW43" s="634"/>
      <c r="CX43" s="634"/>
      <c r="CY43" s="635"/>
      <c r="CZ43" s="624">
        <v>0</v>
      </c>
      <c r="DA43" s="636"/>
      <c r="DB43" s="636"/>
      <c r="DC43" s="637"/>
      <c r="DD43" s="627" t="s">
        <v>122</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2267064</v>
      </c>
      <c r="CS44" s="622"/>
      <c r="CT44" s="622"/>
      <c r="CU44" s="622"/>
      <c r="CV44" s="622"/>
      <c r="CW44" s="622"/>
      <c r="CX44" s="622"/>
      <c r="CY44" s="623"/>
      <c r="CZ44" s="624">
        <v>52.5</v>
      </c>
      <c r="DA44" s="625"/>
      <c r="DB44" s="625"/>
      <c r="DC44" s="626"/>
      <c r="DD44" s="627">
        <v>88898</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1030879</v>
      </c>
      <c r="CS45" s="634"/>
      <c r="CT45" s="634"/>
      <c r="CU45" s="634"/>
      <c r="CV45" s="634"/>
      <c r="CW45" s="634"/>
      <c r="CX45" s="634"/>
      <c r="CY45" s="635"/>
      <c r="CZ45" s="624">
        <v>23.9</v>
      </c>
      <c r="DA45" s="636"/>
      <c r="DB45" s="636"/>
      <c r="DC45" s="637"/>
      <c r="DD45" s="627">
        <v>64455</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349</v>
      </c>
      <c r="CG46" s="619"/>
      <c r="CH46" s="619"/>
      <c r="CI46" s="619"/>
      <c r="CJ46" s="619"/>
      <c r="CK46" s="619"/>
      <c r="CL46" s="619"/>
      <c r="CM46" s="619"/>
      <c r="CN46" s="619"/>
      <c r="CO46" s="619"/>
      <c r="CP46" s="619"/>
      <c r="CQ46" s="620"/>
      <c r="CR46" s="621">
        <v>1203894</v>
      </c>
      <c r="CS46" s="622"/>
      <c r="CT46" s="622"/>
      <c r="CU46" s="622"/>
      <c r="CV46" s="622"/>
      <c r="CW46" s="622"/>
      <c r="CX46" s="622"/>
      <c r="CY46" s="623"/>
      <c r="CZ46" s="624">
        <v>27.9</v>
      </c>
      <c r="DA46" s="625"/>
      <c r="DB46" s="625"/>
      <c r="DC46" s="626"/>
      <c r="DD46" s="627">
        <v>21452</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350</v>
      </c>
      <c r="CG47" s="619"/>
      <c r="CH47" s="619"/>
      <c r="CI47" s="619"/>
      <c r="CJ47" s="619"/>
      <c r="CK47" s="619"/>
      <c r="CL47" s="619"/>
      <c r="CM47" s="619"/>
      <c r="CN47" s="619"/>
      <c r="CO47" s="619"/>
      <c r="CP47" s="619"/>
      <c r="CQ47" s="620"/>
      <c r="CR47" s="621">
        <v>22077</v>
      </c>
      <c r="CS47" s="634"/>
      <c r="CT47" s="634"/>
      <c r="CU47" s="634"/>
      <c r="CV47" s="634"/>
      <c r="CW47" s="634"/>
      <c r="CX47" s="634"/>
      <c r="CY47" s="635"/>
      <c r="CZ47" s="624">
        <v>0.5</v>
      </c>
      <c r="DA47" s="636"/>
      <c r="DB47" s="636"/>
      <c r="DC47" s="637"/>
      <c r="DD47" s="627">
        <v>141</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351</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352</v>
      </c>
      <c r="CE49" s="603"/>
      <c r="CF49" s="603"/>
      <c r="CG49" s="603"/>
      <c r="CH49" s="603"/>
      <c r="CI49" s="603"/>
      <c r="CJ49" s="603"/>
      <c r="CK49" s="603"/>
      <c r="CL49" s="603"/>
      <c r="CM49" s="603"/>
      <c r="CN49" s="603"/>
      <c r="CO49" s="603"/>
      <c r="CP49" s="603"/>
      <c r="CQ49" s="604"/>
      <c r="CR49" s="605">
        <v>4317204</v>
      </c>
      <c r="CS49" s="606"/>
      <c r="CT49" s="606"/>
      <c r="CU49" s="606"/>
      <c r="CV49" s="606"/>
      <c r="CW49" s="606"/>
      <c r="CX49" s="606"/>
      <c r="CY49" s="607"/>
      <c r="CZ49" s="608">
        <v>100</v>
      </c>
      <c r="DA49" s="609"/>
      <c r="DB49" s="609"/>
      <c r="DC49" s="610"/>
      <c r="DD49" s="611">
        <v>1634860</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Yhu2Wzc1bl885GCIw0bFKN8eazQDnNQ5FzvxgAGRjfxiCtScg2ps4yqEXtfptd5fIPWEetFeKC5Dus6rJzDEYw==" saltValue="Bf4pKUM3ZNa4UpJnh0EUn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12" scale="7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60" zoomScaleNormal="60" zoomScaleSheetLayoutView="70" workbookViewId="0">
      <selection activeCell="AP30" sqref="AP30:AT30"/>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353</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354</v>
      </c>
      <c r="DK2" s="1092"/>
      <c r="DL2" s="1092"/>
      <c r="DM2" s="1092"/>
      <c r="DN2" s="1092"/>
      <c r="DO2" s="1093"/>
      <c r="DP2" s="228"/>
      <c r="DQ2" s="1091" t="s">
        <v>355</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094"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084" t="s">
        <v>372</v>
      </c>
      <c r="DH5" s="1085"/>
      <c r="DI5" s="1085"/>
      <c r="DJ5" s="1085"/>
      <c r="DK5" s="1086"/>
      <c r="DL5" s="1084" t="s">
        <v>373</v>
      </c>
      <c r="DM5" s="1085"/>
      <c r="DN5" s="1085"/>
      <c r="DO5" s="1085"/>
      <c r="DP5" s="1086"/>
      <c r="DQ5" s="1001" t="s">
        <v>374</v>
      </c>
      <c r="DR5" s="1002"/>
      <c r="DS5" s="1002"/>
      <c r="DT5" s="1002"/>
      <c r="DU5" s="1003"/>
      <c r="DV5" s="1001" t="s">
        <v>365</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375</v>
      </c>
      <c r="C7" s="1048"/>
      <c r="D7" s="1048"/>
      <c r="E7" s="1048"/>
      <c r="F7" s="1048"/>
      <c r="G7" s="1048"/>
      <c r="H7" s="1048"/>
      <c r="I7" s="1048"/>
      <c r="J7" s="1048"/>
      <c r="K7" s="1048"/>
      <c r="L7" s="1048"/>
      <c r="M7" s="1048"/>
      <c r="N7" s="1048"/>
      <c r="O7" s="1048"/>
      <c r="P7" s="1049"/>
      <c r="Q7" s="1102">
        <v>4680</v>
      </c>
      <c r="R7" s="1103"/>
      <c r="S7" s="1103"/>
      <c r="T7" s="1103"/>
      <c r="U7" s="1103"/>
      <c r="V7" s="1103">
        <v>4319</v>
      </c>
      <c r="W7" s="1103"/>
      <c r="X7" s="1103"/>
      <c r="Y7" s="1103"/>
      <c r="Z7" s="1103"/>
      <c r="AA7" s="1103">
        <v>351</v>
      </c>
      <c r="AB7" s="1103"/>
      <c r="AC7" s="1103"/>
      <c r="AD7" s="1103"/>
      <c r="AE7" s="1104"/>
      <c r="AF7" s="1105">
        <v>351</v>
      </c>
      <c r="AG7" s="1106"/>
      <c r="AH7" s="1106"/>
      <c r="AI7" s="1106"/>
      <c r="AJ7" s="1107"/>
      <c r="AK7" s="1108"/>
      <c r="AL7" s="1109"/>
      <c r="AM7" s="1109"/>
      <c r="AN7" s="1109"/>
      <c r="AO7" s="1109"/>
      <c r="AP7" s="1109">
        <v>3428</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c r="BT7" s="1100"/>
      <c r="BU7" s="1100"/>
      <c r="BV7" s="1100"/>
      <c r="BW7" s="1100"/>
      <c r="BX7" s="1100"/>
      <c r="BY7" s="1100"/>
      <c r="BZ7" s="1100"/>
      <c r="CA7" s="1100"/>
      <c r="CB7" s="1100"/>
      <c r="CC7" s="1100"/>
      <c r="CD7" s="1100"/>
      <c r="CE7" s="1100"/>
      <c r="CF7" s="1100"/>
      <c r="CG7" s="1112"/>
      <c r="CH7" s="1096"/>
      <c r="CI7" s="1097"/>
      <c r="CJ7" s="1097"/>
      <c r="CK7" s="1097"/>
      <c r="CL7" s="1098"/>
      <c r="CM7" s="1096"/>
      <c r="CN7" s="1097"/>
      <c r="CO7" s="1097"/>
      <c r="CP7" s="1097"/>
      <c r="CQ7" s="1098"/>
      <c r="CR7" s="1096"/>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x14ac:dyDescent="0.15">
      <c r="A8" s="238">
        <v>2</v>
      </c>
      <c r="B8" s="1030" t="s">
        <v>376</v>
      </c>
      <c r="C8" s="1031"/>
      <c r="D8" s="1031"/>
      <c r="E8" s="1031"/>
      <c r="F8" s="1031"/>
      <c r="G8" s="1031"/>
      <c r="H8" s="1031"/>
      <c r="I8" s="1031"/>
      <c r="J8" s="1031"/>
      <c r="K8" s="1031"/>
      <c r="L8" s="1031"/>
      <c r="M8" s="1031"/>
      <c r="N8" s="1031"/>
      <c r="O8" s="1031"/>
      <c r="P8" s="1032"/>
      <c r="Q8" s="1038">
        <v>11</v>
      </c>
      <c r="R8" s="1039"/>
      <c r="S8" s="1039"/>
      <c r="T8" s="1039"/>
      <c r="U8" s="1039"/>
      <c r="V8" s="1039">
        <v>10</v>
      </c>
      <c r="W8" s="1039"/>
      <c r="X8" s="1039"/>
      <c r="Y8" s="1039"/>
      <c r="Z8" s="1039"/>
      <c r="AA8" s="1039">
        <v>1</v>
      </c>
      <c r="AB8" s="1039"/>
      <c r="AC8" s="1039"/>
      <c r="AD8" s="1039"/>
      <c r="AE8" s="1040"/>
      <c r="AF8" s="1035">
        <v>1</v>
      </c>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377</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378</v>
      </c>
      <c r="B23" s="937" t="s">
        <v>379</v>
      </c>
      <c r="C23" s="938"/>
      <c r="D23" s="938"/>
      <c r="E23" s="938"/>
      <c r="F23" s="938"/>
      <c r="G23" s="938"/>
      <c r="H23" s="938"/>
      <c r="I23" s="938"/>
      <c r="J23" s="938"/>
      <c r="K23" s="938"/>
      <c r="L23" s="938"/>
      <c r="M23" s="938"/>
      <c r="N23" s="938"/>
      <c r="O23" s="938"/>
      <c r="P23" s="948"/>
      <c r="Q23" s="1067"/>
      <c r="R23" s="1061"/>
      <c r="S23" s="1061"/>
      <c r="T23" s="1061"/>
      <c r="U23" s="1061"/>
      <c r="V23" s="1061"/>
      <c r="W23" s="1061"/>
      <c r="X23" s="1061"/>
      <c r="Y23" s="1061"/>
      <c r="Z23" s="1061"/>
      <c r="AA23" s="1061"/>
      <c r="AB23" s="1061"/>
      <c r="AC23" s="1061"/>
      <c r="AD23" s="1061"/>
      <c r="AE23" s="1068"/>
      <c r="AF23" s="1069">
        <v>352</v>
      </c>
      <c r="AG23" s="1061"/>
      <c r="AH23" s="1061"/>
      <c r="AI23" s="1061"/>
      <c r="AJ23" s="1070"/>
      <c r="AK23" s="1071"/>
      <c r="AL23" s="1072"/>
      <c r="AM23" s="1072"/>
      <c r="AN23" s="1072"/>
      <c r="AO23" s="1072"/>
      <c r="AP23" s="1061"/>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380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358</v>
      </c>
      <c r="B26" s="996"/>
      <c r="C26" s="996"/>
      <c r="D26" s="996"/>
      <c r="E26" s="996"/>
      <c r="F26" s="996"/>
      <c r="G26" s="996"/>
      <c r="H26" s="996"/>
      <c r="I26" s="996"/>
      <c r="J26" s="996"/>
      <c r="K26" s="996"/>
      <c r="L26" s="996"/>
      <c r="M26" s="996"/>
      <c r="N26" s="996"/>
      <c r="O26" s="996"/>
      <c r="P26" s="997"/>
      <c r="Q26" s="1001" t="s">
        <v>382</v>
      </c>
      <c r="R26" s="1002"/>
      <c r="S26" s="1002"/>
      <c r="T26" s="1002"/>
      <c r="U26" s="1003"/>
      <c r="V26" s="1001" t="s">
        <v>383</v>
      </c>
      <c r="W26" s="1002"/>
      <c r="X26" s="1002"/>
      <c r="Y26" s="1002"/>
      <c r="Z26" s="1003"/>
      <c r="AA26" s="1001" t="s">
        <v>384</v>
      </c>
      <c r="AB26" s="1002"/>
      <c r="AC26" s="1002"/>
      <c r="AD26" s="1002"/>
      <c r="AE26" s="1002"/>
      <c r="AF26" s="1055" t="s">
        <v>385</v>
      </c>
      <c r="AG26" s="1008"/>
      <c r="AH26" s="1008"/>
      <c r="AI26" s="1008"/>
      <c r="AJ26" s="1056"/>
      <c r="AK26" s="1002" t="s">
        <v>386</v>
      </c>
      <c r="AL26" s="1002"/>
      <c r="AM26" s="1002"/>
      <c r="AN26" s="1002"/>
      <c r="AO26" s="1003"/>
      <c r="AP26" s="1001" t="s">
        <v>387</v>
      </c>
      <c r="AQ26" s="1002"/>
      <c r="AR26" s="1002"/>
      <c r="AS26" s="1002"/>
      <c r="AT26" s="1003"/>
      <c r="AU26" s="1001" t="s">
        <v>388</v>
      </c>
      <c r="AV26" s="1002"/>
      <c r="AW26" s="1002"/>
      <c r="AX26" s="1002"/>
      <c r="AY26" s="1003"/>
      <c r="AZ26" s="1001" t="s">
        <v>389</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390</v>
      </c>
      <c r="C28" s="1048"/>
      <c r="D28" s="1048"/>
      <c r="E28" s="1048"/>
      <c r="F28" s="1048"/>
      <c r="G28" s="1048"/>
      <c r="H28" s="1048"/>
      <c r="I28" s="1048"/>
      <c r="J28" s="1048"/>
      <c r="K28" s="1048"/>
      <c r="L28" s="1048"/>
      <c r="M28" s="1048"/>
      <c r="N28" s="1048"/>
      <c r="O28" s="1048"/>
      <c r="P28" s="1049"/>
      <c r="Q28" s="1050">
        <v>262</v>
      </c>
      <c r="R28" s="1051"/>
      <c r="S28" s="1051"/>
      <c r="T28" s="1051"/>
      <c r="U28" s="1051"/>
      <c r="V28" s="1051">
        <v>245</v>
      </c>
      <c r="W28" s="1051"/>
      <c r="X28" s="1051"/>
      <c r="Y28" s="1051"/>
      <c r="Z28" s="1051"/>
      <c r="AA28" s="1051">
        <v>17</v>
      </c>
      <c r="AB28" s="1051"/>
      <c r="AC28" s="1051"/>
      <c r="AD28" s="1051"/>
      <c r="AE28" s="1052"/>
      <c r="AF28" s="1053">
        <v>17</v>
      </c>
      <c r="AG28" s="1051"/>
      <c r="AH28" s="1051"/>
      <c r="AI28" s="1051"/>
      <c r="AJ28" s="1054"/>
      <c r="AK28" s="1042">
        <v>24</v>
      </c>
      <c r="AL28" s="1043"/>
      <c r="AM28" s="1043"/>
      <c r="AN28" s="1043"/>
      <c r="AO28" s="1043"/>
      <c r="AP28" s="1043">
        <v>0</v>
      </c>
      <c r="AQ28" s="1043"/>
      <c r="AR28" s="1043"/>
      <c r="AS28" s="1043"/>
      <c r="AT28" s="1043"/>
      <c r="AU28" s="1043">
        <v>0</v>
      </c>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391</v>
      </c>
      <c r="C29" s="1031"/>
      <c r="D29" s="1031"/>
      <c r="E29" s="1031"/>
      <c r="F29" s="1031"/>
      <c r="G29" s="1031"/>
      <c r="H29" s="1031"/>
      <c r="I29" s="1031"/>
      <c r="J29" s="1031"/>
      <c r="K29" s="1031"/>
      <c r="L29" s="1031"/>
      <c r="M29" s="1031"/>
      <c r="N29" s="1031"/>
      <c r="O29" s="1031"/>
      <c r="P29" s="1032"/>
      <c r="Q29" s="1038">
        <v>14</v>
      </c>
      <c r="R29" s="1039"/>
      <c r="S29" s="1039"/>
      <c r="T29" s="1039"/>
      <c r="U29" s="1039"/>
      <c r="V29" s="1039">
        <v>13</v>
      </c>
      <c r="W29" s="1039"/>
      <c r="X29" s="1039"/>
      <c r="Y29" s="1039"/>
      <c r="Z29" s="1039"/>
      <c r="AA29" s="1039">
        <v>13</v>
      </c>
      <c r="AB29" s="1039"/>
      <c r="AC29" s="1039"/>
      <c r="AD29" s="1039"/>
      <c r="AE29" s="1040"/>
      <c r="AF29" s="1035">
        <v>1</v>
      </c>
      <c r="AG29" s="1036"/>
      <c r="AH29" s="1036"/>
      <c r="AI29" s="1036"/>
      <c r="AJ29" s="1037"/>
      <c r="AK29" s="980">
        <v>5</v>
      </c>
      <c r="AL29" s="971"/>
      <c r="AM29" s="971"/>
      <c r="AN29" s="971"/>
      <c r="AO29" s="971"/>
      <c r="AP29" s="971">
        <v>0</v>
      </c>
      <c r="AQ29" s="971"/>
      <c r="AR29" s="971"/>
      <c r="AS29" s="971"/>
      <c r="AT29" s="971"/>
      <c r="AU29" s="971">
        <v>0</v>
      </c>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392</v>
      </c>
      <c r="C30" s="1031"/>
      <c r="D30" s="1031"/>
      <c r="E30" s="1031"/>
      <c r="F30" s="1031"/>
      <c r="G30" s="1031"/>
      <c r="H30" s="1031"/>
      <c r="I30" s="1031"/>
      <c r="J30" s="1031"/>
      <c r="K30" s="1031"/>
      <c r="L30" s="1031"/>
      <c r="M30" s="1031"/>
      <c r="N30" s="1031"/>
      <c r="O30" s="1031"/>
      <c r="P30" s="1032"/>
      <c r="Q30" s="1038">
        <v>266</v>
      </c>
      <c r="R30" s="1039"/>
      <c r="S30" s="1039"/>
      <c r="T30" s="1039"/>
      <c r="U30" s="1039"/>
      <c r="V30" s="1039">
        <v>251</v>
      </c>
      <c r="W30" s="1039"/>
      <c r="X30" s="1039"/>
      <c r="Y30" s="1039"/>
      <c r="Z30" s="1039"/>
      <c r="AA30" s="1039">
        <v>15</v>
      </c>
      <c r="AB30" s="1039"/>
      <c r="AC30" s="1039"/>
      <c r="AD30" s="1039"/>
      <c r="AE30" s="1040"/>
      <c r="AF30" s="1035">
        <v>15</v>
      </c>
      <c r="AG30" s="1036"/>
      <c r="AH30" s="1036"/>
      <c r="AI30" s="1036"/>
      <c r="AJ30" s="1037"/>
      <c r="AK30" s="980">
        <v>54</v>
      </c>
      <c r="AL30" s="971"/>
      <c r="AM30" s="971"/>
      <c r="AN30" s="971"/>
      <c r="AO30" s="971"/>
      <c r="AP30" s="971">
        <v>291</v>
      </c>
      <c r="AQ30" s="971"/>
      <c r="AR30" s="971"/>
      <c r="AS30" s="971"/>
      <c r="AT30" s="971"/>
      <c r="AU30" s="971"/>
      <c r="AV30" s="971"/>
      <c r="AW30" s="971"/>
      <c r="AX30" s="971"/>
      <c r="AY30" s="971"/>
      <c r="AZ30" s="1041"/>
      <c r="BA30" s="1041"/>
      <c r="BB30" s="1041"/>
      <c r="BC30" s="1041"/>
      <c r="BD30" s="1041"/>
      <c r="BE30" s="972" t="s">
        <v>393</v>
      </c>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394</v>
      </c>
      <c r="C31" s="1031"/>
      <c r="D31" s="1031"/>
      <c r="E31" s="1031"/>
      <c r="F31" s="1031"/>
      <c r="G31" s="1031"/>
      <c r="H31" s="1031"/>
      <c r="I31" s="1031"/>
      <c r="J31" s="1031"/>
      <c r="K31" s="1031"/>
      <c r="L31" s="1031"/>
      <c r="M31" s="1031"/>
      <c r="N31" s="1031"/>
      <c r="O31" s="1031"/>
      <c r="P31" s="1032"/>
      <c r="Q31" s="1038">
        <v>490</v>
      </c>
      <c r="R31" s="1039"/>
      <c r="S31" s="1039"/>
      <c r="T31" s="1039"/>
      <c r="U31" s="1039"/>
      <c r="V31" s="1039">
        <v>434</v>
      </c>
      <c r="W31" s="1039"/>
      <c r="X31" s="1039"/>
      <c r="Y31" s="1039"/>
      <c r="Z31" s="1039"/>
      <c r="AA31" s="1039">
        <v>56</v>
      </c>
      <c r="AB31" s="1039"/>
      <c r="AC31" s="1039"/>
      <c r="AD31" s="1039"/>
      <c r="AE31" s="1040"/>
      <c r="AF31" s="1035">
        <v>56</v>
      </c>
      <c r="AG31" s="1036"/>
      <c r="AH31" s="1036"/>
      <c r="AI31" s="1036"/>
      <c r="AJ31" s="1037"/>
      <c r="AK31" s="980">
        <v>40</v>
      </c>
      <c r="AL31" s="971"/>
      <c r="AM31" s="971"/>
      <c r="AN31" s="971"/>
      <c r="AO31" s="971"/>
      <c r="AP31" s="971">
        <v>82</v>
      </c>
      <c r="AQ31" s="971"/>
      <c r="AR31" s="971"/>
      <c r="AS31" s="971"/>
      <c r="AT31" s="971"/>
      <c r="AU31" s="971"/>
      <c r="AV31" s="971"/>
      <c r="AW31" s="971"/>
      <c r="AX31" s="971"/>
      <c r="AY31" s="971"/>
      <c r="AZ31" s="1041"/>
      <c r="BA31" s="1041"/>
      <c r="BB31" s="1041"/>
      <c r="BC31" s="1041"/>
      <c r="BD31" s="1041"/>
      <c r="BE31" s="972" t="s">
        <v>393</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395</v>
      </c>
      <c r="C32" s="1031"/>
      <c r="D32" s="1031"/>
      <c r="E32" s="1031"/>
      <c r="F32" s="1031"/>
      <c r="G32" s="1031"/>
      <c r="H32" s="1031"/>
      <c r="I32" s="1031"/>
      <c r="J32" s="1031"/>
      <c r="K32" s="1031"/>
      <c r="L32" s="1031"/>
      <c r="M32" s="1031"/>
      <c r="N32" s="1031"/>
      <c r="O32" s="1031"/>
      <c r="P32" s="1032"/>
      <c r="Q32" s="1038">
        <v>38</v>
      </c>
      <c r="R32" s="1039"/>
      <c r="S32" s="1039"/>
      <c r="T32" s="1039"/>
      <c r="U32" s="1039"/>
      <c r="V32" s="1039">
        <v>30</v>
      </c>
      <c r="W32" s="1039"/>
      <c r="X32" s="1039"/>
      <c r="Y32" s="1039"/>
      <c r="Z32" s="1039"/>
      <c r="AA32" s="1039">
        <v>8</v>
      </c>
      <c r="AB32" s="1039"/>
      <c r="AC32" s="1039"/>
      <c r="AD32" s="1039"/>
      <c r="AE32" s="1040"/>
      <c r="AF32" s="1035">
        <v>6</v>
      </c>
      <c r="AG32" s="1036"/>
      <c r="AH32" s="1036"/>
      <c r="AI32" s="1036"/>
      <c r="AJ32" s="1037"/>
      <c r="AK32" s="980">
        <v>18</v>
      </c>
      <c r="AL32" s="971"/>
      <c r="AM32" s="971"/>
      <c r="AN32" s="971"/>
      <c r="AO32" s="971"/>
      <c r="AP32" s="971">
        <v>64</v>
      </c>
      <c r="AQ32" s="971"/>
      <c r="AR32" s="971"/>
      <c r="AS32" s="971"/>
      <c r="AT32" s="971"/>
      <c r="AU32" s="971">
        <v>3</v>
      </c>
      <c r="AV32" s="971"/>
      <c r="AW32" s="971"/>
      <c r="AX32" s="971"/>
      <c r="AY32" s="971"/>
      <c r="AZ32" s="1041"/>
      <c r="BA32" s="1041"/>
      <c r="BB32" s="1041"/>
      <c r="BC32" s="1041"/>
      <c r="BD32" s="1041"/>
      <c r="BE32" s="972" t="s">
        <v>393</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396</v>
      </c>
      <c r="C33" s="1031"/>
      <c r="D33" s="1031"/>
      <c r="E33" s="1031"/>
      <c r="F33" s="1031"/>
      <c r="G33" s="1031"/>
      <c r="H33" s="1031"/>
      <c r="I33" s="1031"/>
      <c r="J33" s="1031"/>
      <c r="K33" s="1031"/>
      <c r="L33" s="1031"/>
      <c r="M33" s="1031"/>
      <c r="N33" s="1031"/>
      <c r="O33" s="1031"/>
      <c r="P33" s="1032"/>
      <c r="Q33" s="1038">
        <v>25</v>
      </c>
      <c r="R33" s="1039"/>
      <c r="S33" s="1039"/>
      <c r="T33" s="1039"/>
      <c r="U33" s="1039"/>
      <c r="V33" s="1039">
        <v>14</v>
      </c>
      <c r="W33" s="1039"/>
      <c r="X33" s="1039"/>
      <c r="Y33" s="1039"/>
      <c r="Z33" s="1039"/>
      <c r="AA33" s="1039">
        <v>11</v>
      </c>
      <c r="AB33" s="1039"/>
      <c r="AC33" s="1039"/>
      <c r="AD33" s="1039"/>
      <c r="AE33" s="1040"/>
      <c r="AF33" s="1035">
        <v>11</v>
      </c>
      <c r="AG33" s="1036"/>
      <c r="AH33" s="1036"/>
      <c r="AI33" s="1036"/>
      <c r="AJ33" s="1037"/>
      <c r="AK33" s="980">
        <v>0</v>
      </c>
      <c r="AL33" s="971"/>
      <c r="AM33" s="971"/>
      <c r="AN33" s="971"/>
      <c r="AO33" s="971"/>
      <c r="AP33" s="971">
        <v>0</v>
      </c>
      <c r="AQ33" s="971"/>
      <c r="AR33" s="971"/>
      <c r="AS33" s="971"/>
      <c r="AT33" s="971"/>
      <c r="AU33" s="971">
        <v>0</v>
      </c>
      <c r="AV33" s="971"/>
      <c r="AW33" s="971"/>
      <c r="AX33" s="971"/>
      <c r="AY33" s="971"/>
      <c r="AZ33" s="1041"/>
      <c r="BA33" s="1041"/>
      <c r="BB33" s="1041"/>
      <c r="BC33" s="1041"/>
      <c r="BD33" s="1041"/>
      <c r="BE33" s="972" t="s">
        <v>393</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397</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378</v>
      </c>
      <c r="B63" s="937" t="s">
        <v>398</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106</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400</v>
      </c>
      <c r="B66" s="996"/>
      <c r="C66" s="996"/>
      <c r="D66" s="996"/>
      <c r="E66" s="996"/>
      <c r="F66" s="996"/>
      <c r="G66" s="996"/>
      <c r="H66" s="996"/>
      <c r="I66" s="996"/>
      <c r="J66" s="996"/>
      <c r="K66" s="996"/>
      <c r="L66" s="996"/>
      <c r="M66" s="996"/>
      <c r="N66" s="996"/>
      <c r="O66" s="996"/>
      <c r="P66" s="997"/>
      <c r="Q66" s="1001" t="s">
        <v>382</v>
      </c>
      <c r="R66" s="1002"/>
      <c r="S66" s="1002"/>
      <c r="T66" s="1002"/>
      <c r="U66" s="1003"/>
      <c r="V66" s="1001" t="s">
        <v>383</v>
      </c>
      <c r="W66" s="1002"/>
      <c r="X66" s="1002"/>
      <c r="Y66" s="1002"/>
      <c r="Z66" s="1003"/>
      <c r="AA66" s="1001" t="s">
        <v>384</v>
      </c>
      <c r="AB66" s="1002"/>
      <c r="AC66" s="1002"/>
      <c r="AD66" s="1002"/>
      <c r="AE66" s="1003"/>
      <c r="AF66" s="1007" t="s">
        <v>385</v>
      </c>
      <c r="AG66" s="1008"/>
      <c r="AH66" s="1008"/>
      <c r="AI66" s="1008"/>
      <c r="AJ66" s="1009"/>
      <c r="AK66" s="1001" t="s">
        <v>386</v>
      </c>
      <c r="AL66" s="996"/>
      <c r="AM66" s="996"/>
      <c r="AN66" s="996"/>
      <c r="AO66" s="997"/>
      <c r="AP66" s="1001" t="s">
        <v>387</v>
      </c>
      <c r="AQ66" s="1002"/>
      <c r="AR66" s="1002"/>
      <c r="AS66" s="1002"/>
      <c r="AT66" s="1003"/>
      <c r="AU66" s="1001" t="s">
        <v>401</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c r="C68" s="986"/>
      <c r="D68" s="986"/>
      <c r="E68" s="986"/>
      <c r="F68" s="986"/>
      <c r="G68" s="986"/>
      <c r="H68" s="986"/>
      <c r="I68" s="986"/>
      <c r="J68" s="986"/>
      <c r="K68" s="986"/>
      <c r="L68" s="986"/>
      <c r="M68" s="986"/>
      <c r="N68" s="986"/>
      <c r="O68" s="986"/>
      <c r="P68" s="987"/>
      <c r="Q68" s="988"/>
      <c r="R68" s="982"/>
      <c r="S68" s="982"/>
      <c r="T68" s="982"/>
      <c r="U68" s="982"/>
      <c r="V68" s="982"/>
      <c r="W68" s="982"/>
      <c r="X68" s="982"/>
      <c r="Y68" s="982"/>
      <c r="Z68" s="982"/>
      <c r="AA68" s="982"/>
      <c r="AB68" s="982"/>
      <c r="AC68" s="982"/>
      <c r="AD68" s="982"/>
      <c r="AE68" s="982"/>
      <c r="AF68" s="982"/>
      <c r="AG68" s="982"/>
      <c r="AH68" s="982"/>
      <c r="AI68" s="982"/>
      <c r="AJ68" s="982"/>
      <c r="AK68" s="982"/>
      <c r="AL68" s="982"/>
      <c r="AM68" s="982"/>
      <c r="AN68" s="982"/>
      <c r="AO68" s="982"/>
      <c r="AP68" s="982"/>
      <c r="AQ68" s="982"/>
      <c r="AR68" s="982"/>
      <c r="AS68" s="982"/>
      <c r="AT68" s="982"/>
      <c r="AU68" s="982"/>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c r="C69" s="975"/>
      <c r="D69" s="975"/>
      <c r="E69" s="975"/>
      <c r="F69" s="975"/>
      <c r="G69" s="975"/>
      <c r="H69" s="975"/>
      <c r="I69" s="975"/>
      <c r="J69" s="975"/>
      <c r="K69" s="975"/>
      <c r="L69" s="975"/>
      <c r="M69" s="975"/>
      <c r="N69" s="975"/>
      <c r="O69" s="975"/>
      <c r="P69" s="976"/>
      <c r="Q69" s="977"/>
      <c r="R69" s="971"/>
      <c r="S69" s="971"/>
      <c r="T69" s="971"/>
      <c r="U69" s="971"/>
      <c r="V69" s="971"/>
      <c r="W69" s="971"/>
      <c r="X69" s="971"/>
      <c r="Y69" s="971"/>
      <c r="Z69" s="971"/>
      <c r="AA69" s="971"/>
      <c r="AB69" s="971"/>
      <c r="AC69" s="971"/>
      <c r="AD69" s="971"/>
      <c r="AE69" s="971"/>
      <c r="AF69" s="971"/>
      <c r="AG69" s="971"/>
      <c r="AH69" s="971"/>
      <c r="AI69" s="971"/>
      <c r="AJ69" s="971"/>
      <c r="AK69" s="971"/>
      <c r="AL69" s="971"/>
      <c r="AM69" s="971"/>
      <c r="AN69" s="971"/>
      <c r="AO69" s="971"/>
      <c r="AP69" s="971"/>
      <c r="AQ69" s="971"/>
      <c r="AR69" s="971"/>
      <c r="AS69" s="971"/>
      <c r="AT69" s="971"/>
      <c r="AU69" s="971"/>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c r="C70" s="975"/>
      <c r="D70" s="975"/>
      <c r="E70" s="975"/>
      <c r="F70" s="975"/>
      <c r="G70" s="975"/>
      <c r="H70" s="975"/>
      <c r="I70" s="975"/>
      <c r="J70" s="975"/>
      <c r="K70" s="975"/>
      <c r="L70" s="975"/>
      <c r="M70" s="975"/>
      <c r="N70" s="975"/>
      <c r="O70" s="975"/>
      <c r="P70" s="976"/>
      <c r="Q70" s="977"/>
      <c r="R70" s="971"/>
      <c r="S70" s="971"/>
      <c r="T70" s="971"/>
      <c r="U70" s="971"/>
      <c r="V70" s="971"/>
      <c r="W70" s="971"/>
      <c r="X70" s="971"/>
      <c r="Y70" s="971"/>
      <c r="Z70" s="971"/>
      <c r="AA70" s="971"/>
      <c r="AB70" s="971"/>
      <c r="AC70" s="971"/>
      <c r="AD70" s="971"/>
      <c r="AE70" s="971"/>
      <c r="AF70" s="971"/>
      <c r="AG70" s="971"/>
      <c r="AH70" s="971"/>
      <c r="AI70" s="971"/>
      <c r="AJ70" s="971"/>
      <c r="AK70" s="971"/>
      <c r="AL70" s="971"/>
      <c r="AM70" s="971"/>
      <c r="AN70" s="971"/>
      <c r="AO70" s="971"/>
      <c r="AP70" s="971"/>
      <c r="AQ70" s="971"/>
      <c r="AR70" s="971"/>
      <c r="AS70" s="971"/>
      <c r="AT70" s="971"/>
      <c r="AU70" s="971"/>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c r="C71" s="975"/>
      <c r="D71" s="975"/>
      <c r="E71" s="975"/>
      <c r="F71" s="975"/>
      <c r="G71" s="975"/>
      <c r="H71" s="975"/>
      <c r="I71" s="975"/>
      <c r="J71" s="975"/>
      <c r="K71" s="975"/>
      <c r="L71" s="975"/>
      <c r="M71" s="975"/>
      <c r="N71" s="975"/>
      <c r="O71" s="975"/>
      <c r="P71" s="976"/>
      <c r="Q71" s="977"/>
      <c r="R71" s="971"/>
      <c r="S71" s="971"/>
      <c r="T71" s="971"/>
      <c r="U71" s="971"/>
      <c r="V71" s="971"/>
      <c r="W71" s="971"/>
      <c r="X71" s="971"/>
      <c r="Y71" s="971"/>
      <c r="Z71" s="971"/>
      <c r="AA71" s="971"/>
      <c r="AB71" s="971"/>
      <c r="AC71" s="971"/>
      <c r="AD71" s="971"/>
      <c r="AE71" s="971"/>
      <c r="AF71" s="971"/>
      <c r="AG71" s="971"/>
      <c r="AH71" s="971"/>
      <c r="AI71" s="971"/>
      <c r="AJ71" s="971"/>
      <c r="AK71" s="971"/>
      <c r="AL71" s="971"/>
      <c r="AM71" s="971"/>
      <c r="AN71" s="971"/>
      <c r="AO71" s="971"/>
      <c r="AP71" s="971"/>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378</v>
      </c>
      <c r="B88" s="937" t="s">
        <v>402</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37" t="s">
        <v>403</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404</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405</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408</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409</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410</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411</v>
      </c>
      <c r="AB109" s="896"/>
      <c r="AC109" s="896"/>
      <c r="AD109" s="896"/>
      <c r="AE109" s="897"/>
      <c r="AF109" s="898" t="s">
        <v>412</v>
      </c>
      <c r="AG109" s="896"/>
      <c r="AH109" s="896"/>
      <c r="AI109" s="896"/>
      <c r="AJ109" s="897"/>
      <c r="AK109" s="898" t="s">
        <v>295</v>
      </c>
      <c r="AL109" s="896"/>
      <c r="AM109" s="896"/>
      <c r="AN109" s="896"/>
      <c r="AO109" s="897"/>
      <c r="AP109" s="898" t="s">
        <v>413</v>
      </c>
      <c r="AQ109" s="896"/>
      <c r="AR109" s="896"/>
      <c r="AS109" s="896"/>
      <c r="AT109" s="929"/>
      <c r="AU109" s="895" t="s">
        <v>410</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411</v>
      </c>
      <c r="BR109" s="896"/>
      <c r="BS109" s="896"/>
      <c r="BT109" s="896"/>
      <c r="BU109" s="897"/>
      <c r="BV109" s="898" t="s">
        <v>412</v>
      </c>
      <c r="BW109" s="896"/>
      <c r="BX109" s="896"/>
      <c r="BY109" s="896"/>
      <c r="BZ109" s="897"/>
      <c r="CA109" s="898" t="s">
        <v>295</v>
      </c>
      <c r="CB109" s="896"/>
      <c r="CC109" s="896"/>
      <c r="CD109" s="896"/>
      <c r="CE109" s="897"/>
      <c r="CF109" s="936" t="s">
        <v>413</v>
      </c>
      <c r="CG109" s="936"/>
      <c r="CH109" s="936"/>
      <c r="CI109" s="936"/>
      <c r="CJ109" s="936"/>
      <c r="CK109" s="898" t="s">
        <v>414</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411</v>
      </c>
      <c r="DH109" s="896"/>
      <c r="DI109" s="896"/>
      <c r="DJ109" s="896"/>
      <c r="DK109" s="897"/>
      <c r="DL109" s="898" t="s">
        <v>412</v>
      </c>
      <c r="DM109" s="896"/>
      <c r="DN109" s="896"/>
      <c r="DO109" s="896"/>
      <c r="DP109" s="897"/>
      <c r="DQ109" s="898" t="s">
        <v>295</v>
      </c>
      <c r="DR109" s="896"/>
      <c r="DS109" s="896"/>
      <c r="DT109" s="896"/>
      <c r="DU109" s="897"/>
      <c r="DV109" s="898" t="s">
        <v>413</v>
      </c>
      <c r="DW109" s="896"/>
      <c r="DX109" s="896"/>
      <c r="DY109" s="896"/>
      <c r="DZ109" s="929"/>
    </row>
    <row r="110" spans="1:131" s="230" customFormat="1" ht="26.25" customHeight="1" x14ac:dyDescent="0.15">
      <c r="A110" s="807" t="s">
        <v>415</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279974</v>
      </c>
      <c r="AB110" s="889"/>
      <c r="AC110" s="889"/>
      <c r="AD110" s="889"/>
      <c r="AE110" s="890"/>
      <c r="AF110" s="891">
        <v>273398</v>
      </c>
      <c r="AG110" s="889"/>
      <c r="AH110" s="889"/>
      <c r="AI110" s="889"/>
      <c r="AJ110" s="890"/>
      <c r="AK110" s="891">
        <v>273765</v>
      </c>
      <c r="AL110" s="889"/>
      <c r="AM110" s="889"/>
      <c r="AN110" s="889"/>
      <c r="AO110" s="890"/>
      <c r="AP110" s="892">
        <v>23.1</v>
      </c>
      <c r="AQ110" s="893"/>
      <c r="AR110" s="893"/>
      <c r="AS110" s="893"/>
      <c r="AT110" s="894"/>
      <c r="AU110" s="930" t="s">
        <v>69</v>
      </c>
      <c r="AV110" s="931"/>
      <c r="AW110" s="931"/>
      <c r="AX110" s="931"/>
      <c r="AY110" s="931"/>
      <c r="AZ110" s="860" t="s">
        <v>416</v>
      </c>
      <c r="BA110" s="808"/>
      <c r="BB110" s="808"/>
      <c r="BC110" s="808"/>
      <c r="BD110" s="808"/>
      <c r="BE110" s="808"/>
      <c r="BF110" s="808"/>
      <c r="BG110" s="808"/>
      <c r="BH110" s="808"/>
      <c r="BI110" s="808"/>
      <c r="BJ110" s="808"/>
      <c r="BK110" s="808"/>
      <c r="BL110" s="808"/>
      <c r="BM110" s="808"/>
      <c r="BN110" s="808"/>
      <c r="BO110" s="808"/>
      <c r="BP110" s="809"/>
      <c r="BQ110" s="861">
        <v>2248829</v>
      </c>
      <c r="BR110" s="842"/>
      <c r="BS110" s="842"/>
      <c r="BT110" s="842"/>
      <c r="BU110" s="842"/>
      <c r="BV110" s="842">
        <v>2477554</v>
      </c>
      <c r="BW110" s="842"/>
      <c r="BX110" s="842"/>
      <c r="BY110" s="842"/>
      <c r="BZ110" s="842"/>
      <c r="CA110" s="842">
        <v>3428308</v>
      </c>
      <c r="CB110" s="842"/>
      <c r="CC110" s="842"/>
      <c r="CD110" s="842"/>
      <c r="CE110" s="842"/>
      <c r="CF110" s="866">
        <v>288.89999999999998</v>
      </c>
      <c r="CG110" s="867"/>
      <c r="CH110" s="867"/>
      <c r="CI110" s="867"/>
      <c r="CJ110" s="867"/>
      <c r="CK110" s="926" t="s">
        <v>417</v>
      </c>
      <c r="CL110" s="819"/>
      <c r="CM110" s="860" t="s">
        <v>418</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419</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420</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421</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422</v>
      </c>
      <c r="B112" s="913"/>
      <c r="C112" s="752" t="s">
        <v>423</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424</v>
      </c>
      <c r="BA112" s="752"/>
      <c r="BB112" s="752"/>
      <c r="BC112" s="752"/>
      <c r="BD112" s="752"/>
      <c r="BE112" s="752"/>
      <c r="BF112" s="752"/>
      <c r="BG112" s="752"/>
      <c r="BH112" s="752"/>
      <c r="BI112" s="752"/>
      <c r="BJ112" s="752"/>
      <c r="BK112" s="752"/>
      <c r="BL112" s="752"/>
      <c r="BM112" s="752"/>
      <c r="BN112" s="752"/>
      <c r="BO112" s="752"/>
      <c r="BP112" s="753"/>
      <c r="BQ112" s="816">
        <v>234162</v>
      </c>
      <c r="BR112" s="817"/>
      <c r="BS112" s="817"/>
      <c r="BT112" s="817"/>
      <c r="BU112" s="817"/>
      <c r="BV112" s="817">
        <v>279981</v>
      </c>
      <c r="BW112" s="817"/>
      <c r="BX112" s="817"/>
      <c r="BY112" s="817"/>
      <c r="BZ112" s="817"/>
      <c r="CA112" s="817">
        <v>348220</v>
      </c>
      <c r="CB112" s="817"/>
      <c r="CC112" s="817"/>
      <c r="CD112" s="817"/>
      <c r="CE112" s="817"/>
      <c r="CF112" s="875">
        <v>29.3</v>
      </c>
      <c r="CG112" s="876"/>
      <c r="CH112" s="876"/>
      <c r="CI112" s="876"/>
      <c r="CJ112" s="876"/>
      <c r="CK112" s="927"/>
      <c r="CL112" s="821"/>
      <c r="CM112" s="815" t="s">
        <v>425</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426</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19788</v>
      </c>
      <c r="AB113" s="919"/>
      <c r="AC113" s="919"/>
      <c r="AD113" s="919"/>
      <c r="AE113" s="920"/>
      <c r="AF113" s="921">
        <v>15150</v>
      </c>
      <c r="AG113" s="919"/>
      <c r="AH113" s="919"/>
      <c r="AI113" s="919"/>
      <c r="AJ113" s="920"/>
      <c r="AK113" s="921">
        <v>19818</v>
      </c>
      <c r="AL113" s="919"/>
      <c r="AM113" s="919"/>
      <c r="AN113" s="919"/>
      <c r="AO113" s="920"/>
      <c r="AP113" s="922">
        <v>1.7</v>
      </c>
      <c r="AQ113" s="923"/>
      <c r="AR113" s="923"/>
      <c r="AS113" s="923"/>
      <c r="AT113" s="924"/>
      <c r="AU113" s="932"/>
      <c r="AV113" s="933"/>
      <c r="AW113" s="933"/>
      <c r="AX113" s="933"/>
      <c r="AY113" s="933"/>
      <c r="AZ113" s="815" t="s">
        <v>427</v>
      </c>
      <c r="BA113" s="752"/>
      <c r="BB113" s="752"/>
      <c r="BC113" s="752"/>
      <c r="BD113" s="752"/>
      <c r="BE113" s="752"/>
      <c r="BF113" s="752"/>
      <c r="BG113" s="752"/>
      <c r="BH113" s="752"/>
      <c r="BI113" s="752"/>
      <c r="BJ113" s="752"/>
      <c r="BK113" s="752"/>
      <c r="BL113" s="752"/>
      <c r="BM113" s="752"/>
      <c r="BN113" s="752"/>
      <c r="BO113" s="752"/>
      <c r="BP113" s="753"/>
      <c r="BQ113" s="816" t="s">
        <v>122</v>
      </c>
      <c r="BR113" s="817"/>
      <c r="BS113" s="817"/>
      <c r="BT113" s="817"/>
      <c r="BU113" s="817"/>
      <c r="BV113" s="817" t="s">
        <v>122</v>
      </c>
      <c r="BW113" s="817"/>
      <c r="BX113" s="817"/>
      <c r="BY113" s="817"/>
      <c r="BZ113" s="817"/>
      <c r="CA113" s="817" t="s">
        <v>122</v>
      </c>
      <c r="CB113" s="817"/>
      <c r="CC113" s="817"/>
      <c r="CD113" s="817"/>
      <c r="CE113" s="817"/>
      <c r="CF113" s="875" t="s">
        <v>122</v>
      </c>
      <c r="CG113" s="876"/>
      <c r="CH113" s="876"/>
      <c r="CI113" s="876"/>
      <c r="CJ113" s="876"/>
      <c r="CK113" s="927"/>
      <c r="CL113" s="821"/>
      <c r="CM113" s="815" t="s">
        <v>428</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429</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503</v>
      </c>
      <c r="AB114" s="780"/>
      <c r="AC114" s="780"/>
      <c r="AD114" s="780"/>
      <c r="AE114" s="781"/>
      <c r="AF114" s="782">
        <v>634</v>
      </c>
      <c r="AG114" s="780"/>
      <c r="AH114" s="780"/>
      <c r="AI114" s="780"/>
      <c r="AJ114" s="781"/>
      <c r="AK114" s="782">
        <v>666</v>
      </c>
      <c r="AL114" s="780"/>
      <c r="AM114" s="780"/>
      <c r="AN114" s="780"/>
      <c r="AO114" s="781"/>
      <c r="AP114" s="824">
        <v>0.1</v>
      </c>
      <c r="AQ114" s="825"/>
      <c r="AR114" s="825"/>
      <c r="AS114" s="825"/>
      <c r="AT114" s="826"/>
      <c r="AU114" s="932"/>
      <c r="AV114" s="933"/>
      <c r="AW114" s="933"/>
      <c r="AX114" s="933"/>
      <c r="AY114" s="933"/>
      <c r="AZ114" s="815" t="s">
        <v>430</v>
      </c>
      <c r="BA114" s="752"/>
      <c r="BB114" s="752"/>
      <c r="BC114" s="752"/>
      <c r="BD114" s="752"/>
      <c r="BE114" s="752"/>
      <c r="BF114" s="752"/>
      <c r="BG114" s="752"/>
      <c r="BH114" s="752"/>
      <c r="BI114" s="752"/>
      <c r="BJ114" s="752"/>
      <c r="BK114" s="752"/>
      <c r="BL114" s="752"/>
      <c r="BM114" s="752"/>
      <c r="BN114" s="752"/>
      <c r="BO114" s="752"/>
      <c r="BP114" s="753"/>
      <c r="BQ114" s="816" t="s">
        <v>122</v>
      </c>
      <c r="BR114" s="817"/>
      <c r="BS114" s="817"/>
      <c r="BT114" s="817"/>
      <c r="BU114" s="817"/>
      <c r="BV114" s="817" t="s">
        <v>122</v>
      </c>
      <c r="BW114" s="817"/>
      <c r="BX114" s="817"/>
      <c r="BY114" s="817"/>
      <c r="BZ114" s="817"/>
      <c r="CA114" s="817" t="s">
        <v>122</v>
      </c>
      <c r="CB114" s="817"/>
      <c r="CC114" s="817"/>
      <c r="CD114" s="817"/>
      <c r="CE114" s="817"/>
      <c r="CF114" s="875" t="s">
        <v>122</v>
      </c>
      <c r="CG114" s="876"/>
      <c r="CH114" s="876"/>
      <c r="CI114" s="876"/>
      <c r="CJ114" s="876"/>
      <c r="CK114" s="927"/>
      <c r="CL114" s="821"/>
      <c r="CM114" s="815" t="s">
        <v>431</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432</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433</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434</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435</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33</v>
      </c>
      <c r="AB116" s="780"/>
      <c r="AC116" s="780"/>
      <c r="AD116" s="780"/>
      <c r="AE116" s="781"/>
      <c r="AF116" s="782">
        <v>82</v>
      </c>
      <c r="AG116" s="780"/>
      <c r="AH116" s="780"/>
      <c r="AI116" s="780"/>
      <c r="AJ116" s="781"/>
      <c r="AK116" s="782">
        <v>547</v>
      </c>
      <c r="AL116" s="780"/>
      <c r="AM116" s="780"/>
      <c r="AN116" s="780"/>
      <c r="AO116" s="781"/>
      <c r="AP116" s="824">
        <v>0</v>
      </c>
      <c r="AQ116" s="825"/>
      <c r="AR116" s="825"/>
      <c r="AS116" s="825"/>
      <c r="AT116" s="826"/>
      <c r="AU116" s="932"/>
      <c r="AV116" s="933"/>
      <c r="AW116" s="933"/>
      <c r="AX116" s="933"/>
      <c r="AY116" s="933"/>
      <c r="AZ116" s="909" t="s">
        <v>436</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437</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438</v>
      </c>
      <c r="Z117" s="897"/>
      <c r="AA117" s="902">
        <v>300298</v>
      </c>
      <c r="AB117" s="903"/>
      <c r="AC117" s="903"/>
      <c r="AD117" s="903"/>
      <c r="AE117" s="904"/>
      <c r="AF117" s="905">
        <v>289264</v>
      </c>
      <c r="AG117" s="903"/>
      <c r="AH117" s="903"/>
      <c r="AI117" s="903"/>
      <c r="AJ117" s="904"/>
      <c r="AK117" s="905">
        <v>294796</v>
      </c>
      <c r="AL117" s="903"/>
      <c r="AM117" s="903"/>
      <c r="AN117" s="903"/>
      <c r="AO117" s="904"/>
      <c r="AP117" s="906"/>
      <c r="AQ117" s="907"/>
      <c r="AR117" s="907"/>
      <c r="AS117" s="907"/>
      <c r="AT117" s="908"/>
      <c r="AU117" s="932"/>
      <c r="AV117" s="933"/>
      <c r="AW117" s="933"/>
      <c r="AX117" s="933"/>
      <c r="AY117" s="933"/>
      <c r="AZ117" s="863" t="s">
        <v>439</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440</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414</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411</v>
      </c>
      <c r="AB118" s="896"/>
      <c r="AC118" s="896"/>
      <c r="AD118" s="896"/>
      <c r="AE118" s="897"/>
      <c r="AF118" s="898" t="s">
        <v>412</v>
      </c>
      <c r="AG118" s="896"/>
      <c r="AH118" s="896"/>
      <c r="AI118" s="896"/>
      <c r="AJ118" s="897"/>
      <c r="AK118" s="898" t="s">
        <v>295</v>
      </c>
      <c r="AL118" s="896"/>
      <c r="AM118" s="896"/>
      <c r="AN118" s="896"/>
      <c r="AO118" s="897"/>
      <c r="AP118" s="899" t="s">
        <v>413</v>
      </c>
      <c r="AQ118" s="900"/>
      <c r="AR118" s="900"/>
      <c r="AS118" s="900"/>
      <c r="AT118" s="901"/>
      <c r="AU118" s="932"/>
      <c r="AV118" s="933"/>
      <c r="AW118" s="933"/>
      <c r="AX118" s="933"/>
      <c r="AY118" s="933"/>
      <c r="AZ118" s="838" t="s">
        <v>441</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442</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417</v>
      </c>
      <c r="B119" s="819"/>
      <c r="C119" s="860" t="s">
        <v>418</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443</v>
      </c>
      <c r="BP119" s="878"/>
      <c r="BQ119" s="879">
        <v>2482991</v>
      </c>
      <c r="BR119" s="845"/>
      <c r="BS119" s="845"/>
      <c r="BT119" s="845"/>
      <c r="BU119" s="845"/>
      <c r="BV119" s="845">
        <v>2757535</v>
      </c>
      <c r="BW119" s="845"/>
      <c r="BX119" s="845"/>
      <c r="BY119" s="845"/>
      <c r="BZ119" s="845"/>
      <c r="CA119" s="845">
        <v>3776528</v>
      </c>
      <c r="CB119" s="845"/>
      <c r="CC119" s="845"/>
      <c r="CD119" s="845"/>
      <c r="CE119" s="845"/>
      <c r="CF119" s="748"/>
      <c r="CG119" s="749"/>
      <c r="CH119" s="749"/>
      <c r="CI119" s="749"/>
      <c r="CJ119" s="834"/>
      <c r="CK119" s="928"/>
      <c r="CL119" s="823"/>
      <c r="CM119" s="838" t="s">
        <v>444</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421</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445</v>
      </c>
      <c r="AV120" s="881"/>
      <c r="AW120" s="881"/>
      <c r="AX120" s="881"/>
      <c r="AY120" s="882"/>
      <c r="AZ120" s="860" t="s">
        <v>446</v>
      </c>
      <c r="BA120" s="808"/>
      <c r="BB120" s="808"/>
      <c r="BC120" s="808"/>
      <c r="BD120" s="808"/>
      <c r="BE120" s="808"/>
      <c r="BF120" s="808"/>
      <c r="BG120" s="808"/>
      <c r="BH120" s="808"/>
      <c r="BI120" s="808"/>
      <c r="BJ120" s="808"/>
      <c r="BK120" s="808"/>
      <c r="BL120" s="808"/>
      <c r="BM120" s="808"/>
      <c r="BN120" s="808"/>
      <c r="BO120" s="808"/>
      <c r="BP120" s="809"/>
      <c r="BQ120" s="861">
        <v>1244088</v>
      </c>
      <c r="BR120" s="842"/>
      <c r="BS120" s="842"/>
      <c r="BT120" s="842"/>
      <c r="BU120" s="842"/>
      <c r="BV120" s="842">
        <v>1427869</v>
      </c>
      <c r="BW120" s="842"/>
      <c r="BX120" s="842"/>
      <c r="BY120" s="842"/>
      <c r="BZ120" s="842"/>
      <c r="CA120" s="842">
        <v>1159676</v>
      </c>
      <c r="CB120" s="842"/>
      <c r="CC120" s="842"/>
      <c r="CD120" s="842"/>
      <c r="CE120" s="842"/>
      <c r="CF120" s="866">
        <v>97.7</v>
      </c>
      <c r="CG120" s="867"/>
      <c r="CH120" s="867"/>
      <c r="CI120" s="867"/>
      <c r="CJ120" s="867"/>
      <c r="CK120" s="868" t="s">
        <v>447</v>
      </c>
      <c r="CL120" s="852"/>
      <c r="CM120" s="852"/>
      <c r="CN120" s="852"/>
      <c r="CO120" s="853"/>
      <c r="CP120" s="872" t="s">
        <v>392</v>
      </c>
      <c r="CQ120" s="873"/>
      <c r="CR120" s="873"/>
      <c r="CS120" s="873"/>
      <c r="CT120" s="873"/>
      <c r="CU120" s="873"/>
      <c r="CV120" s="873"/>
      <c r="CW120" s="873"/>
      <c r="CX120" s="873"/>
      <c r="CY120" s="873"/>
      <c r="CZ120" s="873"/>
      <c r="DA120" s="873"/>
      <c r="DB120" s="873"/>
      <c r="DC120" s="873"/>
      <c r="DD120" s="873"/>
      <c r="DE120" s="873"/>
      <c r="DF120" s="874"/>
      <c r="DG120" s="861">
        <v>183214</v>
      </c>
      <c r="DH120" s="842"/>
      <c r="DI120" s="842"/>
      <c r="DJ120" s="842"/>
      <c r="DK120" s="842"/>
      <c r="DL120" s="842">
        <v>231593</v>
      </c>
      <c r="DM120" s="842"/>
      <c r="DN120" s="842"/>
      <c r="DO120" s="842"/>
      <c r="DP120" s="842"/>
      <c r="DQ120" s="842">
        <v>273312</v>
      </c>
      <c r="DR120" s="842"/>
      <c r="DS120" s="842"/>
      <c r="DT120" s="842"/>
      <c r="DU120" s="842"/>
      <c r="DV120" s="843">
        <v>23</v>
      </c>
      <c r="DW120" s="843"/>
      <c r="DX120" s="843"/>
      <c r="DY120" s="843"/>
      <c r="DZ120" s="844"/>
    </row>
    <row r="121" spans="1:130" s="230" customFormat="1" ht="26.25" customHeight="1" x14ac:dyDescent="0.15">
      <c r="A121" s="820"/>
      <c r="B121" s="821"/>
      <c r="C121" s="863" t="s">
        <v>448</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449</v>
      </c>
      <c r="BA121" s="752"/>
      <c r="BB121" s="752"/>
      <c r="BC121" s="752"/>
      <c r="BD121" s="752"/>
      <c r="BE121" s="752"/>
      <c r="BF121" s="752"/>
      <c r="BG121" s="752"/>
      <c r="BH121" s="752"/>
      <c r="BI121" s="752"/>
      <c r="BJ121" s="752"/>
      <c r="BK121" s="752"/>
      <c r="BL121" s="752"/>
      <c r="BM121" s="752"/>
      <c r="BN121" s="752"/>
      <c r="BO121" s="752"/>
      <c r="BP121" s="753"/>
      <c r="BQ121" s="816">
        <v>677</v>
      </c>
      <c r="BR121" s="817"/>
      <c r="BS121" s="817"/>
      <c r="BT121" s="817"/>
      <c r="BU121" s="817"/>
      <c r="BV121" s="817" t="s">
        <v>122</v>
      </c>
      <c r="BW121" s="817"/>
      <c r="BX121" s="817"/>
      <c r="BY121" s="817"/>
      <c r="BZ121" s="817"/>
      <c r="CA121" s="817" t="s">
        <v>122</v>
      </c>
      <c r="CB121" s="817"/>
      <c r="CC121" s="817"/>
      <c r="CD121" s="817"/>
      <c r="CE121" s="817"/>
      <c r="CF121" s="875" t="s">
        <v>122</v>
      </c>
      <c r="CG121" s="876"/>
      <c r="CH121" s="876"/>
      <c r="CI121" s="876"/>
      <c r="CJ121" s="876"/>
      <c r="CK121" s="869"/>
      <c r="CL121" s="855"/>
      <c r="CM121" s="855"/>
      <c r="CN121" s="855"/>
      <c r="CO121" s="856"/>
      <c r="CP121" s="835" t="s">
        <v>395</v>
      </c>
      <c r="CQ121" s="836"/>
      <c r="CR121" s="836"/>
      <c r="CS121" s="836"/>
      <c r="CT121" s="836"/>
      <c r="CU121" s="836"/>
      <c r="CV121" s="836"/>
      <c r="CW121" s="836"/>
      <c r="CX121" s="836"/>
      <c r="CY121" s="836"/>
      <c r="CZ121" s="836"/>
      <c r="DA121" s="836"/>
      <c r="DB121" s="836"/>
      <c r="DC121" s="836"/>
      <c r="DD121" s="836"/>
      <c r="DE121" s="836"/>
      <c r="DF121" s="837"/>
      <c r="DG121" s="816">
        <v>40853</v>
      </c>
      <c r="DH121" s="817"/>
      <c r="DI121" s="817"/>
      <c r="DJ121" s="817"/>
      <c r="DK121" s="817"/>
      <c r="DL121" s="817">
        <v>38208</v>
      </c>
      <c r="DM121" s="817"/>
      <c r="DN121" s="817"/>
      <c r="DO121" s="817"/>
      <c r="DP121" s="817"/>
      <c r="DQ121" s="817">
        <v>42600</v>
      </c>
      <c r="DR121" s="817"/>
      <c r="DS121" s="817"/>
      <c r="DT121" s="817"/>
      <c r="DU121" s="817"/>
      <c r="DV121" s="794">
        <v>3.6</v>
      </c>
      <c r="DW121" s="794"/>
      <c r="DX121" s="794"/>
      <c r="DY121" s="794"/>
      <c r="DZ121" s="795"/>
    </row>
    <row r="122" spans="1:130" s="230" customFormat="1" ht="26.25" customHeight="1" x14ac:dyDescent="0.15">
      <c r="A122" s="820"/>
      <c r="B122" s="821"/>
      <c r="C122" s="815" t="s">
        <v>431</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450</v>
      </c>
      <c r="BA122" s="839"/>
      <c r="BB122" s="839"/>
      <c r="BC122" s="839"/>
      <c r="BD122" s="839"/>
      <c r="BE122" s="839"/>
      <c r="BF122" s="839"/>
      <c r="BG122" s="839"/>
      <c r="BH122" s="839"/>
      <c r="BI122" s="839"/>
      <c r="BJ122" s="839"/>
      <c r="BK122" s="839"/>
      <c r="BL122" s="839"/>
      <c r="BM122" s="839"/>
      <c r="BN122" s="839"/>
      <c r="BO122" s="839"/>
      <c r="BP122" s="840"/>
      <c r="BQ122" s="879">
        <v>1812929</v>
      </c>
      <c r="BR122" s="845"/>
      <c r="BS122" s="845"/>
      <c r="BT122" s="845"/>
      <c r="BU122" s="845"/>
      <c r="BV122" s="845">
        <v>1774490</v>
      </c>
      <c r="BW122" s="845"/>
      <c r="BX122" s="845"/>
      <c r="BY122" s="845"/>
      <c r="BZ122" s="845"/>
      <c r="CA122" s="845">
        <v>2143408</v>
      </c>
      <c r="CB122" s="845"/>
      <c r="CC122" s="845"/>
      <c r="CD122" s="845"/>
      <c r="CE122" s="845"/>
      <c r="CF122" s="846">
        <v>180.6</v>
      </c>
      <c r="CG122" s="847"/>
      <c r="CH122" s="847"/>
      <c r="CI122" s="847"/>
      <c r="CJ122" s="847"/>
      <c r="CK122" s="869"/>
      <c r="CL122" s="855"/>
      <c r="CM122" s="855"/>
      <c r="CN122" s="855"/>
      <c r="CO122" s="856"/>
      <c r="CP122" s="835" t="s">
        <v>394</v>
      </c>
      <c r="CQ122" s="836"/>
      <c r="CR122" s="836"/>
      <c r="CS122" s="836"/>
      <c r="CT122" s="836"/>
      <c r="CU122" s="836"/>
      <c r="CV122" s="836"/>
      <c r="CW122" s="836"/>
      <c r="CX122" s="836"/>
      <c r="CY122" s="836"/>
      <c r="CZ122" s="836"/>
      <c r="DA122" s="836"/>
      <c r="DB122" s="836"/>
      <c r="DC122" s="836"/>
      <c r="DD122" s="836"/>
      <c r="DE122" s="836"/>
      <c r="DF122" s="837"/>
      <c r="DG122" s="816">
        <v>10095</v>
      </c>
      <c r="DH122" s="817"/>
      <c r="DI122" s="817"/>
      <c r="DJ122" s="817"/>
      <c r="DK122" s="817"/>
      <c r="DL122" s="817">
        <v>10180</v>
      </c>
      <c r="DM122" s="817"/>
      <c r="DN122" s="817"/>
      <c r="DO122" s="817"/>
      <c r="DP122" s="817"/>
      <c r="DQ122" s="817">
        <v>32308</v>
      </c>
      <c r="DR122" s="817"/>
      <c r="DS122" s="817"/>
      <c r="DT122" s="817"/>
      <c r="DU122" s="817"/>
      <c r="DV122" s="794">
        <v>2.7</v>
      </c>
      <c r="DW122" s="794"/>
      <c r="DX122" s="794"/>
      <c r="DY122" s="794"/>
      <c r="DZ122" s="795"/>
    </row>
    <row r="123" spans="1:130" s="230" customFormat="1" ht="26.25" customHeight="1" x14ac:dyDescent="0.15">
      <c r="A123" s="820"/>
      <c r="B123" s="821"/>
      <c r="C123" s="815" t="s">
        <v>437</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451</v>
      </c>
      <c r="BP123" s="878"/>
      <c r="BQ123" s="832">
        <v>3057694</v>
      </c>
      <c r="BR123" s="833"/>
      <c r="BS123" s="833"/>
      <c r="BT123" s="833"/>
      <c r="BU123" s="833"/>
      <c r="BV123" s="833">
        <v>3202359</v>
      </c>
      <c r="BW123" s="833"/>
      <c r="BX123" s="833"/>
      <c r="BY123" s="833"/>
      <c r="BZ123" s="833"/>
      <c r="CA123" s="833">
        <v>3303084</v>
      </c>
      <c r="CB123" s="833"/>
      <c r="CC123" s="833"/>
      <c r="CD123" s="833"/>
      <c r="CE123" s="833"/>
      <c r="CF123" s="748"/>
      <c r="CG123" s="749"/>
      <c r="CH123" s="749"/>
      <c r="CI123" s="749"/>
      <c r="CJ123" s="834"/>
      <c r="CK123" s="869"/>
      <c r="CL123" s="855"/>
      <c r="CM123" s="855"/>
      <c r="CN123" s="855"/>
      <c r="CO123" s="856"/>
      <c r="CP123" s="835" t="s">
        <v>391</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440</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452</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v>39.799999999999997</v>
      </c>
      <c r="CB124" s="831"/>
      <c r="CC124" s="831"/>
      <c r="CD124" s="831"/>
      <c r="CE124" s="831"/>
      <c r="CF124" s="726"/>
      <c r="CG124" s="727"/>
      <c r="CH124" s="727"/>
      <c r="CI124" s="727"/>
      <c r="CJ124" s="862"/>
      <c r="CK124" s="870"/>
      <c r="CL124" s="870"/>
      <c r="CM124" s="870"/>
      <c r="CN124" s="870"/>
      <c r="CO124" s="871"/>
      <c r="CP124" s="835" t="s">
        <v>453</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442</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454</v>
      </c>
      <c r="CL125" s="852"/>
      <c r="CM125" s="852"/>
      <c r="CN125" s="852"/>
      <c r="CO125" s="853"/>
      <c r="CP125" s="860" t="s">
        <v>455</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444</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456</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457</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458</v>
      </c>
      <c r="AY127" s="812"/>
      <c r="AZ127" s="812"/>
      <c r="BA127" s="812"/>
      <c r="BB127" s="812"/>
      <c r="BC127" s="812"/>
      <c r="BD127" s="812"/>
      <c r="BE127" s="813"/>
      <c r="BF127" s="811" t="s">
        <v>459</v>
      </c>
      <c r="BG127" s="812"/>
      <c r="BH127" s="812"/>
      <c r="BI127" s="812"/>
      <c r="BJ127" s="812"/>
      <c r="BK127" s="812"/>
      <c r="BL127" s="813"/>
      <c r="BM127" s="811" t="s">
        <v>460</v>
      </c>
      <c r="BN127" s="812"/>
      <c r="BO127" s="812"/>
      <c r="BP127" s="812"/>
      <c r="BQ127" s="812"/>
      <c r="BR127" s="812"/>
      <c r="BS127" s="813"/>
      <c r="BT127" s="811" t="s">
        <v>461</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462</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463</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464</v>
      </c>
      <c r="X128" s="798"/>
      <c r="Y128" s="798"/>
      <c r="Z128" s="799"/>
      <c r="AA128" s="800">
        <v>690</v>
      </c>
      <c r="AB128" s="801"/>
      <c r="AC128" s="801"/>
      <c r="AD128" s="801"/>
      <c r="AE128" s="802"/>
      <c r="AF128" s="803" t="s">
        <v>122</v>
      </c>
      <c r="AG128" s="801"/>
      <c r="AH128" s="801"/>
      <c r="AI128" s="801"/>
      <c r="AJ128" s="802"/>
      <c r="AK128" s="803" t="s">
        <v>122</v>
      </c>
      <c r="AL128" s="801"/>
      <c r="AM128" s="801"/>
      <c r="AN128" s="801"/>
      <c r="AO128" s="802"/>
      <c r="AP128" s="804"/>
      <c r="AQ128" s="805"/>
      <c r="AR128" s="805"/>
      <c r="AS128" s="805"/>
      <c r="AT128" s="806"/>
      <c r="AU128" s="232"/>
      <c r="AV128" s="232"/>
      <c r="AW128" s="232"/>
      <c r="AX128" s="807" t="s">
        <v>465</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466</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467</v>
      </c>
      <c r="X129" s="777"/>
      <c r="Y129" s="777"/>
      <c r="Z129" s="778"/>
      <c r="AA129" s="779">
        <v>1451683</v>
      </c>
      <c r="AB129" s="780"/>
      <c r="AC129" s="780"/>
      <c r="AD129" s="780"/>
      <c r="AE129" s="781"/>
      <c r="AF129" s="782">
        <v>1390356</v>
      </c>
      <c r="AG129" s="780"/>
      <c r="AH129" s="780"/>
      <c r="AI129" s="780"/>
      <c r="AJ129" s="781"/>
      <c r="AK129" s="782">
        <v>1404676</v>
      </c>
      <c r="AL129" s="780"/>
      <c r="AM129" s="780"/>
      <c r="AN129" s="780"/>
      <c r="AO129" s="781"/>
      <c r="AP129" s="783"/>
      <c r="AQ129" s="784"/>
      <c r="AR129" s="784"/>
      <c r="AS129" s="784"/>
      <c r="AT129" s="785"/>
      <c r="AU129" s="233"/>
      <c r="AV129" s="233"/>
      <c r="AW129" s="233"/>
      <c r="AX129" s="751" t="s">
        <v>468</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469</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470</v>
      </c>
      <c r="X130" s="777"/>
      <c r="Y130" s="777"/>
      <c r="Z130" s="778"/>
      <c r="AA130" s="779">
        <v>220538</v>
      </c>
      <c r="AB130" s="780"/>
      <c r="AC130" s="780"/>
      <c r="AD130" s="780"/>
      <c r="AE130" s="781"/>
      <c r="AF130" s="782">
        <v>228074</v>
      </c>
      <c r="AG130" s="780"/>
      <c r="AH130" s="780"/>
      <c r="AI130" s="780"/>
      <c r="AJ130" s="781"/>
      <c r="AK130" s="782">
        <v>218051</v>
      </c>
      <c r="AL130" s="780"/>
      <c r="AM130" s="780"/>
      <c r="AN130" s="780"/>
      <c r="AO130" s="781"/>
      <c r="AP130" s="783"/>
      <c r="AQ130" s="784"/>
      <c r="AR130" s="784"/>
      <c r="AS130" s="784"/>
      <c r="AT130" s="785"/>
      <c r="AU130" s="233"/>
      <c r="AV130" s="233"/>
      <c r="AW130" s="233"/>
      <c r="AX130" s="751" t="s">
        <v>471</v>
      </c>
      <c r="AY130" s="752"/>
      <c r="AZ130" s="752"/>
      <c r="BA130" s="752"/>
      <c r="BB130" s="752"/>
      <c r="BC130" s="752"/>
      <c r="BD130" s="752"/>
      <c r="BE130" s="753"/>
      <c r="BF130" s="754">
        <v>6</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472</v>
      </c>
      <c r="X131" s="761"/>
      <c r="Y131" s="761"/>
      <c r="Z131" s="762"/>
      <c r="AA131" s="763">
        <v>1231145</v>
      </c>
      <c r="AB131" s="764"/>
      <c r="AC131" s="764"/>
      <c r="AD131" s="764"/>
      <c r="AE131" s="765"/>
      <c r="AF131" s="766">
        <v>1162282</v>
      </c>
      <c r="AG131" s="764"/>
      <c r="AH131" s="764"/>
      <c r="AI131" s="764"/>
      <c r="AJ131" s="765"/>
      <c r="AK131" s="766">
        <v>1186625</v>
      </c>
      <c r="AL131" s="764"/>
      <c r="AM131" s="764"/>
      <c r="AN131" s="764"/>
      <c r="AO131" s="765"/>
      <c r="AP131" s="767"/>
      <c r="AQ131" s="768"/>
      <c r="AR131" s="768"/>
      <c r="AS131" s="768"/>
      <c r="AT131" s="769"/>
      <c r="AU131" s="233"/>
      <c r="AV131" s="233"/>
      <c r="AW131" s="233"/>
      <c r="AX131" s="729" t="s">
        <v>473</v>
      </c>
      <c r="AY131" s="730"/>
      <c r="AZ131" s="730"/>
      <c r="BA131" s="730"/>
      <c r="BB131" s="730"/>
      <c r="BC131" s="730"/>
      <c r="BD131" s="730"/>
      <c r="BE131" s="731"/>
      <c r="BF131" s="732">
        <v>39.799999999999997</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474</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475</v>
      </c>
      <c r="W132" s="742"/>
      <c r="X132" s="742"/>
      <c r="Y132" s="742"/>
      <c r="Z132" s="743"/>
      <c r="AA132" s="744">
        <v>6.422476638</v>
      </c>
      <c r="AB132" s="745"/>
      <c r="AC132" s="745"/>
      <c r="AD132" s="745"/>
      <c r="AE132" s="746"/>
      <c r="AF132" s="747">
        <v>5.2646431759999999</v>
      </c>
      <c r="AG132" s="745"/>
      <c r="AH132" s="745"/>
      <c r="AI132" s="745"/>
      <c r="AJ132" s="746"/>
      <c r="AK132" s="747">
        <v>6.4675023700000001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476</v>
      </c>
      <c r="W133" s="721"/>
      <c r="X133" s="721"/>
      <c r="Y133" s="721"/>
      <c r="Z133" s="722"/>
      <c r="AA133" s="723">
        <v>7</v>
      </c>
      <c r="AB133" s="724"/>
      <c r="AC133" s="724"/>
      <c r="AD133" s="724"/>
      <c r="AE133" s="725"/>
      <c r="AF133" s="723">
        <v>6.4</v>
      </c>
      <c r="AG133" s="724"/>
      <c r="AH133" s="724"/>
      <c r="AI133" s="724"/>
      <c r="AJ133" s="725"/>
      <c r="AK133" s="723">
        <v>6</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1l2eKGUrHoIjZNFrLOvswgrbZB6PHGgcAh2pDDT/ReY/B1OOymDGWJ/bJ2+p5eGDz2jZ6OsH1jVVb1xUMz7f7g==" saltValue="ZNJoBpq9e/8aE0P6eAvDc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1ULYd9B0M6SFZNAyuCPPX0SN/wELS48oyakSG2WgUAYTf7nntKbtqArVrsgSp/g49/gHGclWw9Kl3HPQfDFchw==" saltValue="fnnGanjFawQHz1amLvd7Q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0u4zEceheMLgxTwmK0JGtgAAJLXoJmnJJViAJ1prmRtpmNO+l80SCVSGDZENbFu3mEl1giepA8nXLaDi3rcddg==" saltValue="FO8QTmzKxC6ljEOLoFhHF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480</v>
      </c>
      <c r="AP7" s="272"/>
      <c r="AQ7" s="273" t="s">
        <v>481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482</v>
      </c>
      <c r="AQ8" s="279" t="s">
        <v>483</v>
      </c>
      <c r="AR8" s="280" t="s">
        <v>484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485</v>
      </c>
      <c r="AL9" s="1131"/>
      <c r="AM9" s="1131"/>
      <c r="AN9" s="1132"/>
      <c r="AO9" s="281">
        <v>620378</v>
      </c>
      <c r="AP9" s="281">
        <v>486953</v>
      </c>
      <c r="AQ9" s="282">
        <v>243450</v>
      </c>
      <c r="AR9" s="283">
        <v>100</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486</v>
      </c>
      <c r="AL10" s="1131"/>
      <c r="AM10" s="1131"/>
      <c r="AN10" s="1132"/>
      <c r="AO10" s="284">
        <v>6453</v>
      </c>
      <c r="AP10" s="284">
        <v>5065</v>
      </c>
      <c r="AQ10" s="285">
        <v>36828</v>
      </c>
      <c r="AR10" s="286">
        <v>-86.2</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487</v>
      </c>
      <c r="AL11" s="1131"/>
      <c r="AM11" s="1131"/>
      <c r="AN11" s="1132"/>
      <c r="AO11" s="284" t="s">
        <v>488</v>
      </c>
      <c r="AP11" s="284" t="s">
        <v>488</v>
      </c>
      <c r="AQ11" s="285">
        <v>2575</v>
      </c>
      <c r="AR11" s="286" t="s">
        <v>488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489</v>
      </c>
      <c r="AL12" s="1131"/>
      <c r="AM12" s="1131"/>
      <c r="AN12" s="1132"/>
      <c r="AO12" s="284" t="s">
        <v>488</v>
      </c>
      <c r="AP12" s="284" t="s">
        <v>488</v>
      </c>
      <c r="AQ12" s="285" t="s">
        <v>488</v>
      </c>
      <c r="AR12" s="286" t="s">
        <v>488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490</v>
      </c>
      <c r="AL13" s="1131"/>
      <c r="AM13" s="1131"/>
      <c r="AN13" s="1132"/>
      <c r="AO13" s="284">
        <v>12832</v>
      </c>
      <c r="AP13" s="284">
        <v>10072</v>
      </c>
      <c r="AQ13" s="285">
        <v>11862</v>
      </c>
      <c r="AR13" s="286">
        <v>-15.1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491</v>
      </c>
      <c r="AL14" s="1131"/>
      <c r="AM14" s="1131"/>
      <c r="AN14" s="1132"/>
      <c r="AO14" s="284">
        <v>1724</v>
      </c>
      <c r="AP14" s="284">
        <v>1353</v>
      </c>
      <c r="AQ14" s="285">
        <v>4647</v>
      </c>
      <c r="AR14" s="286">
        <v>-70.900000000000006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492</v>
      </c>
      <c r="AL15" s="1134"/>
      <c r="AM15" s="1134"/>
      <c r="AN15" s="1135"/>
      <c r="AO15" s="284">
        <v>-45266</v>
      </c>
      <c r="AP15" s="284">
        <v>-35531</v>
      </c>
      <c r="AQ15" s="285">
        <v>-13358</v>
      </c>
      <c r="AR15" s="286">
        <v>166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178</v>
      </c>
      <c r="AL16" s="1134"/>
      <c r="AM16" s="1134"/>
      <c r="AN16" s="1135"/>
      <c r="AO16" s="284">
        <v>596121</v>
      </c>
      <c r="AP16" s="284">
        <v>467913</v>
      </c>
      <c r="AQ16" s="285">
        <v>286004</v>
      </c>
      <c r="AR16" s="286">
        <v>63.6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497</v>
      </c>
      <c r="AL21" s="1137"/>
      <c r="AM21" s="1137"/>
      <c r="AN21" s="1138"/>
      <c r="AO21" s="297">
        <v>46.31</v>
      </c>
      <c r="AP21" s="298">
        <v>24.25</v>
      </c>
      <c r="AQ21" s="299">
        <v>22.06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498</v>
      </c>
      <c r="AL22" s="1137"/>
      <c r="AM22" s="1137"/>
      <c r="AN22" s="1138"/>
      <c r="AO22" s="302">
        <v>94.8</v>
      </c>
      <c r="AP22" s="303">
        <v>95.4</v>
      </c>
      <c r="AQ22" s="304">
        <v>-0.6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499</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480</v>
      </c>
      <c r="AP30" s="272"/>
      <c r="AQ30" s="273" t="s">
        <v>481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482</v>
      </c>
      <c r="AQ31" s="279" t="s">
        <v>483</v>
      </c>
      <c r="AR31" s="280" t="s">
        <v>484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502</v>
      </c>
      <c r="AL32" s="1121"/>
      <c r="AM32" s="1121"/>
      <c r="AN32" s="1122"/>
      <c r="AO32" s="312">
        <v>273765</v>
      </c>
      <c r="AP32" s="312">
        <v>214886</v>
      </c>
      <c r="AQ32" s="313">
        <v>167387</v>
      </c>
      <c r="AR32" s="314">
        <v>28.4</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503</v>
      </c>
      <c r="AL33" s="1121"/>
      <c r="AM33" s="1121"/>
      <c r="AN33" s="1122"/>
      <c r="AO33" s="312" t="s">
        <v>488</v>
      </c>
      <c r="AP33" s="312" t="s">
        <v>488</v>
      </c>
      <c r="AQ33" s="313" t="s">
        <v>488</v>
      </c>
      <c r="AR33" s="314" t="s">
        <v>488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504</v>
      </c>
      <c r="AL34" s="1121"/>
      <c r="AM34" s="1121"/>
      <c r="AN34" s="1122"/>
      <c r="AO34" s="312" t="s">
        <v>488</v>
      </c>
      <c r="AP34" s="312" t="s">
        <v>488</v>
      </c>
      <c r="AQ34" s="313">
        <v>5</v>
      </c>
      <c r="AR34" s="314" t="s">
        <v>488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505</v>
      </c>
      <c r="AL35" s="1121"/>
      <c r="AM35" s="1121"/>
      <c r="AN35" s="1122"/>
      <c r="AO35" s="312">
        <v>19818</v>
      </c>
      <c r="AP35" s="312">
        <v>15556</v>
      </c>
      <c r="AQ35" s="313">
        <v>34589</v>
      </c>
      <c r="AR35" s="314">
        <v>-55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506</v>
      </c>
      <c r="AL36" s="1121"/>
      <c r="AM36" s="1121"/>
      <c r="AN36" s="1122"/>
      <c r="AO36" s="312">
        <v>666</v>
      </c>
      <c r="AP36" s="312">
        <v>523</v>
      </c>
      <c r="AQ36" s="313">
        <v>2508</v>
      </c>
      <c r="AR36" s="314">
        <v>-79.099999999999994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507</v>
      </c>
      <c r="AL37" s="1121"/>
      <c r="AM37" s="1121"/>
      <c r="AN37" s="1122"/>
      <c r="AO37" s="312" t="s">
        <v>488</v>
      </c>
      <c r="AP37" s="312" t="s">
        <v>488</v>
      </c>
      <c r="AQ37" s="313">
        <v>1525</v>
      </c>
      <c r="AR37" s="314" t="s">
        <v>488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508</v>
      </c>
      <c r="AL38" s="1124"/>
      <c r="AM38" s="1124"/>
      <c r="AN38" s="1125"/>
      <c r="AO38" s="315">
        <v>547</v>
      </c>
      <c r="AP38" s="315">
        <v>429</v>
      </c>
      <c r="AQ38" s="316">
        <v>44</v>
      </c>
      <c r="AR38" s="304">
        <v>875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509</v>
      </c>
      <c r="AL39" s="1124"/>
      <c r="AM39" s="1124"/>
      <c r="AN39" s="1125"/>
      <c r="AO39" s="312" t="s">
        <v>488</v>
      </c>
      <c r="AP39" s="312" t="s">
        <v>488</v>
      </c>
      <c r="AQ39" s="313">
        <v>-7489</v>
      </c>
      <c r="AR39" s="314" t="s">
        <v>488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510</v>
      </c>
      <c r="AL40" s="1121"/>
      <c r="AM40" s="1121"/>
      <c r="AN40" s="1122"/>
      <c r="AO40" s="312">
        <v>-218051</v>
      </c>
      <c r="AP40" s="312">
        <v>-171155</v>
      </c>
      <c r="AQ40" s="313">
        <v>-138932</v>
      </c>
      <c r="AR40" s="314">
        <v>23.2</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288</v>
      </c>
      <c r="AL41" s="1127"/>
      <c r="AM41" s="1127"/>
      <c r="AN41" s="1128"/>
      <c r="AO41" s="312">
        <v>76745</v>
      </c>
      <c r="AP41" s="312">
        <v>60239</v>
      </c>
      <c r="AQ41" s="313">
        <v>59636</v>
      </c>
      <c r="AR41" s="314">
        <v>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480</v>
      </c>
      <c r="AN49" s="1115" t="s">
        <v>513</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514</v>
      </c>
      <c r="AO50" s="329" t="s">
        <v>515</v>
      </c>
      <c r="AP50" s="330" t="s">
        <v>516</v>
      </c>
      <c r="AQ50" s="331" t="s">
        <v>517</v>
      </c>
      <c r="AR50" s="332" t="s">
        <v>518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580238</v>
      </c>
      <c r="AN51" s="334">
        <v>412101</v>
      </c>
      <c r="AO51" s="335">
        <v>24.9</v>
      </c>
      <c r="AP51" s="336">
        <v>268375</v>
      </c>
      <c r="AQ51" s="337">
        <v>-1.2</v>
      </c>
      <c r="AR51" s="338">
        <v>26.1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99877</v>
      </c>
      <c r="AN52" s="342">
        <v>70935</v>
      </c>
      <c r="AO52" s="343">
        <v>-9.6</v>
      </c>
      <c r="AP52" s="344">
        <v>119602</v>
      </c>
      <c r="AQ52" s="345">
        <v>1.5</v>
      </c>
      <c r="AR52" s="346">
        <v>-11.1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555750</v>
      </c>
      <c r="AN53" s="334">
        <v>410451</v>
      </c>
      <c r="AO53" s="335">
        <v>-0.4</v>
      </c>
      <c r="AP53" s="336">
        <v>301035</v>
      </c>
      <c r="AQ53" s="337">
        <v>12.2</v>
      </c>
      <c r="AR53" s="338">
        <v>-12.6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126378</v>
      </c>
      <c r="AN54" s="342">
        <v>93337</v>
      </c>
      <c r="AO54" s="343">
        <v>31.6</v>
      </c>
      <c r="AP54" s="344">
        <v>154376</v>
      </c>
      <c r="AQ54" s="345">
        <v>29.1</v>
      </c>
      <c r="AR54" s="346">
        <v>2.5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1123643</v>
      </c>
      <c r="AN55" s="334">
        <v>854481</v>
      </c>
      <c r="AO55" s="335">
        <v>108.2</v>
      </c>
      <c r="AP55" s="336">
        <v>277467</v>
      </c>
      <c r="AQ55" s="337">
        <v>-7.8</v>
      </c>
      <c r="AR55" s="338">
        <v>116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126905</v>
      </c>
      <c r="AN56" s="342">
        <v>96506</v>
      </c>
      <c r="AO56" s="343">
        <v>3.4</v>
      </c>
      <c r="AP56" s="344">
        <v>128378</v>
      </c>
      <c r="AQ56" s="345">
        <v>-16.8</v>
      </c>
      <c r="AR56" s="346">
        <v>20.2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1372203</v>
      </c>
      <c r="AN57" s="334">
        <v>1049085</v>
      </c>
      <c r="AO57" s="335">
        <v>22.8</v>
      </c>
      <c r="AP57" s="336">
        <v>282256</v>
      </c>
      <c r="AQ57" s="337">
        <v>1.7</v>
      </c>
      <c r="AR57" s="338">
        <v>21.1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182932</v>
      </c>
      <c r="AN58" s="342">
        <v>139856</v>
      </c>
      <c r="AO58" s="343">
        <v>44.9</v>
      </c>
      <c r="AP58" s="344">
        <v>145453</v>
      </c>
      <c r="AQ58" s="345">
        <v>13.3</v>
      </c>
      <c r="AR58" s="346">
        <v>31.6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2267064</v>
      </c>
      <c r="AN59" s="334">
        <v>1779485</v>
      </c>
      <c r="AO59" s="335">
        <v>69.599999999999994</v>
      </c>
      <c r="AP59" s="336">
        <v>295341</v>
      </c>
      <c r="AQ59" s="337">
        <v>4.5999999999999996</v>
      </c>
      <c r="AR59" s="338">
        <v>65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1203894</v>
      </c>
      <c r="AN60" s="342">
        <v>944972</v>
      </c>
      <c r="AO60" s="343">
        <v>575.70000000000005</v>
      </c>
      <c r="AP60" s="344">
        <v>137402</v>
      </c>
      <c r="AQ60" s="345">
        <v>-5.5</v>
      </c>
      <c r="AR60" s="346">
        <v>581.20000000000005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1179780</v>
      </c>
      <c r="AN61" s="349">
        <v>901121</v>
      </c>
      <c r="AO61" s="350">
        <v>45</v>
      </c>
      <c r="AP61" s="351">
        <v>284895</v>
      </c>
      <c r="AQ61" s="352">
        <v>1.9</v>
      </c>
      <c r="AR61" s="338">
        <v>43.1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347997</v>
      </c>
      <c r="AN62" s="342">
        <v>269121</v>
      </c>
      <c r="AO62" s="343">
        <v>129.19999999999999</v>
      </c>
      <c r="AP62" s="344">
        <v>137042</v>
      </c>
      <c r="AQ62" s="345">
        <v>4.3</v>
      </c>
      <c r="AR62" s="346">
        <v>124.9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fZFSPEAtUTdUmMtnLn3uTB0pJN3gmGd+QtIHRiLJkWuHFEugHb8D3amHFGZGXPvlLZrJvuIHVD2IJ+WJg2PuDw==" saltValue="v2X6TFbprf36VXwJ2/wDZ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61"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477</v>
      </c>
    </row>
    <row r="121" spans="125:125" ht="13.5" hidden="1" customHeight="1" x14ac:dyDescent="0.15">
      <c r="DU121" s="259"/>
    </row>
  </sheetData>
  <sheetProtection algorithmName="SHA-512" hashValue="BdTFGP8Wvy+CSH93aCBVbWnEaD5zjvjlWc5JlNLLGr0aulzZ00BvCt0J77rbN4fXDNfFnJv1nSp1KxH6dvBbcQ==" saltValue="/ZkIO8kogjJMpgJ3NSPPj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58"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477</v>
      </c>
    </row>
  </sheetData>
  <sheetProtection algorithmName="SHA-512" hashValue="75noXbHtFPMG8V8LQs6KYpwiaTFwLbZa5qhksycaViIcBu15/q4x4aLW6rVo9ITGTYSabTUaNs1YclGof22EWg==" saltValue="Ieh6xdYC2e+YACcYT1SJq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39" t="s">
        <v>3</v>
      </c>
      <c r="D47" s="1139"/>
      <c r="E47" s="1140"/>
      <c r="F47" s="11">
        <v>33.82</v>
      </c>
      <c r="G47" s="12">
        <v>33.409999999999997</v>
      </c>
      <c r="H47" s="12">
        <v>43.29</v>
      </c>
      <c r="I47" s="12">
        <v>60.22</v>
      </c>
      <c r="J47" s="13">
        <v>57.73</v>
      </c>
    </row>
    <row r="48" spans="2:10" ht="57.75" customHeight="1" x14ac:dyDescent="0.15">
      <c r="B48" s="14"/>
      <c r="C48" s="1141" t="s">
        <v>4</v>
      </c>
      <c r="D48" s="1141"/>
      <c r="E48" s="1142"/>
      <c r="F48" s="15">
        <v>23.79</v>
      </c>
      <c r="G48" s="16">
        <v>25.49</v>
      </c>
      <c r="H48" s="16">
        <v>9.17</v>
      </c>
      <c r="I48" s="16">
        <v>10.97</v>
      </c>
      <c r="J48" s="17">
        <v>25.03</v>
      </c>
    </row>
    <row r="49" spans="2:10" ht="57.75" customHeight="1" thickBot="1" x14ac:dyDescent="0.2">
      <c r="B49" s="18"/>
      <c r="C49" s="1143" t="s">
        <v>5</v>
      </c>
      <c r="D49" s="1143"/>
      <c r="E49" s="1144"/>
      <c r="F49" s="19" t="s">
        <v>532</v>
      </c>
      <c r="G49" s="20">
        <v>4.0199999999999996</v>
      </c>
      <c r="H49" s="20">
        <v>3.73</v>
      </c>
      <c r="I49" s="20">
        <v>16.41</v>
      </c>
      <c r="J49" s="21">
        <v>12.3</v>
      </c>
    </row>
    <row r="50" spans="2:10" x14ac:dyDescent="0.15"/>
  </sheetData>
  <sheetProtection algorithmName="SHA-512" hashValue="dJbaUqjp4ELbHtMeA6tL0+p774+/e/x5jIg/e1Wk2hZT/Ym50U/nMh5yL4h7BhO+aUKtklzNLpHHeyRbyu+ouQ==" saltValue="pQFQYDrqlmFx9DL5+YdSk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60" zoomScaleNormal="6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51" t="s">
        <v>533</v>
      </c>
      <c r="D34" s="1151"/>
      <c r="E34" s="1152"/>
      <c r="F34" s="32">
        <v>23.69</v>
      </c>
      <c r="G34" s="33">
        <v>25.49</v>
      </c>
      <c r="H34" s="33">
        <v>9.06</v>
      </c>
      <c r="I34" s="33">
        <v>10.82</v>
      </c>
      <c r="J34" s="34">
        <v>24.96</v>
      </c>
      <c r="K34" s="22"/>
      <c r="L34" s="22"/>
      <c r="M34" s="22"/>
      <c r="N34" s="22"/>
      <c r="O34" s="22"/>
      <c r="P34" s="22"/>
    </row>
    <row r="35" spans="1:16" ht="39" customHeight="1" x14ac:dyDescent="0.15">
      <c r="A35" s="22"/>
      <c r="B35" s="35"/>
      <c r="C35" s="1145" t="s">
        <v>534</v>
      </c>
      <c r="D35" s="1146"/>
      <c r="E35" s="1147"/>
      <c r="F35" s="36">
        <v>3.99</v>
      </c>
      <c r="G35" s="37">
        <v>3.23</v>
      </c>
      <c r="H35" s="37">
        <v>3.5</v>
      </c>
      <c r="I35" s="37">
        <v>2.9</v>
      </c>
      <c r="J35" s="38">
        <v>3.97</v>
      </c>
      <c r="K35" s="22"/>
      <c r="L35" s="22"/>
      <c r="M35" s="22"/>
      <c r="N35" s="22"/>
      <c r="O35" s="22"/>
      <c r="P35" s="22"/>
    </row>
    <row r="36" spans="1:16" ht="39" customHeight="1" x14ac:dyDescent="0.15">
      <c r="A36" s="22"/>
      <c r="B36" s="35"/>
      <c r="C36" s="1145" t="s">
        <v>535</v>
      </c>
      <c r="D36" s="1146"/>
      <c r="E36" s="1147"/>
      <c r="F36" s="36">
        <v>2.08</v>
      </c>
      <c r="G36" s="37">
        <v>2.2200000000000002</v>
      </c>
      <c r="H36" s="37">
        <v>2.12</v>
      </c>
      <c r="I36" s="37">
        <v>3.36</v>
      </c>
      <c r="J36" s="38">
        <v>1.23</v>
      </c>
      <c r="K36" s="22"/>
      <c r="L36" s="22"/>
      <c r="M36" s="22"/>
      <c r="N36" s="22"/>
      <c r="O36" s="22"/>
      <c r="P36" s="22"/>
    </row>
    <row r="37" spans="1:16" ht="39" customHeight="1" x14ac:dyDescent="0.15">
      <c r="A37" s="22"/>
      <c r="B37" s="35"/>
      <c r="C37" s="1145" t="s">
        <v>536</v>
      </c>
      <c r="D37" s="1146"/>
      <c r="E37" s="1147"/>
      <c r="F37" s="36">
        <v>1.03</v>
      </c>
      <c r="G37" s="37">
        <v>0.67</v>
      </c>
      <c r="H37" s="37">
        <v>0.49</v>
      </c>
      <c r="I37" s="37">
        <v>0.54</v>
      </c>
      <c r="J37" s="38">
        <v>1.08</v>
      </c>
      <c r="K37" s="22"/>
      <c r="L37" s="22"/>
      <c r="M37" s="22"/>
      <c r="N37" s="22"/>
      <c r="O37" s="22"/>
      <c r="P37" s="22"/>
    </row>
    <row r="38" spans="1:16" ht="39" customHeight="1" x14ac:dyDescent="0.15">
      <c r="A38" s="22"/>
      <c r="B38" s="35"/>
      <c r="C38" s="1145" t="s">
        <v>537</v>
      </c>
      <c r="D38" s="1146"/>
      <c r="E38" s="1147"/>
      <c r="F38" s="36">
        <v>0.35</v>
      </c>
      <c r="G38" s="37">
        <v>0.55000000000000004</v>
      </c>
      <c r="H38" s="37">
        <v>0.63</v>
      </c>
      <c r="I38" s="37">
        <v>0.72</v>
      </c>
      <c r="J38" s="38">
        <v>0.79</v>
      </c>
      <c r="K38" s="22"/>
      <c r="L38" s="22"/>
      <c r="M38" s="22"/>
      <c r="N38" s="22"/>
      <c r="O38" s="22"/>
      <c r="P38" s="22"/>
    </row>
    <row r="39" spans="1:16" ht="39" customHeight="1" x14ac:dyDescent="0.15">
      <c r="A39" s="22"/>
      <c r="B39" s="35"/>
      <c r="C39" s="1145" t="s">
        <v>538</v>
      </c>
      <c r="D39" s="1146"/>
      <c r="E39" s="1147"/>
      <c r="F39" s="36">
        <v>0.3</v>
      </c>
      <c r="G39" s="37">
        <v>0.44</v>
      </c>
      <c r="H39" s="37">
        <v>0.32</v>
      </c>
      <c r="I39" s="37">
        <v>0.21</v>
      </c>
      <c r="J39" s="38">
        <v>0.4</v>
      </c>
      <c r="K39" s="22"/>
      <c r="L39" s="22"/>
      <c r="M39" s="22"/>
      <c r="N39" s="22"/>
      <c r="O39" s="22"/>
      <c r="P39" s="22"/>
    </row>
    <row r="40" spans="1:16" ht="39" customHeight="1" x14ac:dyDescent="0.15">
      <c r="A40" s="22"/>
      <c r="B40" s="35"/>
      <c r="C40" s="1145" t="s">
        <v>539</v>
      </c>
      <c r="D40" s="1146"/>
      <c r="E40" s="1147"/>
      <c r="F40" s="36">
        <v>0.09</v>
      </c>
      <c r="G40" s="37">
        <v>0.13</v>
      </c>
      <c r="H40" s="37">
        <v>0.11</v>
      </c>
      <c r="I40" s="37">
        <v>0.13</v>
      </c>
      <c r="J40" s="38">
        <v>0.06</v>
      </c>
      <c r="K40" s="22"/>
      <c r="L40" s="22"/>
      <c r="M40" s="22"/>
      <c r="N40" s="22"/>
      <c r="O40" s="22"/>
      <c r="P40" s="22"/>
    </row>
    <row r="41" spans="1:16" ht="39" customHeight="1" x14ac:dyDescent="0.15">
      <c r="A41" s="22"/>
      <c r="B41" s="35"/>
      <c r="C41" s="1145" t="s">
        <v>540</v>
      </c>
      <c r="D41" s="1146"/>
      <c r="E41" s="1147"/>
      <c r="F41" s="36">
        <v>0.03</v>
      </c>
      <c r="G41" s="37">
        <v>0.03</v>
      </c>
      <c r="H41" s="37">
        <v>0.03</v>
      </c>
      <c r="I41" s="37">
        <v>0.05</v>
      </c>
      <c r="J41" s="38">
        <v>0.04</v>
      </c>
      <c r="K41" s="22"/>
      <c r="L41" s="22"/>
      <c r="M41" s="22"/>
      <c r="N41" s="22"/>
      <c r="O41" s="22"/>
      <c r="P41" s="22"/>
    </row>
    <row r="42" spans="1:16" ht="39" customHeight="1" x14ac:dyDescent="0.15">
      <c r="A42" s="22"/>
      <c r="B42" s="39"/>
      <c r="C42" s="1145" t="s">
        <v>541</v>
      </c>
      <c r="D42" s="1146"/>
      <c r="E42" s="1147"/>
      <c r="F42" s="36" t="s">
        <v>488</v>
      </c>
      <c r="G42" s="37" t="s">
        <v>488</v>
      </c>
      <c r="H42" s="37" t="s">
        <v>488</v>
      </c>
      <c r="I42" s="37" t="s">
        <v>488</v>
      </c>
      <c r="J42" s="38" t="s">
        <v>488</v>
      </c>
      <c r="K42" s="22"/>
      <c r="L42" s="22"/>
      <c r="M42" s="22"/>
      <c r="N42" s="22"/>
      <c r="O42" s="22"/>
      <c r="P42" s="22"/>
    </row>
    <row r="43" spans="1:16" ht="39" customHeight="1" thickBot="1" x14ac:dyDescent="0.2">
      <c r="A43" s="22"/>
      <c r="B43" s="40"/>
      <c r="C43" s="1148" t="s">
        <v>542</v>
      </c>
      <c r="D43" s="1149"/>
      <c r="E43" s="1150"/>
      <c r="F43" s="41" t="s">
        <v>488</v>
      </c>
      <c r="G43" s="42" t="s">
        <v>488</v>
      </c>
      <c r="H43" s="42" t="s">
        <v>488</v>
      </c>
      <c r="I43" s="42" t="s">
        <v>488</v>
      </c>
      <c r="J43" s="43" t="s">
        <v>488</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T4IEQ0DCgenz4xiNozsm04SKVhrkei2IHCS7niNH6XbOu90l19oJffk89j1P1PnMikE1vM+QUzaA1DuwFfMagw==" saltValue="vLtiR/hMC9lj1RuCbtd1k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31"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286</v>
      </c>
      <c r="L45" s="60">
        <v>286</v>
      </c>
      <c r="M45" s="60">
        <v>280</v>
      </c>
      <c r="N45" s="60">
        <v>273</v>
      </c>
      <c r="O45" s="61">
        <v>274</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488</v>
      </c>
      <c r="L46" s="64" t="s">
        <v>488</v>
      </c>
      <c r="M46" s="64" t="s">
        <v>488</v>
      </c>
      <c r="N46" s="64" t="s">
        <v>488</v>
      </c>
      <c r="O46" s="65" t="s">
        <v>488</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488</v>
      </c>
      <c r="L47" s="64" t="s">
        <v>488</v>
      </c>
      <c r="M47" s="64" t="s">
        <v>488</v>
      </c>
      <c r="N47" s="64" t="s">
        <v>488</v>
      </c>
      <c r="O47" s="65" t="s">
        <v>488</v>
      </c>
      <c r="P47" s="48"/>
      <c r="Q47" s="48"/>
      <c r="R47" s="48"/>
      <c r="S47" s="48"/>
      <c r="T47" s="48"/>
      <c r="U47" s="48"/>
    </row>
    <row r="48" spans="1:21" ht="30.75" customHeight="1" x14ac:dyDescent="0.15">
      <c r="A48" s="48"/>
      <c r="B48" s="1178"/>
      <c r="C48" s="1179"/>
      <c r="D48" s="62"/>
      <c r="E48" s="1155" t="s">
        <v>13</v>
      </c>
      <c r="F48" s="1155"/>
      <c r="G48" s="1155"/>
      <c r="H48" s="1155"/>
      <c r="I48" s="1155"/>
      <c r="J48" s="1156"/>
      <c r="K48" s="63">
        <v>15</v>
      </c>
      <c r="L48" s="64">
        <v>19</v>
      </c>
      <c r="M48" s="64">
        <v>20</v>
      </c>
      <c r="N48" s="64">
        <v>15</v>
      </c>
      <c r="O48" s="65">
        <v>20</v>
      </c>
      <c r="P48" s="48"/>
      <c r="Q48" s="48"/>
      <c r="R48" s="48"/>
      <c r="S48" s="48"/>
      <c r="T48" s="48"/>
      <c r="U48" s="48"/>
    </row>
    <row r="49" spans="1:21" ht="30.75" customHeight="1" x14ac:dyDescent="0.15">
      <c r="A49" s="48"/>
      <c r="B49" s="1178"/>
      <c r="C49" s="1179"/>
      <c r="D49" s="62"/>
      <c r="E49" s="1155" t="s">
        <v>14</v>
      </c>
      <c r="F49" s="1155"/>
      <c r="G49" s="1155"/>
      <c r="H49" s="1155"/>
      <c r="I49" s="1155"/>
      <c r="J49" s="1156"/>
      <c r="K49" s="63">
        <v>1</v>
      </c>
      <c r="L49" s="64">
        <v>1</v>
      </c>
      <c r="M49" s="64">
        <v>1</v>
      </c>
      <c r="N49" s="64">
        <v>1</v>
      </c>
      <c r="O49" s="65">
        <v>1</v>
      </c>
      <c r="P49" s="48"/>
      <c r="Q49" s="48"/>
      <c r="R49" s="48"/>
      <c r="S49" s="48"/>
      <c r="T49" s="48"/>
      <c r="U49" s="48"/>
    </row>
    <row r="50" spans="1:21" ht="30.75" customHeight="1" x14ac:dyDescent="0.15">
      <c r="A50" s="48"/>
      <c r="B50" s="1178"/>
      <c r="C50" s="1179"/>
      <c r="D50" s="62"/>
      <c r="E50" s="1155" t="s">
        <v>15</v>
      </c>
      <c r="F50" s="1155"/>
      <c r="G50" s="1155"/>
      <c r="H50" s="1155"/>
      <c r="I50" s="1155"/>
      <c r="J50" s="1156"/>
      <c r="K50" s="63" t="s">
        <v>488</v>
      </c>
      <c r="L50" s="64" t="s">
        <v>488</v>
      </c>
      <c r="M50" s="64" t="s">
        <v>488</v>
      </c>
      <c r="N50" s="64" t="s">
        <v>488</v>
      </c>
      <c r="O50" s="65" t="s">
        <v>488</v>
      </c>
      <c r="P50" s="48"/>
      <c r="Q50" s="48"/>
      <c r="R50" s="48"/>
      <c r="S50" s="48"/>
      <c r="T50" s="48"/>
      <c r="U50" s="48"/>
    </row>
    <row r="51" spans="1:21" ht="30.75" customHeight="1" x14ac:dyDescent="0.15">
      <c r="A51" s="48"/>
      <c r="B51" s="1180"/>
      <c r="C51" s="1181"/>
      <c r="D51" s="66"/>
      <c r="E51" s="1155" t="s">
        <v>16</v>
      </c>
      <c r="F51" s="1155"/>
      <c r="G51" s="1155"/>
      <c r="H51" s="1155"/>
      <c r="I51" s="1155"/>
      <c r="J51" s="1156"/>
      <c r="K51" s="63">
        <v>0</v>
      </c>
      <c r="L51" s="64">
        <v>0</v>
      </c>
      <c r="M51" s="64">
        <v>0</v>
      </c>
      <c r="N51" s="64">
        <v>0</v>
      </c>
      <c r="O51" s="65">
        <v>1</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227</v>
      </c>
      <c r="L52" s="64">
        <v>222</v>
      </c>
      <c r="M52" s="64">
        <v>221</v>
      </c>
      <c r="N52" s="64">
        <v>228</v>
      </c>
      <c r="O52" s="65">
        <v>217</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75</v>
      </c>
      <c r="L53" s="69">
        <v>84</v>
      </c>
      <c r="M53" s="69">
        <v>80</v>
      </c>
      <c r="N53" s="69">
        <v>61</v>
      </c>
      <c r="O53" s="70">
        <v>79</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543</v>
      </c>
      <c r="L57" s="81" t="s">
        <v>544</v>
      </c>
      <c r="M57" s="81" t="s">
        <v>545</v>
      </c>
      <c r="N57" s="81" t="s">
        <v>546</v>
      </c>
      <c r="O57" s="82" t="s">
        <v>547</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lbclu5w2WwsayERDSOfUJ3f+WfwojcDM5Jiw57TCjRsSTz19YrXLytJ5vbDF67mNpTu0523dc/n3dP3dJ2Zb3w==" saltValue="1f3Man3TFThjqobn0qUuh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527</v>
      </c>
      <c r="J40" s="103" t="s">
        <v>528</v>
      </c>
      <c r="K40" s="103" t="s">
        <v>529</v>
      </c>
      <c r="L40" s="103" t="s">
        <v>530</v>
      </c>
      <c r="M40" s="104" t="s">
        <v>531</v>
      </c>
    </row>
    <row r="41" spans="2:13" ht="27.75" customHeight="1" x14ac:dyDescent="0.15">
      <c r="B41" s="1196" t="s">
        <v>30</v>
      </c>
      <c r="C41" s="1197"/>
      <c r="D41" s="105"/>
      <c r="E41" s="1198" t="s">
        <v>31</v>
      </c>
      <c r="F41" s="1198"/>
      <c r="G41" s="1198"/>
      <c r="H41" s="1199"/>
      <c r="I41" s="355">
        <v>2343</v>
      </c>
      <c r="J41" s="356">
        <v>2266</v>
      </c>
      <c r="K41" s="356">
        <v>2249</v>
      </c>
      <c r="L41" s="356">
        <v>2478</v>
      </c>
      <c r="M41" s="357">
        <v>3428</v>
      </c>
    </row>
    <row r="42" spans="2:13" ht="27.75" customHeight="1" x14ac:dyDescent="0.15">
      <c r="B42" s="1186"/>
      <c r="C42" s="1187"/>
      <c r="D42" s="106"/>
      <c r="E42" s="1190" t="s">
        <v>32</v>
      </c>
      <c r="F42" s="1190"/>
      <c r="G42" s="1190"/>
      <c r="H42" s="1191"/>
      <c r="I42" s="358" t="s">
        <v>488</v>
      </c>
      <c r="J42" s="359" t="s">
        <v>488</v>
      </c>
      <c r="K42" s="359" t="s">
        <v>488</v>
      </c>
      <c r="L42" s="359" t="s">
        <v>488</v>
      </c>
      <c r="M42" s="360" t="s">
        <v>488</v>
      </c>
    </row>
    <row r="43" spans="2:13" ht="27.75" customHeight="1" x14ac:dyDescent="0.15">
      <c r="B43" s="1186"/>
      <c r="C43" s="1187"/>
      <c r="D43" s="106"/>
      <c r="E43" s="1190" t="s">
        <v>33</v>
      </c>
      <c r="F43" s="1190"/>
      <c r="G43" s="1190"/>
      <c r="H43" s="1191"/>
      <c r="I43" s="358">
        <v>161</v>
      </c>
      <c r="J43" s="359">
        <v>189</v>
      </c>
      <c r="K43" s="359">
        <v>234</v>
      </c>
      <c r="L43" s="359">
        <v>280</v>
      </c>
      <c r="M43" s="360">
        <v>348</v>
      </c>
    </row>
    <row r="44" spans="2:13" ht="27.75" customHeight="1" x14ac:dyDescent="0.15">
      <c r="B44" s="1186"/>
      <c r="C44" s="1187"/>
      <c r="D44" s="106"/>
      <c r="E44" s="1190" t="s">
        <v>34</v>
      </c>
      <c r="F44" s="1190"/>
      <c r="G44" s="1190"/>
      <c r="H44" s="1191"/>
      <c r="I44" s="358">
        <v>4</v>
      </c>
      <c r="J44" s="359">
        <v>3</v>
      </c>
      <c r="K44" s="359" t="s">
        <v>488</v>
      </c>
      <c r="L44" s="359" t="s">
        <v>488</v>
      </c>
      <c r="M44" s="360" t="s">
        <v>488</v>
      </c>
    </row>
    <row r="45" spans="2:13" ht="27.75" customHeight="1" x14ac:dyDescent="0.15">
      <c r="B45" s="1186"/>
      <c r="C45" s="1187"/>
      <c r="D45" s="106"/>
      <c r="E45" s="1190" t="s">
        <v>35</v>
      </c>
      <c r="F45" s="1190"/>
      <c r="G45" s="1190"/>
      <c r="H45" s="1191"/>
      <c r="I45" s="358">
        <v>227</v>
      </c>
      <c r="J45" s="359" t="s">
        <v>488</v>
      </c>
      <c r="K45" s="359" t="s">
        <v>488</v>
      </c>
      <c r="L45" s="359" t="s">
        <v>488</v>
      </c>
      <c r="M45" s="360" t="s">
        <v>488</v>
      </c>
    </row>
    <row r="46" spans="2:13" ht="27.75" customHeight="1" x14ac:dyDescent="0.15">
      <c r="B46" s="1186"/>
      <c r="C46" s="1187"/>
      <c r="D46" s="107"/>
      <c r="E46" s="1190" t="s">
        <v>36</v>
      </c>
      <c r="F46" s="1190"/>
      <c r="G46" s="1190"/>
      <c r="H46" s="1191"/>
      <c r="I46" s="358" t="s">
        <v>488</v>
      </c>
      <c r="J46" s="359" t="s">
        <v>488</v>
      </c>
      <c r="K46" s="359" t="s">
        <v>488</v>
      </c>
      <c r="L46" s="359" t="s">
        <v>488</v>
      </c>
      <c r="M46" s="360" t="s">
        <v>488</v>
      </c>
    </row>
    <row r="47" spans="2:13" ht="27.75" customHeight="1" x14ac:dyDescent="0.15">
      <c r="B47" s="1186"/>
      <c r="C47" s="1187"/>
      <c r="D47" s="108"/>
      <c r="E47" s="1200" t="s">
        <v>37</v>
      </c>
      <c r="F47" s="1201"/>
      <c r="G47" s="1201"/>
      <c r="H47" s="1202"/>
      <c r="I47" s="358" t="s">
        <v>488</v>
      </c>
      <c r="J47" s="359" t="s">
        <v>488</v>
      </c>
      <c r="K47" s="359" t="s">
        <v>488</v>
      </c>
      <c r="L47" s="359" t="s">
        <v>488</v>
      </c>
      <c r="M47" s="360" t="s">
        <v>488</v>
      </c>
    </row>
    <row r="48" spans="2:13" ht="27.75" customHeight="1" x14ac:dyDescent="0.15">
      <c r="B48" s="1186"/>
      <c r="C48" s="1187"/>
      <c r="D48" s="106"/>
      <c r="E48" s="1190" t="s">
        <v>38</v>
      </c>
      <c r="F48" s="1190"/>
      <c r="G48" s="1190"/>
      <c r="H48" s="1191"/>
      <c r="I48" s="358" t="s">
        <v>488</v>
      </c>
      <c r="J48" s="359" t="s">
        <v>488</v>
      </c>
      <c r="K48" s="359" t="s">
        <v>488</v>
      </c>
      <c r="L48" s="359" t="s">
        <v>488</v>
      </c>
      <c r="M48" s="360" t="s">
        <v>488</v>
      </c>
    </row>
    <row r="49" spans="2:13" ht="27.75" customHeight="1" x14ac:dyDescent="0.15">
      <c r="B49" s="1188"/>
      <c r="C49" s="1189"/>
      <c r="D49" s="106"/>
      <c r="E49" s="1190" t="s">
        <v>39</v>
      </c>
      <c r="F49" s="1190"/>
      <c r="G49" s="1190"/>
      <c r="H49" s="1191"/>
      <c r="I49" s="358" t="s">
        <v>488</v>
      </c>
      <c r="J49" s="359" t="s">
        <v>488</v>
      </c>
      <c r="K49" s="359" t="s">
        <v>488</v>
      </c>
      <c r="L49" s="359" t="s">
        <v>488</v>
      </c>
      <c r="M49" s="360" t="s">
        <v>488</v>
      </c>
    </row>
    <row r="50" spans="2:13" ht="27.75" customHeight="1" x14ac:dyDescent="0.15">
      <c r="B50" s="1184" t="s">
        <v>40</v>
      </c>
      <c r="C50" s="1185"/>
      <c r="D50" s="109"/>
      <c r="E50" s="1190" t="s">
        <v>41</v>
      </c>
      <c r="F50" s="1190"/>
      <c r="G50" s="1190"/>
      <c r="H50" s="1191"/>
      <c r="I50" s="358">
        <v>939</v>
      </c>
      <c r="J50" s="359">
        <v>1020</v>
      </c>
      <c r="K50" s="359">
        <v>1244</v>
      </c>
      <c r="L50" s="359">
        <v>1428</v>
      </c>
      <c r="M50" s="360">
        <v>1160</v>
      </c>
    </row>
    <row r="51" spans="2:13" ht="27.75" customHeight="1" x14ac:dyDescent="0.15">
      <c r="B51" s="1186"/>
      <c r="C51" s="1187"/>
      <c r="D51" s="106"/>
      <c r="E51" s="1190" t="s">
        <v>42</v>
      </c>
      <c r="F51" s="1190"/>
      <c r="G51" s="1190"/>
      <c r="H51" s="1191"/>
      <c r="I51" s="358">
        <v>32</v>
      </c>
      <c r="J51" s="359">
        <v>2</v>
      </c>
      <c r="K51" s="359">
        <v>1</v>
      </c>
      <c r="L51" s="359" t="s">
        <v>488</v>
      </c>
      <c r="M51" s="360" t="s">
        <v>488</v>
      </c>
    </row>
    <row r="52" spans="2:13" ht="27.75" customHeight="1" x14ac:dyDescent="0.15">
      <c r="B52" s="1188"/>
      <c r="C52" s="1189"/>
      <c r="D52" s="106"/>
      <c r="E52" s="1190" t="s">
        <v>43</v>
      </c>
      <c r="F52" s="1190"/>
      <c r="G52" s="1190"/>
      <c r="H52" s="1191"/>
      <c r="I52" s="358">
        <v>1829</v>
      </c>
      <c r="J52" s="359">
        <v>1814</v>
      </c>
      <c r="K52" s="359">
        <v>1813</v>
      </c>
      <c r="L52" s="359">
        <v>1774</v>
      </c>
      <c r="M52" s="360">
        <v>2143</v>
      </c>
    </row>
    <row r="53" spans="2:13" ht="27.75" customHeight="1" thickBot="1" x14ac:dyDescent="0.2">
      <c r="B53" s="1192" t="s">
        <v>19</v>
      </c>
      <c r="C53" s="1193"/>
      <c r="D53" s="110"/>
      <c r="E53" s="1194" t="s">
        <v>44</v>
      </c>
      <c r="F53" s="1194"/>
      <c r="G53" s="1194"/>
      <c r="H53" s="1195"/>
      <c r="I53" s="361">
        <v>-66</v>
      </c>
      <c r="J53" s="362">
        <v>-378</v>
      </c>
      <c r="K53" s="362">
        <v>-575</v>
      </c>
      <c r="L53" s="362">
        <v>-445</v>
      </c>
      <c r="M53" s="363">
        <v>473</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j10DmqSsYwR25+q4UxIt7Hgnz/ikBjgf58NBc+RrBCFLgsfVDQFApX6Vd7mY1VVF1D+qcOw9FYd5a8Pcts3BMw==" saltValue="qj/sdcUvo9Y3pru0ACMe2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abSelected="1" topLeftCell="A25" zoomScale="50" zoomScaleNormal="50" zoomScaleSheetLayoutView="100" workbookViewId="0">
      <selection activeCell="G60" sqref="G60"/>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529</v>
      </c>
      <c r="G54" s="119" t="s">
        <v>530</v>
      </c>
      <c r="H54" s="120" t="s">
        <v>531</v>
      </c>
    </row>
    <row r="55" spans="2:8" ht="52.5" customHeight="1" x14ac:dyDescent="0.15">
      <c r="B55" s="121"/>
      <c r="C55" s="1211" t="s">
        <v>46</v>
      </c>
      <c r="D55" s="1211"/>
      <c r="E55" s="1212"/>
      <c r="F55" s="122">
        <v>628</v>
      </c>
      <c r="G55" s="122">
        <v>837</v>
      </c>
      <c r="H55" s="123">
        <v>811</v>
      </c>
    </row>
    <row r="56" spans="2:8" ht="52.5" customHeight="1" x14ac:dyDescent="0.15">
      <c r="B56" s="124"/>
      <c r="C56" s="1213" t="s">
        <v>47</v>
      </c>
      <c r="D56" s="1213"/>
      <c r="E56" s="1214"/>
      <c r="F56" s="125">
        <v>125</v>
      </c>
      <c r="G56" s="125">
        <v>125</v>
      </c>
      <c r="H56" s="126">
        <v>126</v>
      </c>
    </row>
    <row r="57" spans="2:8" ht="53.25" customHeight="1" x14ac:dyDescent="0.15">
      <c r="B57" s="124"/>
      <c r="C57" s="1215" t="s">
        <v>48</v>
      </c>
      <c r="D57" s="1215"/>
      <c r="E57" s="1216"/>
      <c r="F57" s="127">
        <v>513</v>
      </c>
      <c r="G57" s="127">
        <v>488</v>
      </c>
      <c r="H57" s="128">
        <v>246</v>
      </c>
    </row>
    <row r="58" spans="2:8" ht="45.75" customHeight="1" x14ac:dyDescent="0.15">
      <c r="B58" s="129"/>
      <c r="C58" s="1203" t="s">
        <v>548</v>
      </c>
      <c r="D58" s="1204"/>
      <c r="E58" s="1205"/>
      <c r="F58" s="130">
        <v>305</v>
      </c>
      <c r="G58" s="130">
        <v>272</v>
      </c>
      <c r="H58" s="131">
        <v>30</v>
      </c>
    </row>
    <row r="59" spans="2:8" ht="45.75" customHeight="1" x14ac:dyDescent="0.15">
      <c r="B59" s="129"/>
      <c r="C59" s="1203" t="s">
        <v>549</v>
      </c>
      <c r="D59" s="1204"/>
      <c r="E59" s="1205"/>
      <c r="F59" s="130">
        <v>73</v>
      </c>
      <c r="G59" s="130">
        <v>76</v>
      </c>
      <c r="H59" s="131">
        <v>70</v>
      </c>
    </row>
    <row r="60" spans="2:8" ht="45.75" customHeight="1" x14ac:dyDescent="0.15">
      <c r="B60" s="129"/>
      <c r="C60" s="1203" t="s">
        <v>550</v>
      </c>
      <c r="D60" s="1204"/>
      <c r="E60" s="1205"/>
      <c r="F60" s="130">
        <v>63</v>
      </c>
      <c r="G60" s="130">
        <v>67</v>
      </c>
      <c r="H60" s="131">
        <v>67</v>
      </c>
    </row>
    <row r="61" spans="2:8" ht="45.75" customHeight="1" x14ac:dyDescent="0.15">
      <c r="B61" s="129"/>
      <c r="C61" s="1203" t="s">
        <v>552</v>
      </c>
      <c r="D61" s="1204"/>
      <c r="E61" s="1205"/>
      <c r="F61" s="130">
        <v>50</v>
      </c>
      <c r="G61" s="130">
        <v>50</v>
      </c>
      <c r="H61" s="131">
        <v>50</v>
      </c>
    </row>
    <row r="62" spans="2:8" ht="45.75" customHeight="1" thickBot="1" x14ac:dyDescent="0.2">
      <c r="B62" s="132"/>
      <c r="C62" s="1206" t="s">
        <v>551</v>
      </c>
      <c r="D62" s="1207"/>
      <c r="E62" s="1208"/>
      <c r="F62" s="133">
        <v>22</v>
      </c>
      <c r="G62" s="133">
        <v>22</v>
      </c>
      <c r="H62" s="134">
        <v>22</v>
      </c>
    </row>
    <row r="63" spans="2:8" ht="52.5" customHeight="1" thickBot="1" x14ac:dyDescent="0.2">
      <c r="B63" s="135"/>
      <c r="C63" s="1209" t="s">
        <v>49</v>
      </c>
      <c r="D63" s="1209"/>
      <c r="E63" s="1210"/>
      <c r="F63" s="136">
        <v>1267</v>
      </c>
      <c r="G63" s="136">
        <v>1450</v>
      </c>
      <c r="H63" s="137">
        <v>1182</v>
      </c>
    </row>
    <row r="64" spans="2:8" x14ac:dyDescent="0.15"/>
  </sheetData>
  <sheetProtection algorithmName="SHA-512" hashValue="gpwENDX/QyIUHFUr3tuN4JEg+oNPpi3U3TdFYbsIo75UhxM4dKrPi3AGFuwVePBily9xAa/yiH+IuIkbTB9R7Q==" saltValue="hnHIFqXZq+R360oTofuwa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526</v>
      </c>
      <c r="G2" s="151"/>
      <c r="H2" s="152"/>
    </row>
    <row r="3" spans="1:8" x14ac:dyDescent="0.15">
      <c r="A3" s="148" t="s">
        <v>519</v>
      </c>
      <c r="B3" s="153"/>
      <c r="C3" s="154"/>
      <c r="D3" s="155">
        <v>412101</v>
      </c>
      <c r="E3" s="156"/>
      <c r="F3" s="157">
        <v>268375</v>
      </c>
      <c r="G3" s="158"/>
      <c r="H3" s="159"/>
    </row>
    <row r="4" spans="1:8" x14ac:dyDescent="0.15">
      <c r="A4" s="160"/>
      <c r="B4" s="161"/>
      <c r="C4" s="162"/>
      <c r="D4" s="163">
        <v>70935</v>
      </c>
      <c r="E4" s="164"/>
      <c r="F4" s="165">
        <v>119602</v>
      </c>
      <c r="G4" s="166"/>
      <c r="H4" s="167"/>
    </row>
    <row r="5" spans="1:8" x14ac:dyDescent="0.15">
      <c r="A5" s="148" t="s">
        <v>521</v>
      </c>
      <c r="B5" s="153"/>
      <c r="C5" s="154"/>
      <c r="D5" s="155">
        <v>410451</v>
      </c>
      <c r="E5" s="156"/>
      <c r="F5" s="157">
        <v>301035</v>
      </c>
      <c r="G5" s="158"/>
      <c r="H5" s="159"/>
    </row>
    <row r="6" spans="1:8" x14ac:dyDescent="0.15">
      <c r="A6" s="160"/>
      <c r="B6" s="161"/>
      <c r="C6" s="162"/>
      <c r="D6" s="163">
        <v>93337</v>
      </c>
      <c r="E6" s="164"/>
      <c r="F6" s="165">
        <v>154376</v>
      </c>
      <c r="G6" s="166"/>
      <c r="H6" s="167"/>
    </row>
    <row r="7" spans="1:8" x14ac:dyDescent="0.15">
      <c r="A7" s="148" t="s">
        <v>522</v>
      </c>
      <c r="B7" s="153"/>
      <c r="C7" s="154"/>
      <c r="D7" s="155">
        <v>854481</v>
      </c>
      <c r="E7" s="156"/>
      <c r="F7" s="157">
        <v>277467</v>
      </c>
      <c r="G7" s="158"/>
      <c r="H7" s="159"/>
    </row>
    <row r="8" spans="1:8" x14ac:dyDescent="0.15">
      <c r="A8" s="160"/>
      <c r="B8" s="161"/>
      <c r="C8" s="162"/>
      <c r="D8" s="163">
        <v>96506</v>
      </c>
      <c r="E8" s="164"/>
      <c r="F8" s="165">
        <v>128378</v>
      </c>
      <c r="G8" s="166"/>
      <c r="H8" s="167"/>
    </row>
    <row r="9" spans="1:8" x14ac:dyDescent="0.15">
      <c r="A9" s="148" t="s">
        <v>523</v>
      </c>
      <c r="B9" s="153"/>
      <c r="C9" s="154"/>
      <c r="D9" s="155">
        <v>1049085</v>
      </c>
      <c r="E9" s="156"/>
      <c r="F9" s="157">
        <v>282256</v>
      </c>
      <c r="G9" s="158"/>
      <c r="H9" s="159"/>
    </row>
    <row r="10" spans="1:8" x14ac:dyDescent="0.15">
      <c r="A10" s="160"/>
      <c r="B10" s="161"/>
      <c r="C10" s="162"/>
      <c r="D10" s="163">
        <v>139856</v>
      </c>
      <c r="E10" s="164"/>
      <c r="F10" s="165">
        <v>145453</v>
      </c>
      <c r="G10" s="166"/>
      <c r="H10" s="167"/>
    </row>
    <row r="11" spans="1:8" x14ac:dyDescent="0.15">
      <c r="A11" s="148" t="s">
        <v>524</v>
      </c>
      <c r="B11" s="153"/>
      <c r="C11" s="154"/>
      <c r="D11" s="155">
        <v>1779485</v>
      </c>
      <c r="E11" s="156"/>
      <c r="F11" s="157">
        <v>295341</v>
      </c>
      <c r="G11" s="158"/>
      <c r="H11" s="159"/>
    </row>
    <row r="12" spans="1:8" x14ac:dyDescent="0.15">
      <c r="A12" s="160"/>
      <c r="B12" s="161"/>
      <c r="C12" s="168"/>
      <c r="D12" s="163">
        <v>944972</v>
      </c>
      <c r="E12" s="164"/>
      <c r="F12" s="165">
        <v>137402</v>
      </c>
      <c r="G12" s="166"/>
      <c r="H12" s="167"/>
    </row>
    <row r="13" spans="1:8" x14ac:dyDescent="0.15">
      <c r="A13" s="148"/>
      <c r="B13" s="153"/>
      <c r="C13" s="169"/>
      <c r="D13" s="170">
        <v>901121</v>
      </c>
      <c r="E13" s="171"/>
      <c r="F13" s="172">
        <v>284895</v>
      </c>
      <c r="G13" s="173"/>
      <c r="H13" s="159"/>
    </row>
    <row r="14" spans="1:8" x14ac:dyDescent="0.15">
      <c r="A14" s="160"/>
      <c r="B14" s="161"/>
      <c r="C14" s="162"/>
      <c r="D14" s="163">
        <v>269121</v>
      </c>
      <c r="E14" s="164"/>
      <c r="F14" s="165">
        <v>137042</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23.79</v>
      </c>
      <c r="C19" s="174">
        <f>ROUND(VALUE(SUBSTITUTE(実質収支比率等に係る経年分析!G$48,"▲","-")),2)</f>
        <v>25.49</v>
      </c>
      <c r="D19" s="174">
        <f>ROUND(VALUE(SUBSTITUTE(実質収支比率等に係る経年分析!H$48,"▲","-")),2)</f>
        <v>9.17</v>
      </c>
      <c r="E19" s="174">
        <f>ROUND(VALUE(SUBSTITUTE(実質収支比率等に係る経年分析!I$48,"▲","-")),2)</f>
        <v>10.97</v>
      </c>
      <c r="F19" s="174">
        <f>ROUND(VALUE(SUBSTITUTE(実質収支比率等に係る経年分析!J$48,"▲","-")),2)</f>
        <v>25.03</v>
      </c>
    </row>
    <row r="20" spans="1:11" x14ac:dyDescent="0.15">
      <c r="A20" s="174" t="s">
        <v>53</v>
      </c>
      <c r="B20" s="174">
        <f>ROUND(VALUE(SUBSTITUTE(実質収支比率等に係る経年分析!F$47,"▲","-")),2)</f>
        <v>33.82</v>
      </c>
      <c r="C20" s="174">
        <f>ROUND(VALUE(SUBSTITUTE(実質収支比率等に係る経年分析!G$47,"▲","-")),2)</f>
        <v>33.409999999999997</v>
      </c>
      <c r="D20" s="174">
        <f>ROUND(VALUE(SUBSTITUTE(実質収支比率等に係る経年分析!H$47,"▲","-")),2)</f>
        <v>43.29</v>
      </c>
      <c r="E20" s="174">
        <f>ROUND(VALUE(SUBSTITUTE(実質収支比率等に係る経年分析!I$47,"▲","-")),2)</f>
        <v>60.22</v>
      </c>
      <c r="F20" s="174">
        <f>ROUND(VALUE(SUBSTITUTE(実質収支比率等に係る経年分析!J$47,"▲","-")),2)</f>
        <v>57.73</v>
      </c>
    </row>
    <row r="21" spans="1:11" x14ac:dyDescent="0.15">
      <c r="A21" s="174" t="s">
        <v>54</v>
      </c>
      <c r="B21" s="174">
        <f>IF(ISNUMBER(VALUE(SUBSTITUTE(実質収支比率等に係る経年分析!F$49,"▲","-"))),ROUND(VALUE(SUBSTITUTE(実質収支比率等に係る経年分析!F$49,"▲","-")),2),NA())</f>
        <v>-1.1100000000000001</v>
      </c>
      <c r="C21" s="174">
        <f>IF(ISNUMBER(VALUE(SUBSTITUTE(実質収支比率等に係る経年分析!G$49,"▲","-"))),ROUND(VALUE(SUBSTITUTE(実質収支比率等に係る経年分析!G$49,"▲","-")),2),NA())</f>
        <v>4.0199999999999996</v>
      </c>
      <c r="D21" s="174">
        <f>IF(ISNUMBER(VALUE(SUBSTITUTE(実質収支比率等に係る経年分析!H$49,"▲","-"))),ROUND(VALUE(SUBSTITUTE(実質収支比率等に係る経年分析!H$49,"▲","-")),2),NA())</f>
        <v>3.73</v>
      </c>
      <c r="E21" s="174">
        <f>IF(ISNUMBER(VALUE(SUBSTITUTE(実質収支比率等に係る経年分析!I$49,"▲","-"))),ROUND(VALUE(SUBSTITUTE(実質収支比率等に係る経年分析!I$49,"▲","-")),2),NA())</f>
        <v>16.41</v>
      </c>
      <c r="F21" s="174">
        <f>IF(ISNUMBER(VALUE(SUBSTITUTE(実質収支比率等に係る経年分析!J$49,"▲","-"))),ROUND(VALUE(SUBSTITUTE(実質収支比率等に係る経年分析!J$49,"▲","-")),2),NA())</f>
        <v>12.3</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0.03</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0.03</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0.03</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0.05</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0.04</v>
      </c>
    </row>
    <row r="30" spans="1:11" x14ac:dyDescent="0.15">
      <c r="A30" s="175" t="str">
        <f>IF(連結実質赤字比率に係る赤字・黒字の構成分析!C$40="",NA(),連結実質赤字比率に係る赤字・黒字の構成分析!C$40)</f>
        <v>育英事業特別会計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0.09</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0.13</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0.06</v>
      </c>
    </row>
    <row r="31" spans="1:11" x14ac:dyDescent="0.15">
      <c r="A31" s="175" t="str">
        <f>IF(連結実質赤字比率に係る赤字・黒字の構成分析!C$39="",NA(),連結実質赤字比率に係る赤字・黒字の構成分析!C$39)</f>
        <v>農業集落排水事業特別会計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0.44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0.32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0.4</v>
      </c>
    </row>
    <row r="32" spans="1:11" x14ac:dyDescent="0.15">
      <c r="A32" s="175" t="str">
        <f>IF(連結実質赤字比率に係る赤字・黒字の構成分析!C$38="",NA(),連結実質赤字比率に係る赤字・黒字の構成分析!C$38)</f>
        <v>港湾整備事業特別会計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0.35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0.55000000000000004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0.63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0.72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0.79</v>
      </c>
    </row>
    <row r="33" spans="1:16" x14ac:dyDescent="0.15">
      <c r="A33" s="175" t="str">
        <f>IF(連結実質赤字比率に係る赤字・黒字の構成分析!C$37="",NA(),連結実質赤字比率に係る赤字・黒字の構成分析!C$37)</f>
        <v>簡易水道事業特別会計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1.03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0.67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0.49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0.54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1.08</v>
      </c>
    </row>
    <row r="34" spans="1:16" x14ac:dyDescent="0.15">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2.08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2.2200000000000002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2.12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3.36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1.23</v>
      </c>
    </row>
    <row r="35" spans="1:16" x14ac:dyDescent="0.15">
      <c r="A35" s="175" t="str">
        <f>IF(連結実質赤字比率に係る赤字・黒字の構成分析!C$35="",NA(),連結実質赤字比率に係る赤字・黒字の構成分析!C$35)</f>
        <v>船舶運航事業特別会計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3.99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3.23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3.97</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23.69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25.49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9.06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10.82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24.96</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227</v>
      </c>
      <c r="E42" s="176"/>
      <c r="F42" s="176"/>
      <c r="G42" s="176">
        <f>'実質公債費比率（分子）の構造'!L$52</f>
        <v>222</v>
      </c>
      <c r="H42" s="176"/>
      <c r="I42" s="176"/>
      <c r="J42" s="176">
        <f>'実質公債費比率（分子）の構造'!M$52</f>
        <v>221</v>
      </c>
      <c r="K42" s="176"/>
      <c r="L42" s="176"/>
      <c r="M42" s="176">
        <f>'実質公債費比率（分子）の構造'!N$52</f>
        <v>228</v>
      </c>
      <c r="N42" s="176"/>
      <c r="O42" s="176"/>
      <c r="P42" s="176">
        <f>'実質公債費比率（分子）の構造'!O$52</f>
        <v>217</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1</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1</v>
      </c>
      <c r="C45" s="176"/>
      <c r="D45" s="176"/>
      <c r="E45" s="176">
        <f>'実質公債費比率（分子）の構造'!L$49</f>
        <v>1</v>
      </c>
      <c r="F45" s="176"/>
      <c r="G45" s="176"/>
      <c r="H45" s="176">
        <f>'実質公債費比率（分子）の構造'!M$49</f>
        <v>1</v>
      </c>
      <c r="I45" s="176"/>
      <c r="J45" s="176"/>
      <c r="K45" s="176">
        <f>'実質公債費比率（分子）の構造'!N$49</f>
        <v>1</v>
      </c>
      <c r="L45" s="176"/>
      <c r="M45" s="176"/>
      <c r="N45" s="176">
        <f>'実質公債費比率（分子）の構造'!O$49</f>
        <v>1</v>
      </c>
      <c r="O45" s="176"/>
      <c r="P45" s="176"/>
    </row>
    <row r="46" spans="1:16" x14ac:dyDescent="0.15">
      <c r="A46" s="176" t="s">
        <v>64</v>
      </c>
      <c r="B46" s="176">
        <f>'実質公債費比率（分子）の構造'!K$48</f>
        <v>15</v>
      </c>
      <c r="C46" s="176"/>
      <c r="D46" s="176"/>
      <c r="E46" s="176">
        <f>'実質公債費比率（分子）の構造'!L$48</f>
        <v>19</v>
      </c>
      <c r="F46" s="176"/>
      <c r="G46" s="176"/>
      <c r="H46" s="176">
        <f>'実質公債費比率（分子）の構造'!M$48</f>
        <v>20</v>
      </c>
      <c r="I46" s="176"/>
      <c r="J46" s="176"/>
      <c r="K46" s="176">
        <f>'実質公債費比率（分子）の構造'!N$48</f>
        <v>15</v>
      </c>
      <c r="L46" s="176"/>
      <c r="M46" s="176"/>
      <c r="N46" s="176">
        <f>'実質公債費比率（分子）の構造'!O$48</f>
        <v>20</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286</v>
      </c>
      <c r="C49" s="176"/>
      <c r="D49" s="176"/>
      <c r="E49" s="176">
        <f>'実質公債費比率（分子）の構造'!L$45</f>
        <v>286</v>
      </c>
      <c r="F49" s="176"/>
      <c r="G49" s="176"/>
      <c r="H49" s="176">
        <f>'実質公債費比率（分子）の構造'!M$45</f>
        <v>280</v>
      </c>
      <c r="I49" s="176"/>
      <c r="J49" s="176"/>
      <c r="K49" s="176">
        <f>'実質公債費比率（分子）の構造'!N$45</f>
        <v>273</v>
      </c>
      <c r="L49" s="176"/>
      <c r="M49" s="176"/>
      <c r="N49" s="176">
        <f>'実質公債費比率（分子）の構造'!O$45</f>
        <v>274</v>
      </c>
      <c r="O49" s="176"/>
      <c r="P49" s="176"/>
    </row>
    <row r="50" spans="1:16" x14ac:dyDescent="0.15">
      <c r="A50" s="176" t="s">
        <v>67</v>
      </c>
      <c r="B50" s="176" t="e">
        <f>NA()</f>
        <v>#N/A</v>
      </c>
      <c r="C50" s="176">
        <f>IF(ISNUMBER('実質公債費比率（分子）の構造'!K$53),'実質公債費比率（分子）の構造'!K$53,NA())</f>
        <v>75</v>
      </c>
      <c r="D50" s="176" t="e">
        <f>NA()</f>
        <v>#N/A</v>
      </c>
      <c r="E50" s="176" t="e">
        <f>NA()</f>
        <v>#N/A</v>
      </c>
      <c r="F50" s="176">
        <f>IF(ISNUMBER('実質公債費比率（分子）の構造'!L$53),'実質公債費比率（分子）の構造'!L$53,NA())</f>
        <v>84</v>
      </c>
      <c r="G50" s="176" t="e">
        <f>NA()</f>
        <v>#N/A</v>
      </c>
      <c r="H50" s="176" t="e">
        <f>NA()</f>
        <v>#N/A</v>
      </c>
      <c r="I50" s="176">
        <f>IF(ISNUMBER('実質公債費比率（分子）の構造'!M$53),'実質公債費比率（分子）の構造'!M$53,NA())</f>
        <v>80</v>
      </c>
      <c r="J50" s="176" t="e">
        <f>NA()</f>
        <v>#N/A</v>
      </c>
      <c r="K50" s="176" t="e">
        <f>NA()</f>
        <v>#N/A</v>
      </c>
      <c r="L50" s="176">
        <f>IF(ISNUMBER('実質公債費比率（分子）の構造'!N$53),'実質公債費比率（分子）の構造'!N$53,NA())</f>
        <v>61</v>
      </c>
      <c r="M50" s="176" t="e">
        <f>NA()</f>
        <v>#N/A</v>
      </c>
      <c r="N50" s="176" t="e">
        <f>NA()</f>
        <v>#N/A</v>
      </c>
      <c r="O50" s="176">
        <f>IF(ISNUMBER('実質公債費比率（分子）の構造'!O$53),'実質公債費比率（分子）の構造'!O$53,NA())</f>
        <v>79</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1829</v>
      </c>
      <c r="E56" s="175"/>
      <c r="F56" s="175"/>
      <c r="G56" s="175">
        <f>'将来負担比率（分子）の構造'!J$52</f>
        <v>1814</v>
      </c>
      <c r="H56" s="175"/>
      <c r="I56" s="175"/>
      <c r="J56" s="175">
        <f>'将来負担比率（分子）の構造'!K$52</f>
        <v>1813</v>
      </c>
      <c r="K56" s="175"/>
      <c r="L56" s="175"/>
      <c r="M56" s="175">
        <f>'将来負担比率（分子）の構造'!L$52</f>
        <v>1774</v>
      </c>
      <c r="N56" s="175"/>
      <c r="O56" s="175"/>
      <c r="P56" s="175">
        <f>'将来負担比率（分子）の構造'!M$52</f>
        <v>2143</v>
      </c>
    </row>
    <row r="57" spans="1:16" x14ac:dyDescent="0.15">
      <c r="A57" s="175" t="s">
        <v>42</v>
      </c>
      <c r="B57" s="175"/>
      <c r="C57" s="175"/>
      <c r="D57" s="175">
        <f>'将来負担比率（分子）の構造'!I$51</f>
        <v>32</v>
      </c>
      <c r="E57" s="175"/>
      <c r="F57" s="175"/>
      <c r="G57" s="175">
        <f>'将来負担比率（分子）の構造'!J$51</f>
        <v>2</v>
      </c>
      <c r="H57" s="175"/>
      <c r="I57" s="175"/>
      <c r="J57" s="175">
        <f>'将来負担比率（分子）の構造'!K$51</f>
        <v>1</v>
      </c>
      <c r="K57" s="175"/>
      <c r="L57" s="175"/>
      <c r="M57" s="175" t="str">
        <f>'将来負担比率（分子）の構造'!L$51</f>
        <v>-</v>
      </c>
      <c r="N57" s="175"/>
      <c r="O57" s="175"/>
      <c r="P57" s="175" t="str">
        <f>'将来負担比率（分子）の構造'!M$51</f>
        <v>-</v>
      </c>
    </row>
    <row r="58" spans="1:16" x14ac:dyDescent="0.15">
      <c r="A58" s="175" t="s">
        <v>41</v>
      </c>
      <c r="B58" s="175"/>
      <c r="C58" s="175"/>
      <c r="D58" s="175">
        <f>'将来負担比率（分子）の構造'!I$50</f>
        <v>939</v>
      </c>
      <c r="E58" s="175"/>
      <c r="F58" s="175"/>
      <c r="G58" s="175">
        <f>'将来負担比率（分子）の構造'!J$50</f>
        <v>1020</v>
      </c>
      <c r="H58" s="175"/>
      <c r="I58" s="175"/>
      <c r="J58" s="175">
        <f>'将来負担比率（分子）の構造'!K$50</f>
        <v>1244</v>
      </c>
      <c r="K58" s="175"/>
      <c r="L58" s="175"/>
      <c r="M58" s="175">
        <f>'将来負担比率（分子）の構造'!L$50</f>
        <v>1428</v>
      </c>
      <c r="N58" s="175"/>
      <c r="O58" s="175"/>
      <c r="P58" s="175">
        <f>'将来負担比率（分子）の構造'!M$50</f>
        <v>1160</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227</v>
      </c>
      <c r="C62" s="175"/>
      <c r="D62" s="175"/>
      <c r="E62" s="175" t="str">
        <f>'将来負担比率（分子）の構造'!J$45</f>
        <v>-</v>
      </c>
      <c r="F62" s="175"/>
      <c r="G62" s="175"/>
      <c r="H62" s="175" t="str">
        <f>'将来負担比率（分子）の構造'!K$45</f>
        <v>-</v>
      </c>
      <c r="I62" s="175"/>
      <c r="J62" s="175"/>
      <c r="K62" s="175" t="str">
        <f>'将来負担比率（分子）の構造'!L$45</f>
        <v>-</v>
      </c>
      <c r="L62" s="175"/>
      <c r="M62" s="175"/>
      <c r="N62" s="175" t="str">
        <f>'将来負担比率（分子）の構造'!M$45</f>
        <v>-</v>
      </c>
      <c r="O62" s="175"/>
      <c r="P62" s="175"/>
    </row>
    <row r="63" spans="1:16" x14ac:dyDescent="0.15">
      <c r="A63" s="175" t="s">
        <v>34</v>
      </c>
      <c r="B63" s="175">
        <f>'将来負担比率（分子）の構造'!I$44</f>
        <v>4</v>
      </c>
      <c r="C63" s="175"/>
      <c r="D63" s="175"/>
      <c r="E63" s="175">
        <f>'将来負担比率（分子）の構造'!J$44</f>
        <v>3</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33</v>
      </c>
      <c r="B64" s="175">
        <f>'将来負担比率（分子）の構造'!I$43</f>
        <v>161</v>
      </c>
      <c r="C64" s="175"/>
      <c r="D64" s="175"/>
      <c r="E64" s="175">
        <f>'将来負担比率（分子）の構造'!J$43</f>
        <v>189</v>
      </c>
      <c r="F64" s="175"/>
      <c r="G64" s="175"/>
      <c r="H64" s="175">
        <f>'将来負担比率（分子）の構造'!K$43</f>
        <v>234</v>
      </c>
      <c r="I64" s="175"/>
      <c r="J64" s="175"/>
      <c r="K64" s="175">
        <f>'将来負担比率（分子）の構造'!L$43</f>
        <v>280</v>
      </c>
      <c r="L64" s="175"/>
      <c r="M64" s="175"/>
      <c r="N64" s="175">
        <f>'将来負担比率（分子）の構造'!M$43</f>
        <v>348</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2343</v>
      </c>
      <c r="C66" s="175"/>
      <c r="D66" s="175"/>
      <c r="E66" s="175">
        <f>'将来負担比率（分子）の構造'!J$41</f>
        <v>2266</v>
      </c>
      <c r="F66" s="175"/>
      <c r="G66" s="175"/>
      <c r="H66" s="175">
        <f>'将来負担比率（分子）の構造'!K$41</f>
        <v>2249</v>
      </c>
      <c r="I66" s="175"/>
      <c r="J66" s="175"/>
      <c r="K66" s="175">
        <f>'将来負担比率（分子）の構造'!L$41</f>
        <v>2478</v>
      </c>
      <c r="L66" s="175"/>
      <c r="M66" s="175"/>
      <c r="N66" s="175">
        <f>'将来負担比率（分子）の構造'!M$41</f>
        <v>3428</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473</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628</v>
      </c>
      <c r="C72" s="179">
        <f>基金残高に係る経年分析!G55</f>
        <v>837</v>
      </c>
      <c r="D72" s="179">
        <f>基金残高に係る経年分析!H55</f>
        <v>811</v>
      </c>
    </row>
    <row r="73" spans="1:16" x14ac:dyDescent="0.15">
      <c r="A73" s="178" t="s">
        <v>74</v>
      </c>
      <c r="B73" s="179">
        <f>基金残高に係る経年分析!F56</f>
        <v>125</v>
      </c>
      <c r="C73" s="179">
        <f>基金残高に係る経年分析!G56</f>
        <v>125</v>
      </c>
      <c r="D73" s="179">
        <f>基金残高に係る経年分析!H56</f>
        <v>126</v>
      </c>
    </row>
    <row r="74" spans="1:16" x14ac:dyDescent="0.15">
      <c r="A74" s="178" t="s">
        <v>75</v>
      </c>
      <c r="B74" s="179">
        <f>基金残高に係る経年分析!F57</f>
        <v>513</v>
      </c>
      <c r="C74" s="179">
        <f>基金残高に係る経年分析!G57</f>
        <v>488</v>
      </c>
      <c r="D74" s="179">
        <f>基金残高に係る経年分析!H57</f>
        <v>246</v>
      </c>
    </row>
  </sheetData>
  <sheetProtection algorithmName="SHA-512" hashValue="KnkLKSvExGgIrglYgMabkzZn3BkM4T1YGvs5aVokNxVg5a1hc7kyYxLs9/pcswmf/7BPRUIslBvXLrRVq7EYAA==" saltValue="uMcuXYugGUIHFRQ9dZADq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2025-03-13T08:43:22Z</cp:lastPrinted>
  <dcterms:created xsi:type="dcterms:W3CDTF">2025-02-19T05:51:54Z</dcterms:created>
  <dcterms:modified xsi:type="dcterms:W3CDTF">2025-03-14T05:38:06Z</dcterms:modified>
  <cp:category/>
</cp:coreProperties>
</file>