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mikito-h\Desktop\【県市町村課 313(木)〆】令和５年度財政状況資料集の作成・公表について\"/>
    </mc:Choice>
  </mc:AlternateContent>
  <xr:revisionPtr revIDLastSave="0" documentId="13_ncr:1_{7A266540-4EC1-49D5-A89B-8CB3ECDA7009}" xr6:coauthVersionLast="36" xr6:coauthVersionMax="36" xr10:uidLastSave="{00000000-0000-0000-0000-000000000000}"/>
  <bookViews>
    <workbookView xWindow="0" yWindow="0" windowWidth="15315" windowHeight="549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O34" i="10"/>
  <c r="BW34" i="10"/>
  <c r="BW35" i="10" s="1"/>
  <c r="BW36" i="10" s="1"/>
  <c r="BW37" i="10" s="1"/>
  <c r="BW38" i="10" s="1"/>
  <c r="BW39" i="10" s="1"/>
  <c r="BW40" i="10" s="1"/>
  <c r="BW41" i="10" s="1"/>
  <c r="BW42" i="10" s="1"/>
  <c r="AM34" i="10"/>
  <c r="C34" i="10"/>
  <c r="C35" i="10" s="1"/>
  <c r="U34" i="10" l="1"/>
  <c r="U35" i="10" s="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<sst xmlns="http://schemas.openxmlformats.org/spreadsheetml/2006/main" count="1142" uniqueCount="564">
  <si>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</si>
  <si>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</si>
  <si>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</si>
  <si>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</si>
  <si>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</si>
  <si>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</si>
  <si>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</si>
  <si>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</si>
  <si>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</si>
  <si>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</si>
  <si>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</si>
  <si>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</si>
  <si>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</si>
  <si>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</si>
  <si>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</si>
  <si>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</si>
  <si>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</si>
  <si>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</si>
  <si>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</si>
  <si>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</si>
  <si>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</si>
  <si>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</si>
  <si>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</si>
  <si>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</si>
  <si>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</si>
  <si>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</si>
  <si>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</si>
  <si>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</si>
  <si>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</si>
  <si>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</si>
  <si>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</si>
  <si>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</si>
  <si>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</si>
  <si>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</si>
  <si>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</si>
  <si>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</si>
  <si>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</si>
  <si>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</si>
  <si>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</si>
  <si>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</si>
  <si>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</si>
  <si>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</si>
  <si>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</si>
  <si>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</si>
  <si>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</si>
  <si>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</si>
  <si>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</si>
  <si>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</si>
  <si>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</si>
  <si>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</si>
  <si>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</si>
  <si>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</si>
  <si>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</si>
  <si>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</si>
  <si>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</si>
  <si>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</si>
  <si>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</si>
  <si>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</si>
  <si>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</si>
  <si>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</si>
  <si>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</si>
  <si>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</si>
  <si>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</si>
  <si>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</si>
  <si>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</si>
  <si>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</si>
  <si>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</si>
  <si>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</si>
  <si>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</si>
  <si>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</si>
  <si>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</si>
  <si>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</si>
  <si>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</si>
  <si>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</si>
  <si>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</si>
  <si>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</si>
  <si>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</si>
  <si>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</si>
  <si>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</si>
  <si>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</si>
  <si>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</si>
  <si>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</si>
  <si>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</si>
  <si>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</si>
  <si>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</si>
  <si>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</si>
  <si>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</si>
  <si>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</si>
  <si>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</si>
  <si>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</si>
  <si>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</si>
  <si>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</si>
  <si>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</si>
  <si>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</si>
  <si>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</si>
  <si>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</si>
  <si>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</si>
  <si>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</si>
  <si>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</si>
  <si>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</si>
  <si>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</si>
  <si>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</si>
  <si>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</si>
  <si>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</si>
  <si>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</si>
  <si>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</si>
  <si>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</si>
  <si>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</si>
  <si>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</si>
  <si>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</si>
  <si>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</si>
  <si>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</si>
  <si>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</si>
  <si>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</si>
  <si>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</si>
  <si>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</si>
  <si>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</si>
  <si>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</si>
  <si>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</si>
  <si>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</si>
  <si>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</si>
  <si>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</si>
  <si>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</si>
  <si>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</si>
  <si>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</si>
  <si>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</si>
  <si>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</si>
  <si>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</si>
  <si>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</si>
  <si>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</si>
  <si>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</si>
  <si>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</si>
  <si>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</si>
  <si>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</si>
  <si>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</si>
  <si>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</si>
  <si>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</si>
  <si>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</si>
  <si>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</si>
  <si>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</si>
  <si>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</si>
  <si>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</si>
  <si>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</si>
  <si>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</si>
  <si>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</si>
  <si>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</si>
  <si>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</si>
  <si>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</si>
  <si>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</si>
  <si>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</si>
  <si>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</si>
  <si>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</si>
  <si>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</si>
  <si>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</si>
  <si>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</si>
  <si>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</si>
  <si>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</si>
  <si>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</si>
  <si>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</si>
  <si>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</si>
  <si>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</si>
  <si>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</si>
  <si>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</si>
  <si>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</si>
  <si>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</si>
  <si>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</si>
  <si>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</si>
  <si>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</si>
  <si>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</si>
  <si>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</si>
  <si>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</si>
  <si>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</si>
  <si>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</si>
  <si>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</si>
  <si>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</si>
  <si>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</si>
  <si>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</si>
  <si>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</si>
  <si>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</si>
  <si>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</si>
  <si>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</si>
  <si>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</si>
  <si>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</si>
  <si>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</si>
  <si>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</si>
  <si>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</si>
  <si>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</si>
  <si>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</si>
  <si>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</si>
  <si>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</si>
  <si>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</si>
  <si>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</si>
  <si>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</si>
  <si>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</si>
  <si>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</si>
  <si>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</si>
  <si>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</si>
  <si>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</si>
  <si>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</si>
  <si>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</si>
  <si>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</si>
  <si>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</si>
  <si>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</si>
  <si>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沖縄県南大東村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</si>
  <si>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</si>
  <si>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</si>
  <si>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</si>
  <si>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</si>
  <si>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</si>
  <si>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</si>
  <si>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</si>
  <si>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</si>
  <si>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</si>
  <si>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</si>
  <si>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</si>
  <si>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</si>
  <si>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</si>
  <si>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</si>
  <si>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</si>
  <si>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</si>
  <si>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</si>
  <si>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</si>
  <si>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</si>
  <si>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</si>
  <si>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</si>
  <si>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</si>
  <si>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</si>
  <si>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</si>
  <si>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</si>
  <si>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</si>
  <si>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</si>
  <si>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</si>
  <si>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</si>
  <si>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</si>
  <si>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</si>
  <si>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</si>
  <si>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</si>
  <si>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</si>
  <si>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</si>
  <si>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</si>
  <si>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</si>
  <si>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</si>
  <si>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</si>
  <si>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</si>
  <si>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</si>
  <si>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</si>
  <si>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</si>
  <si>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</si>
  <si>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</si>
  <si>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</si>
  <si>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</si>
  <si>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</si>
  <si>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</si>
  <si>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</si>
  <si>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</si>
  <si>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</si>
  <si>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</si>
  <si>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</si>
  <si>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</si>
  <si>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</si>
  <si>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</si>
  <si>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</si>
  <si>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</si>
  <si>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</si>
  <si>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</si>
  <si>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</si>
  <si>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</si>
  <si>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</si>
  <si>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</si>
  <si>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</si>
  <si>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</si>
  <si>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</si>
  <si>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</si>
  <si>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</si>
  <si>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</si>
  <si>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</si>
  <si>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</si>
  <si>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</si>
  <si>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</si>
  <si>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</si>
  <si>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</si>
  <si>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</si>
  <si>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</si>
  <si>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</si>
  <si>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</si>
  <si>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</si>
  <si>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</si>
  <si>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</si>
  <si>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</si>
  <si>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</si>
  <si>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</si>
  <si>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</si>
  <si>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</si>
  <si>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</si>
  <si>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</si>
  <si>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</si>
  <si>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</si>
  <si>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</si>
  <si>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</si>
  <si>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</si>
  <si>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</si>
  <si>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</si>
  <si>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</si>
  <si>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</si>
  <si>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</si>
  <si>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</si>
  <si>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</si>
  <si>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</si>
  <si>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</si>
  <si>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</si>
  <si>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</si>
  <si>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</si>
  <si>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</si>
  <si>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</si>
  <si>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</si>
  <si>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</si>
  <si>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</si>
  <si>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</si>
  <si>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</si>
  <si>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</si>
  <si>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</si>
  <si>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</si>
  <si>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</si>
  <si>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</si>
  <si>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</si>
  <si>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</si>
  <si>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</si>
  <si>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</si>
  <si>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</si>
  <si>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</si>
  <si>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</si>
  <si>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</si>
  <si>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</si>
  <si>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</si>
  <si>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</si>
  <si>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</si>
  <si>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</si>
  <si>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</si>
  <si>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</si>
  <si>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</si>
  <si>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</si>
  <si>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</si>
  <si>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</si>
  <si>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</si>
  <si>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</si>
  <si>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</si>
  <si>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</si>
  <si>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</si>
  <si>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</si>
  <si>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</si>
  <si>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</si>
  <si>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</si>
  <si>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</si>
  <si>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</si>
  <si>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沖縄県南大東村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</si>
  <si>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</si>
  <si>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</si>
  <si>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</si>
  <si>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</si>
  <si>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</si>
  <si>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</si>
  <si>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</si>
  <si>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</si>
  <si>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</si>
  <si>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</si>
  <si>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</si>
  <si>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</si>
  <si>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</si>
  <si>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</si>
  <si>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</si>
  <si>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</si>
  <si>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</si>
  <si>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</si>
  <si>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</si>
  <si>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</si>
  <si>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港湾業務事業特別会計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</si>
  <si>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</si>
  <si>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</si>
  <si>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</si>
  <si>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</si>
  <si>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</si>
  <si>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</si>
  <si>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</si>
  <si>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</si>
  <si>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</si>
  <si>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</si>
  <si>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</si>
  <si>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</si>
  <si>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</si>
  <si>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</si>
  <si>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</si>
  <si>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</si>
  <si>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</si>
  <si>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</si>
  <si>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</si>
  <si>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</si>
  <si>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</si>
  <si>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</si>
  <si>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</si>
  <si>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</si>
  <si>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</si>
  <si>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</si>
  <si>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</si>
  <si>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</si>
  <si>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</si>
  <si>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</si>
  <si>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</si>
  <si>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</si>
  <si>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</si>
  <si>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</si>
  <si>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</si>
  <si>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</si>
  <si>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</si>
  <si>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</si>
  <si>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</si>
  <si>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</si>
  <si>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</si>
  <si>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</si>
  <si>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</si>
  <si>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</si>
  <si>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</si>
  <si>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</si>
  <si>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</si>
  <si>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</si>
  <si>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</si>
  <si>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</si>
  <si>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</si>
  <si>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</si>
  <si>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</si>
  <si>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</si>
  <si>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</si>
  <si>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</si>
  <si>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</si>
  <si>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</si>
  <si>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</si>
  <si>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</si>
  <si>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</si>
  <si>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</si>
  <si>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</si>
  <si>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</si>
  <si>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</si>
  <si>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</si>
  <si>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</si>
  <si>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</si>
  <si>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</si>
  <si>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</si>
  <si>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</si>
  <si>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</si>
  <si>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</si>
  <si>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</si>
  <si>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</si>
  <si>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</si>
  <si>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</si>
  <si>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</si>
  <si>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</si>
  <si>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</si>
  <si>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</si>
  <si>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</si>
  <si>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</si>
  <si>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</si>
  <si>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</si>
  <si>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</si>
  <si>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</si>
  <si>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</si>
  <si>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</si>
  <si>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</si>
  <si>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</si>
  <si>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</si>
  <si>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</si>
  <si>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</si>
  <si>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</si>
  <si>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</si>
  <si>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</si>
  <si>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</si>
  <si>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</si>
  <si>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</si>
  <si>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</si>
  <si>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</si>
  <si>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</si>
  <si>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</si>
  <si>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</si>
  <si>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</si>
  <si>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</si>
  <si>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</si>
  <si>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</si>
  <si>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</si>
  <si>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</si>
  <si>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</si>
  <si>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</si>
  <si>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</si>
  <si>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</si>
  <si>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</si>
  <si>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</si>
  <si>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</si>
  <si>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</si>
  <si>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</si>
  <si>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</si>
  <si>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</si>
  <si>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</si>
  <si>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</si>
  <si>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</si>
  <si>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</si>
  <si>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</si>
  <si>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</si>
  <si>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</si>
  <si>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</si>
  <si>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</si>
  <si>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</si>
  <si>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</si>
  <si>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</si>
  <si>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</si>
  <si>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</si>
  <si>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</si>
  <si>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</si>
  <si>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</si>
  <si>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</si>
  <si>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</si>
  <si>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</si>
  <si>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</si>
  <si>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</si>
  <si>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</si>
  <si>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</si>
  <si>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</si>
  <si>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</si>
  <si>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</si>
  <si>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</si>
  <si>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</si>
  <si>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</si>
  <si>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</si>
  <si>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</si>
  <si>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291.45</t>
  </si>
  <si>
    <t>▲ 2.74</t>
  </si>
  <si>
    <t>国民健康保険事業特別会計</t>
  </si>
  <si>
    <t>▲ 0.33</t>
  </si>
  <si>
    <t>簡易水道事業特別会計</t>
  </si>
  <si>
    <t>一般会計</t>
  </si>
  <si>
    <t>港湾業務事業特別会計</t>
  </si>
  <si>
    <t>農業集落排水事業特別会計</t>
  </si>
  <si>
    <t>▲ 0.20</t>
  </si>
  <si>
    <t>後期高齢者医療特別会計</t>
  </si>
  <si>
    <t>その他会計（赤字）</t>
  </si>
  <si>
    <t>その他会計（黒字）</t>
  </si>
  <si>
    <t>R01</t>
    <phoneticPr fontId="5"/>
  </si>
  <si>
    <t>R02</t>
    <phoneticPr fontId="5"/>
  </si>
  <si>
    <t>R03</t>
    <phoneticPr fontId="5"/>
  </si>
  <si>
    <t>R04</t>
    <phoneticPr fontId="5"/>
  </si>
  <si>
    <t>R05</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</si>
  <si>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10"/>
  </si>
  <si>
    <t>沖縄県市町村総合事務組合</t>
    <rPh sb="0" eb="3">
      <t>オキナワケン</t>
    </rPh>
    <rPh sb="3" eb="6">
      <t>シチョウソン</t>
    </rPh>
    <rPh sb="6" eb="8">
      <t>ソウゴウ</t>
    </rPh>
    <rPh sb="8" eb="10">
      <t>ジム</t>
    </rPh>
    <rPh sb="10" eb="12">
      <t>クミアイ</t>
    </rPh>
    <phoneticPr fontId="10"/>
  </si>
  <si>
    <t>南部広域行政組合（一般会計）</t>
    <rPh sb="0" eb="2">
      <t>ナンブ</t>
    </rPh>
    <rPh sb="2" eb="4">
      <t>コウイキ</t>
    </rPh>
    <rPh sb="4" eb="6">
      <t>ギョウセイ</t>
    </rPh>
    <rPh sb="6" eb="8">
      <t>クミアイ</t>
    </rPh>
    <rPh sb="9" eb="11">
      <t>イッパン</t>
    </rPh>
    <rPh sb="11" eb="13">
      <t>カイケイ</t>
    </rPh>
    <phoneticPr fontId="10"/>
  </si>
  <si>
    <t>沖縄県町村交通災害共済組合</t>
    <rPh sb="0" eb="3">
      <t>オキナワケン</t>
    </rPh>
    <rPh sb="3" eb="5">
      <t>チョウソン</t>
    </rPh>
    <rPh sb="5" eb="7">
      <t>コウツウ</t>
    </rPh>
    <rPh sb="7" eb="9">
      <t>サイガイ</t>
    </rPh>
    <rPh sb="9" eb="11">
      <t>キョウサイ</t>
    </rPh>
    <rPh sb="11" eb="13">
      <t>クミアイ</t>
    </rPh>
    <phoneticPr fontId="10"/>
  </si>
  <si>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10"/>
  </si>
  <si>
    <t>沖縄県介護保険広域連合会（一般会計）</t>
    <rPh sb="0" eb="3">
      <t>オキナワケン</t>
    </rPh>
    <rPh sb="3" eb="5">
      <t>カイゴ</t>
    </rPh>
    <rPh sb="5" eb="7">
      <t>ホケン</t>
    </rPh>
    <rPh sb="7" eb="9">
      <t>コウイキ</t>
    </rPh>
    <rPh sb="9" eb="12">
      <t>レンゴウカイ</t>
    </rPh>
    <rPh sb="13" eb="15">
      <t>イッパン</t>
    </rPh>
    <rPh sb="15" eb="17">
      <t>カイケイ</t>
    </rPh>
    <phoneticPr fontId="10"/>
  </si>
  <si>
    <t>沖縄県介護保険広域連合会（特別会計）</t>
    <rPh sb="0" eb="3">
      <t>オキナワケン</t>
    </rPh>
    <rPh sb="3" eb="5">
      <t>カイゴ</t>
    </rPh>
    <rPh sb="5" eb="7">
      <t>ホケン</t>
    </rPh>
    <rPh sb="7" eb="9">
      <t>コウイキ</t>
    </rPh>
    <rPh sb="9" eb="12">
      <t>レンゴウカイ</t>
    </rPh>
    <rPh sb="13" eb="15">
      <t>トクベツ</t>
    </rPh>
    <rPh sb="15" eb="17">
      <t>カイケイ</t>
    </rPh>
    <phoneticPr fontId="10"/>
  </si>
  <si>
    <t>沖縄県後期高齢者医療連合会（一般会計）</t>
    <rPh sb="0" eb="3">
      <t>オキナワケン</t>
    </rPh>
    <rPh sb="3" eb="5">
      <t>コウキ</t>
    </rPh>
    <rPh sb="5" eb="7">
      <t>コウレイ</t>
    </rPh>
    <rPh sb="7" eb="8">
      <t>シャ</t>
    </rPh>
    <rPh sb="8" eb="10">
      <t>イリョウ</t>
    </rPh>
    <rPh sb="10" eb="13">
      <t>レンゴウカイ</t>
    </rPh>
    <rPh sb="14" eb="16">
      <t>イッパン</t>
    </rPh>
    <rPh sb="16" eb="18">
      <t>カイケイ</t>
    </rPh>
    <phoneticPr fontId="10"/>
  </si>
  <si>
    <t>沖縄県後期高齢者医療連合会（特別会計）</t>
    <rPh sb="0" eb="3">
      <t>オキナワケン</t>
    </rPh>
    <rPh sb="3" eb="5">
      <t>コウキ</t>
    </rPh>
    <rPh sb="5" eb="7">
      <t>コウレイ</t>
    </rPh>
    <rPh sb="7" eb="8">
      <t>シャ</t>
    </rPh>
    <rPh sb="8" eb="10">
      <t>イリョウ</t>
    </rPh>
    <rPh sb="10" eb="13">
      <t>レンゴウカイ</t>
    </rPh>
    <rPh sb="14" eb="16">
      <t>トクベツ</t>
    </rPh>
    <rPh sb="16" eb="18">
      <t>カイケイ</t>
    </rPh>
    <phoneticPr fontId="10"/>
  </si>
  <si>
    <t>大東海運株式会社</t>
    <phoneticPr fontId="2"/>
  </si>
  <si>
    <t>-</t>
    <phoneticPr fontId="2"/>
  </si>
  <si>
    <t>-</t>
    <phoneticPr fontId="2"/>
  </si>
  <si>
    <t>-</t>
    <phoneticPr fontId="2"/>
  </si>
  <si>
    <t>公共施設等総合管理基金</t>
    <phoneticPr fontId="5"/>
  </si>
  <si>
    <t>南大東船舶整備基金</t>
    <phoneticPr fontId="2"/>
  </si>
  <si>
    <t>ふるさと創生基金</t>
    <phoneticPr fontId="2"/>
  </si>
  <si>
    <t>港湾業務事業特別会計基金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</si>
</sst>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42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559A-4DA6-A9CA-FDD61741F2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1563719</c:v>
                </c:pt>
                <c:pt idx="1">
                  <c:v>2483463</c:v>
                </c:pt>
                <c:pt idx="2">
                  <c:v>1234034</c:v>
                </c:pt>
                <c:pt idx="3">
                  <c:v>653565</c:v>
                </c:pt>
                <c:pt idx="4">
                  <c:v>511931</c:v>
                </c:pt>
              </c:numCache>
            </c:numRef>
          </c:val>
          <c:smooth val="0"/>
          <c:extLst>
            <c:ext xmlns:c16="http://schemas.microsoft.com/office/drawing/2014/chart" uri="{C3380CC4-5D6E-409C-BE32-E72D297353CC}">
              <c16:uniqueId val="{00000001-559A-4DA6-A9CA-FDD61741F2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3.82</c:v>
                </c:pt>
                <c:pt idx="1">
                  <c:v>9.17</c:v>
                </c:pt>
                <c:pt idx="2">
                  <c:v>21.83</c:v>
                </c:pt>
                <c:pt idx="3">
                  <c:v>15.46</c:v>
                </c:pt>
                <c:pt idx="4">
                  <c:v>4.72</c:v>
                </c:pt>
              </c:numCache>
            </c:numRef>
          </c:val>
          <c:extLst>
            <c:ext xmlns:c16="http://schemas.microsoft.com/office/drawing/2014/chart" uri="{C3380CC4-5D6E-409C-BE32-E72D297353CC}">
              <c16:uniqueId val="{00000000-58AD-46AC-AB6A-BB752079B1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54.27</c:v>
                </c:pt>
                <c:pt idx="1">
                  <c:v>55.1</c:v>
                </c:pt>
                <c:pt idx="2">
                  <c:v>58.16</c:v>
                </c:pt>
                <c:pt idx="3">
                  <c:v>77.72</c:v>
                </c:pt>
                <c:pt idx="4">
                  <c:v>85.46</c:v>
                </c:pt>
              </c:numCache>
            </c:numRef>
          </c:val>
          <c:extLst>
            <c:ext xmlns:c16="http://schemas.microsoft.com/office/drawing/2014/chart" uri="{C3380CC4-5D6E-409C-BE32-E72D297353CC}">
              <c16:uniqueId val="{00000001-58AD-46AC-AB6A-BB752079B1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-291.45</c:v>
                </c:pt>
                <c:pt idx="1">
                  <c:v>7.44</c:v>
                </c:pt>
                <c:pt idx="2">
                  <c:v>20.53</c:v>
                </c:pt>
                <c:pt idx="3">
                  <c:v>11.81</c:v>
                </c:pt>
                <c:pt idx="4">
                  <c:v>-2.74</c:v>
                </c:pt>
              </c:numCache>
            </c:numRef>
          </c:val>
          <c:smooth val="0"/>
          <c:extLst>
            <c:ext xmlns:c16="http://schemas.microsoft.com/office/drawing/2014/chart" uri="{C3380CC4-5D6E-409C-BE32-E72D297353CC}">
              <c16:uniqueId val="{00000002-58AD-46AC-AB6A-BB752079B1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9F-4E57-8EC6-483FD3CE3D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9F-4E57-8EC6-483FD3CE3D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9F-4E57-8EC6-483FD3CE3D2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69F-4E57-8EC6-483FD3CE3D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0.05</c:v>
                </c:pt>
                <c:pt idx="4">
                  <c:v>#N/A</c:v>
                </c:pt>
                <c:pt idx="5">
                  <c:v>0.06</c:v>
                </c:pt>
                <c:pt idx="6">
                  <c:v>#N/A</c:v>
                </c:pt>
                <c:pt idx="7">
                  <c:v>0.12</c:v>
                </c:pt>
                <c:pt idx="8">
                  <c:v>#N/A</c:v>
                </c:pt>
                <c:pt idx="9">
                  <c:v>0</c:v>
                </c:pt>
              </c:numCache>
            </c:numRef>
          </c:val>
          <c:extLst>
            <c:ext xmlns:c16="http://schemas.microsoft.com/office/drawing/2014/chart" uri="{C3380CC4-5D6E-409C-BE32-E72D297353CC}">
              <c16:uniqueId val="{00000004-069F-4E57-8EC6-483FD3CE3D2A}"/>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0.54</c:v>
                </c:pt>
                <c:pt idx="2">
                  <c:v>#N/A</c:v>
                </c:pt>
                <c:pt idx="3">
                  <c:v>0</c:v>
                </c:pt>
                <c:pt idx="4">
                  <c:v>0.2</c:v>
                </c:pt>
                <c:pt idx="5">
                  <c:v>#N/A</c:v>
                </c:pt>
                <c:pt idx="6">
                  <c:v>#N/A</c:v>
                </c:pt>
                <c:pt idx="7">
                  <c:v>0.22</c:v>
                </c:pt>
                <c:pt idx="8">
                  <c:v>#N/A</c:v>
                </c:pt>
                <c:pt idx="9">
                  <c:v>0.1</c:v>
                </c:pt>
              </c:numCache>
            </c:numRef>
          </c:val>
          <c:extLst>
            <c:ext xmlns:c16="http://schemas.microsoft.com/office/drawing/2014/chart" uri="{C3380CC4-5D6E-409C-BE32-E72D297353CC}">
              <c16:uniqueId val="{00000005-069F-4E57-8EC6-483FD3CE3D2A}"/>
            </c:ext>
          </c:extLst>
        </c:ser>
        <c:ser>
          <c:idx val="6"/>
          <c:order val="6"/>
          <c:tx>
            <c:strRef>
              <c:f>データシート!$A$33</c:f>
              <c:strCache>
                <c:ptCount val="1"/>
                <c:pt idx="0">
                  <c:v>港湾業務事業特別会計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0.78</c:v>
                </c:pt>
                <c:pt idx="2">
                  <c:v>#N/A</c:v>
                </c:pt>
                <c:pt idx="3">
                  <c:v>1.42</c:v>
                </c:pt>
                <c:pt idx="4">
                  <c:v>#N/A</c:v>
                </c:pt>
                <c:pt idx="5">
                  <c:v>0.41</c:v>
                </c:pt>
                <c:pt idx="6">
                  <c:v>#N/A</c:v>
                </c:pt>
                <c:pt idx="7">
                  <c:v>0.08</c:v>
                </c:pt>
                <c:pt idx="8">
                  <c:v>#N/A</c:v>
                </c:pt>
                <c:pt idx="9">
                  <c:v>0.24</c:v>
                </c:pt>
              </c:numCache>
            </c:numRef>
          </c:val>
          <c:extLst>
            <c:ext xmlns:c16="http://schemas.microsoft.com/office/drawing/2014/chart" uri="{C3380CC4-5D6E-409C-BE32-E72D297353CC}">
              <c16:uniqueId val="{00000006-069F-4E57-8EC6-483FD3CE3D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3.03</c:v>
                </c:pt>
                <c:pt idx="2">
                  <c:v>#N/A</c:v>
                </c:pt>
                <c:pt idx="3">
                  <c:v>7.74</c:v>
                </c:pt>
                <c:pt idx="4">
                  <c:v>#N/A</c:v>
                </c:pt>
                <c:pt idx="5">
                  <c:v>21.42</c:v>
                </c:pt>
                <c:pt idx="6">
                  <c:v>#N/A</c:v>
                </c:pt>
                <c:pt idx="7">
                  <c:v>15.37</c:v>
                </c:pt>
                <c:pt idx="8">
                  <c:v>#N/A</c:v>
                </c:pt>
                <c:pt idx="9">
                  <c:v>4.47</c:v>
                </c:pt>
              </c:numCache>
            </c:numRef>
          </c:val>
          <c:extLst>
            <c:ext xmlns:c16="http://schemas.microsoft.com/office/drawing/2014/chart" uri="{C3380CC4-5D6E-409C-BE32-E72D297353CC}">
              <c16:uniqueId val="{00000007-069F-4E57-8EC6-483FD3CE3D2A}"/>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0.69</c:v>
                </c:pt>
                <c:pt idx="2">
                  <c:v>#N/A</c:v>
                </c:pt>
                <c:pt idx="3">
                  <c:v>0.7</c:v>
                </c:pt>
                <c:pt idx="4">
                  <c:v>#N/A</c:v>
                </c:pt>
                <c:pt idx="5">
                  <c:v>0.56000000000000005</c:v>
                </c:pt>
                <c:pt idx="6">
                  <c:v>#N/A</c:v>
                </c:pt>
                <c:pt idx="7">
                  <c:v>0.06</c:v>
                </c:pt>
                <c:pt idx="8">
                  <c:v>#N/A</c:v>
                </c:pt>
                <c:pt idx="9">
                  <c:v>5.51</c:v>
                </c:pt>
              </c:numCache>
            </c:numRef>
          </c:val>
          <c:extLst>
            <c:ext xmlns:c16="http://schemas.microsoft.com/office/drawing/2014/chart" uri="{C3380CC4-5D6E-409C-BE32-E72D297353CC}">
              <c16:uniqueId val="{00000008-069F-4E57-8EC6-483FD3CE3D2A}"/>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2.31</c:v>
                </c:pt>
                <c:pt idx="2">
                  <c:v>#N/A</c:v>
                </c:pt>
                <c:pt idx="3">
                  <c:v>2.11</c:v>
                </c:pt>
                <c:pt idx="4">
                  <c:v>#N/A</c:v>
                </c:pt>
                <c:pt idx="5">
                  <c:v>2.81</c:v>
                </c:pt>
                <c:pt idx="6">
                  <c:v>#N/A</c:v>
                </c:pt>
                <c:pt idx="7">
                  <c:v>2.39</c:v>
                </c:pt>
                <c:pt idx="8">
                  <c:v>0.33</c:v>
                </c:pt>
                <c:pt idx="9">
                  <c:v>#N/A</c:v>
                </c:pt>
              </c:numCache>
            </c:numRef>
          </c:val>
          <c:extLst>
            <c:ext xmlns:c16="http://schemas.microsoft.com/office/drawing/2014/chart" uri="{C3380CC4-5D6E-409C-BE32-E72D297353CC}">
              <c16:uniqueId val="{00000009-069F-4E57-8EC6-483FD3CE3D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244</c:v>
                </c:pt>
                <c:pt idx="5">
                  <c:v>240</c:v>
                </c:pt>
                <c:pt idx="8">
                  <c:v>237</c:v>
                </c:pt>
                <c:pt idx="11">
                  <c:v>239</c:v>
                </c:pt>
                <c:pt idx="14">
                  <c:v>216</c:v>
                </c:pt>
              </c:numCache>
            </c:numRef>
          </c:val>
          <c:extLst>
            <c:ext xmlns:c16="http://schemas.microsoft.com/office/drawing/2014/chart" uri="{C3380CC4-5D6E-409C-BE32-E72D297353CC}">
              <c16:uniqueId val="{00000000-6736-4ED7-AC3F-714DB8EC7B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36-4ED7-AC3F-714DB8EC7B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736-4ED7-AC3F-714DB8EC7B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36-4ED7-AC3F-714DB8EC7B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c:v>
                </c:pt>
                <c:pt idx="3">
                  <c:v>22</c:v>
                </c:pt>
                <c:pt idx="6">
                  <c:v>8</c:v>
                </c:pt>
                <c:pt idx="9">
                  <c:v>3</c:v>
                </c:pt>
                <c:pt idx="12">
                  <c:v>4</c:v>
                </c:pt>
              </c:numCache>
            </c:numRef>
          </c:val>
          <c:extLst>
            <c:ext xmlns:c16="http://schemas.microsoft.com/office/drawing/2014/chart" uri="{C3380CC4-5D6E-409C-BE32-E72D297353CC}">
              <c16:uniqueId val="{00000004-6736-4ED7-AC3F-714DB8EC7B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36-4ED7-AC3F-714DB8EC7B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36-4ED7-AC3F-714DB8EC7B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317</c:v>
                </c:pt>
                <c:pt idx="3">
                  <c:v>311</c:v>
                </c:pt>
                <c:pt idx="6">
                  <c:v>324</c:v>
                </c:pt>
                <c:pt idx="9">
                  <c:v>331</c:v>
                </c:pt>
                <c:pt idx="12">
                  <c:v>283</c:v>
                </c:pt>
              </c:numCache>
            </c:numRef>
          </c:val>
          <c:extLst>
            <c:ext xmlns:c16="http://schemas.microsoft.com/office/drawing/2014/chart" uri="{C3380CC4-5D6E-409C-BE32-E72D297353CC}">
              <c16:uniqueId val="{00000007-6736-4ED7-AC3F-714DB8EC7B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93</c:v>
                </c:pt>
                <c:pt idx="2">
                  <c:v>#N/A</c:v>
                </c:pt>
                <c:pt idx="3">
                  <c:v>#N/A</c:v>
                </c:pt>
                <c:pt idx="4">
                  <c:v>93</c:v>
                </c:pt>
                <c:pt idx="5">
                  <c:v>#N/A</c:v>
                </c:pt>
                <c:pt idx="6">
                  <c:v>#N/A</c:v>
                </c:pt>
                <c:pt idx="7">
                  <c:v>95</c:v>
                </c:pt>
                <c:pt idx="8">
                  <c:v>#N/A</c:v>
                </c:pt>
                <c:pt idx="9">
                  <c:v>#N/A</c:v>
                </c:pt>
                <c:pt idx="10">
                  <c:v>95</c:v>
                </c:pt>
                <c:pt idx="11">
                  <c:v>#N/A</c:v>
                </c:pt>
                <c:pt idx="12">
                  <c:v>#N/A</c:v>
                </c:pt>
                <c:pt idx="13">
                  <c:v>71</c:v>
                </c:pt>
                <c:pt idx="14">
                  <c:v>#N/A</c:v>
                </c:pt>
              </c:numCache>
            </c:numRef>
          </c:val>
          <c:smooth val="0"/>
          <c:extLst>
            <c:ext xmlns:c16="http://schemas.microsoft.com/office/drawing/2014/chart" uri="{C3380CC4-5D6E-409C-BE32-E72D297353CC}">
              <c16:uniqueId val="{00000008-6736-4ED7-AC3F-714DB8EC7B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1134</c:v>
                </c:pt>
                <c:pt idx="5">
                  <c:v>1052</c:v>
                </c:pt>
                <c:pt idx="8">
                  <c:v>999</c:v>
                </c:pt>
                <c:pt idx="11">
                  <c:v>964</c:v>
                </c:pt>
                <c:pt idx="14">
                  <c:v>1932</c:v>
                </c:pt>
              </c:numCache>
            </c:numRef>
          </c:val>
          <c:extLst>
            <c:ext xmlns:c16="http://schemas.microsoft.com/office/drawing/2014/chart" uri="{C3380CC4-5D6E-409C-BE32-E72D297353CC}">
              <c16:uniqueId val="{00000000-06B3-4650-8D3D-881B331987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63</c:v>
                </c:pt>
                <c:pt idx="5">
                  <c:v>221</c:v>
                </c:pt>
                <c:pt idx="8">
                  <c:v>197</c:v>
                </c:pt>
                <c:pt idx="11">
                  <c:v>92</c:v>
                </c:pt>
                <c:pt idx="14">
                  <c:v>135</c:v>
                </c:pt>
              </c:numCache>
            </c:numRef>
          </c:val>
          <c:extLst>
            <c:ext xmlns:c16="http://schemas.microsoft.com/office/drawing/2014/chart" uri="{C3380CC4-5D6E-409C-BE32-E72D297353CC}">
              <c16:uniqueId val="{00000001-06B3-4650-8D3D-881B331987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4297</c:v>
                </c:pt>
                <c:pt idx="5">
                  <c:v>4366</c:v>
                </c:pt>
                <c:pt idx="8">
                  <c:v>4896</c:v>
                </c:pt>
                <c:pt idx="11">
                  <c:v>5273</c:v>
                </c:pt>
                <c:pt idx="14">
                  <c:v>5697</c:v>
                </c:pt>
              </c:numCache>
            </c:numRef>
          </c:val>
          <c:extLst>
            <c:ext xmlns:c16="http://schemas.microsoft.com/office/drawing/2014/chart" uri="{C3380CC4-5D6E-409C-BE32-E72D297353CC}">
              <c16:uniqueId val="{00000002-06B3-4650-8D3D-881B331987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B3-4650-8D3D-881B331987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B3-4650-8D3D-881B331987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B3-4650-8D3D-881B331987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298</c:v>
                </c:pt>
                <c:pt idx="3">
                  <c:v>262</c:v>
                </c:pt>
                <c:pt idx="6">
                  <c:v>50</c:v>
                </c:pt>
                <c:pt idx="9">
                  <c:v>227</c:v>
                </c:pt>
                <c:pt idx="12">
                  <c:v>242</c:v>
                </c:pt>
              </c:numCache>
            </c:numRef>
          </c:val>
          <c:extLst>
            <c:ext xmlns:c16="http://schemas.microsoft.com/office/drawing/2014/chart" uri="{C3380CC4-5D6E-409C-BE32-E72D297353CC}">
              <c16:uniqueId val="{00000006-06B3-4650-8D3D-881B331987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6B3-4650-8D3D-881B331987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137</c:v>
                </c:pt>
                <c:pt idx="3">
                  <c:v>181</c:v>
                </c:pt>
                <c:pt idx="6">
                  <c:v>141</c:v>
                </c:pt>
                <c:pt idx="9">
                  <c:v>140</c:v>
                </c:pt>
                <c:pt idx="12">
                  <c:v>189</c:v>
                </c:pt>
              </c:numCache>
            </c:numRef>
          </c:val>
          <c:extLst>
            <c:ext xmlns:c16="http://schemas.microsoft.com/office/drawing/2014/chart" uri="{C3380CC4-5D6E-409C-BE32-E72D297353CC}">
              <c16:uniqueId val="{00000008-06B3-4650-8D3D-881B331987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6B3-4650-8D3D-881B331987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2852</c:v>
                </c:pt>
                <c:pt idx="3">
                  <c:v>3021</c:v>
                </c:pt>
                <c:pt idx="6">
                  <c:v>3260</c:v>
                </c:pt>
                <c:pt idx="9">
                  <c:v>3087</c:v>
                </c:pt>
                <c:pt idx="12">
                  <c:v>3006</c:v>
                </c:pt>
              </c:numCache>
            </c:numRef>
          </c:val>
          <c:extLst>
            <c:ext xmlns:c16="http://schemas.microsoft.com/office/drawing/2014/chart" uri="{C3380CC4-5D6E-409C-BE32-E72D297353CC}">
              <c16:uniqueId val="{0000000A-06B3-4650-8D3D-881B331987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6B3-4650-8D3D-881B331987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816</c:v>
                </c:pt>
                <c:pt idx="1">
                  <c:v>1072</c:v>
                </c:pt>
                <c:pt idx="2">
                  <c:v>1182</c:v>
                </c:pt>
              </c:numCache>
            </c:numRef>
          </c:val>
          <c:extLst>
            <c:ext xmlns:c16="http://schemas.microsoft.com/office/drawing/2014/chart" uri="{C3380CC4-5D6E-409C-BE32-E72D297353CC}">
              <c16:uniqueId val="{00000000-7022-4749-8D56-AEADAF2DE5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342</c:v>
                </c:pt>
                <c:pt idx="1">
                  <c:v>442</c:v>
                </c:pt>
                <c:pt idx="2">
                  <c:v>492</c:v>
                </c:pt>
              </c:numCache>
            </c:numRef>
          </c:val>
          <c:extLst>
            <c:ext xmlns:c16="http://schemas.microsoft.com/office/drawing/2014/chart" uri="{C3380CC4-5D6E-409C-BE32-E72D297353CC}">
              <c16:uniqueId val="{00000001-7022-4749-8D56-AEADAF2DE5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3738</c:v>
                </c:pt>
                <c:pt idx="1">
                  <c:v>3824</c:v>
                </c:pt>
                <c:pt idx="2">
                  <c:v>4023</c:v>
                </c:pt>
              </c:numCache>
            </c:numRef>
          </c:val>
          <c:extLst>
            <c:ext xmlns:c16="http://schemas.microsoft.com/office/drawing/2014/chart" uri="{C3380CC4-5D6E-409C-BE32-E72D297353CC}">
              <c16:uniqueId val="{00000002-7022-4749-8D56-AEADAF2DE5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1,224
1,165
30.52
3,030,582
2,826,994
65,266
1,383,056
3,005,774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本村は一島一村の離島であることから、税収が少ないため財政基盤が弱く、類似団体を下回っている。今後も歳出の見直しや税の徴収強化等に取り組み、島内の経済基盤の強化に努める。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臨時財政対策債の減少や人件費及び扶助費の増加により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ポイント落ち込んだ。本村の人件費や公債費が増加傾向にあるため、今後も事業の見直しや縮小を検討し、起債の抑制等に努めていく。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49954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432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63</xdr:row>
      <xdr:rowOff>49954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9043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67</xdr:row>
      <xdr:rowOff>23706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90437"/>
          <a:ext cx="889000"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19262</xdr:rowOff>
    </xdr:from>
    <xdr:to>
      <xdr:col>11</xdr:col>
      <xdr:colOff>31750</xdr:colOff>
      <xdr:row>67</xdr:row>
      <xdr:rowOff>23706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92062"/>
          <a:ext cx="8890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170604</xdr:rowOff>
    </xdr:from>
    <xdr:to>
      <xdr:col>19</xdr:col>
      <xdr:colOff>184150</xdr:colOff>
      <xdr:row>63</xdr:row>
      <xdr:rowOff>100754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9737</xdr:rowOff>
    </xdr:from>
    <xdr:to>
      <xdr:col>15</xdr:col>
      <xdr:colOff>133350</xdr:colOff>
      <xdr:row>62</xdr:row>
      <xdr:rowOff>111337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144356</xdr:rowOff>
    </xdr:from>
    <xdr:to>
      <xdr:col>11</xdr:col>
      <xdr:colOff>82550</xdr:colOff>
      <xdr:row>67</xdr:row>
      <xdr:rowOff>74506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59283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離島であることから委託料等で物件費が高くなる傾向であるとともに人口が少ないため人口一人当たりの人件費も高くなる傾向になるが、人口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人当たり人件費・物件費等決算額については前年度よりも増加した。今後も物件費等の抑制に努めていく。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55020</xdr:rowOff>
    </xdr:from>
    <xdr:to>
      <xdr:col>23</xdr:col>
      <xdr:colOff>133350</xdr:colOff>
      <xdr:row>84</xdr:row>
      <xdr:rowOff>77067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56820"/>
          <a:ext cx="8382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137795</xdr:rowOff>
    </xdr:from>
    <xdr:to>
      <xdr:col>19</xdr:col>
      <xdr:colOff>133350</xdr:colOff>
      <xdr:row>84</xdr:row>
      <xdr:rowOff>55020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68145"/>
          <a:ext cx="889000" cy="8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107147</xdr:rowOff>
    </xdr:from>
    <xdr:to>
      <xdr:col>15</xdr:col>
      <xdr:colOff>82550</xdr:colOff>
      <xdr:row>83</xdr:row>
      <xdr:rowOff>137795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37497"/>
          <a:ext cx="889000" cy="3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99887</xdr:rowOff>
    </xdr:from>
    <xdr:to>
      <xdr:col>11</xdr:col>
      <xdr:colOff>31750</xdr:colOff>
      <xdr:row>83</xdr:row>
      <xdr:rowOff>107147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30237"/>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26267</xdr:rowOff>
    </xdr:from>
    <xdr:to>
      <xdr:col>23</xdr:col>
      <xdr:colOff>184150</xdr:colOff>
      <xdr:row>84</xdr:row>
      <xdr:rowOff>127867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169794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0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4220</xdr:rowOff>
    </xdr:from>
    <xdr:to>
      <xdr:col>19</xdr:col>
      <xdr:colOff>184150</xdr:colOff>
      <xdr:row>84</xdr:row>
      <xdr:rowOff>105820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0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90597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86995</xdr:rowOff>
    </xdr:from>
    <xdr:to>
      <xdr:col>15</xdr:col>
      <xdr:colOff>133350</xdr:colOff>
      <xdr:row>84</xdr:row>
      <xdr:rowOff>17145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0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56347</xdr:rowOff>
    </xdr:from>
    <xdr:to>
      <xdr:col>11</xdr:col>
      <xdr:colOff>82550</xdr:colOff>
      <xdr:row>83</xdr:row>
      <xdr:rowOff>157947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8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142724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7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49087</xdr:rowOff>
    </xdr:from>
    <xdr:to>
      <xdr:col>7</xdr:col>
      <xdr:colOff>31750</xdr:colOff>
      <xdr:row>83</xdr:row>
      <xdr:rowOff>150687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135464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6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前年度に続き類似団体平均を下回っている。今後も国や県の給与改定の動向に注視し、現在の水準を維持するように努める。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167005</xdr:rowOff>
    </xdr:from>
    <xdr:to>
      <xdr:col>81</xdr:col>
      <xdr:colOff>44450</xdr:colOff>
      <xdr:row>85</xdr:row>
      <xdr:rowOff>19686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6880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19686</xdr:rowOff>
    </xdr:from>
    <xdr:to>
      <xdr:col>77</xdr:col>
      <xdr:colOff>44450</xdr:colOff>
      <xdr:row>85</xdr:row>
      <xdr:rowOff>37782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92936"/>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25718</xdr:rowOff>
    </xdr:from>
    <xdr:to>
      <xdr:col>72</xdr:col>
      <xdr:colOff>203200</xdr:colOff>
      <xdr:row>85</xdr:row>
      <xdr:rowOff>37782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9896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25718</xdr:rowOff>
    </xdr:from>
    <xdr:to>
      <xdr:col>68</xdr:col>
      <xdr:colOff>152400</xdr:colOff>
      <xdr:row>85</xdr:row>
      <xdr:rowOff>98107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59896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116205</xdr:rowOff>
    </xdr:from>
    <xdr:to>
      <xdr:col>81</xdr:col>
      <xdr:colOff>95250</xdr:colOff>
      <xdr:row>85</xdr:row>
      <xdr:rowOff>46355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132732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6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140336</xdr:rowOff>
    </xdr:from>
    <xdr:to>
      <xdr:col>77</xdr:col>
      <xdr:colOff>95250</xdr:colOff>
      <xdr:row>85</xdr:row>
      <xdr:rowOff>70486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80663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11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158432</xdr:rowOff>
    </xdr:from>
    <xdr:to>
      <xdr:col>73</xdr:col>
      <xdr:colOff>44450</xdr:colOff>
      <xdr:row>85</xdr:row>
      <xdr:rowOff>88582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98759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2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146368</xdr:rowOff>
    </xdr:from>
    <xdr:to>
      <xdr:col>68</xdr:col>
      <xdr:colOff>203200</xdr:colOff>
      <xdr:row>85</xdr:row>
      <xdr:rowOff>76518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86695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47307</xdr:rowOff>
    </xdr:from>
    <xdr:to>
      <xdr:col>64</xdr:col>
      <xdr:colOff>152400</xdr:colOff>
      <xdr:row>85</xdr:row>
      <xdr:rowOff>148907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159084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本村は離島であることから、港湾荷役業務や空港管理業務等の特殊業務を行う職員が必要なことから類似団体平均を上回っている。今後は民間委託の検討等も行い、より適切な定員管理に努める。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58500</xdr:rowOff>
    </xdr:from>
    <xdr:to>
      <xdr:col>81</xdr:col>
      <xdr:colOff>44450</xdr:colOff>
      <xdr:row>63</xdr:row>
      <xdr:rowOff>68453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59850"/>
          <a:ext cx="8382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58500</xdr:rowOff>
    </xdr:from>
    <xdr:to>
      <xdr:col>77</xdr:col>
      <xdr:colOff>44450</xdr:colOff>
      <xdr:row>63</xdr:row>
      <xdr:rowOff>86852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859850"/>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58801</xdr:rowOff>
    </xdr:from>
    <xdr:to>
      <xdr:col>72</xdr:col>
      <xdr:colOff>203200</xdr:colOff>
      <xdr:row>63</xdr:row>
      <xdr:rowOff>86852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60151"/>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58801</xdr:rowOff>
    </xdr:from>
    <xdr:to>
      <xdr:col>68</xdr:col>
      <xdr:colOff>152400</xdr:colOff>
      <xdr:row>63</xdr:row>
      <xdr:rowOff>77803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860151"/>
          <a:ext cx="8890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17653</xdr:rowOff>
    </xdr:from>
    <xdr:to>
      <xdr:col>81</xdr:col>
      <xdr:colOff>95250</xdr:colOff>
      <xdr:row>63</xdr:row>
      <xdr:rowOff>119253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161180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9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7700</xdr:rowOff>
    </xdr:from>
    <xdr:to>
      <xdr:col>77</xdr:col>
      <xdr:colOff>95250</xdr:colOff>
      <xdr:row>63</xdr:row>
      <xdr:rowOff>109300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94077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9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36052</xdr:rowOff>
    </xdr:from>
    <xdr:to>
      <xdr:col>73</xdr:col>
      <xdr:colOff>44450</xdr:colOff>
      <xdr:row>63</xdr:row>
      <xdr:rowOff>137652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122429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2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8001</xdr:rowOff>
    </xdr:from>
    <xdr:to>
      <xdr:col>68</xdr:col>
      <xdr:colOff>203200</xdr:colOff>
      <xdr:row>63</xdr:row>
      <xdr:rowOff>109601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94378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9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27003</xdr:rowOff>
    </xdr:from>
    <xdr:to>
      <xdr:col>64</xdr:col>
      <xdr:colOff>152400</xdr:colOff>
      <xdr:row>63</xdr:row>
      <xdr:rowOff>128603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113380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実質公債費比率は昨年度に比べ</a:t>
          </a:r>
          <a:r>
            <a:rPr kumimoji="1" lang="ja-JP" altLang="en-US" sz="1100">
              <a:solidFill>
                <a:schemeClr val="dk1"/>
              </a:solidFill>
              <a:effectLst/>
              <a:latin typeface="+mn-lt"/>
              <a:ea typeface="+mn-ea"/>
              <a:cs typeface="+mn-cs"/>
            </a:rPr>
            <a:t>、元利償還金額の減や特定財源の増により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ポイント減少した。今後も事業収益の確保や、起債発行額の抑制ならびに交付税措置のある有利な起債の積極的な活用に取り組み、健全な財政運営の維持を目指す。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57573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8608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113877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745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129963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122360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昨年度に引き続き基金の積立等によって将来負担比率は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％となっている。今後も充当可能基金の積み立てにより、将来負担の低減に努める。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1,224
1,165
30.52
3,030,582
2,826,994
65,266
1,383,056
3,005,774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手当等の微増により、前年度に比べて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ポイント増しており、類似団体を僅かに上回っている。引き続き人件費の適正化に努める。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6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60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38</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55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38</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00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160782</xdr:rowOff>
    </xdr:from>
    <xdr:to>
      <xdr:col>11</xdr:col>
      <xdr:colOff>60325</xdr:colOff>
      <xdr:row>38</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75709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となっているが、近年は物価高騰などもあり、今後は物件費が増加することも見込まれる。引き続き物件費の中身の精査を行い、物件費削減に努めていく。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49276</xdr:rowOff>
    </xdr:from>
    <xdr:to>
      <xdr:col>82</xdr:col>
      <xdr:colOff>107950</xdr:colOff>
      <xdr:row>18</xdr:row>
      <xdr:rowOff>62992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353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62992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302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3556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30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xdr:rowOff>
    </xdr:from>
    <xdr:to>
      <xdr:col>69</xdr:col>
      <xdr:colOff>92075</xdr:colOff>
      <xdr:row>18</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896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169926</xdr:rowOff>
    </xdr:from>
    <xdr:to>
      <xdr:col>82</xdr:col>
      <xdr:colOff>158750</xdr:colOff>
      <xdr:row>18</xdr:row>
      <xdr:rowOff>100076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142003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124206</xdr:rowOff>
    </xdr:from>
    <xdr:to>
      <xdr:col>69</xdr:col>
      <xdr:colOff>142875</xdr:colOff>
      <xdr:row>18</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39133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85344</xdr:rowOff>
    </xdr:from>
    <xdr:to>
      <xdr:col>65</xdr:col>
      <xdr:colOff>53975</xdr:colOff>
      <xdr:row>19</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ポイント増となっているが、</a:t>
          </a:r>
          <a:r>
            <a:rPr kumimoji="1" lang="ja-JP" altLang="ja-JP" sz="1100">
              <a:solidFill>
                <a:schemeClr val="dk1"/>
              </a:solidFill>
              <a:effectLst/>
              <a:latin typeface="+mn-lt"/>
              <a:ea typeface="+mn-ea"/>
              <a:cs typeface="+mn-cs"/>
            </a:rPr>
            <a:t>昨年度に続き類似団体よりも低い値となって</a:t>
          </a:r>
          <a:r>
            <a:rPr kumimoji="1" lang="ja-JP" altLang="en-US" sz="1100">
              <a:solidFill>
                <a:schemeClr val="dk1"/>
              </a:solidFill>
              <a:effectLst/>
              <a:latin typeface="+mn-lt"/>
              <a:ea typeface="+mn-ea"/>
              <a:cs typeface="+mn-cs"/>
            </a:rPr>
            <a:t>いる。しかし、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今後も高齢化により増加が見込まれるため、資格審査等の適正化に努める。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09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19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類似団体平均を下回っている状態が続いている。今後も類似団体よりも低い水準を維持できるよう、公共施設の適正化等に努める。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56</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5453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75565</xdr:rowOff>
    </xdr:from>
    <xdr:to>
      <xdr:col>73</xdr:col>
      <xdr:colOff>180975</xdr:colOff>
      <xdr:row>55</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505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75565</xdr:rowOff>
    </xdr:from>
    <xdr:to>
      <xdr:col>69</xdr:col>
      <xdr:colOff>92075</xdr:colOff>
      <xdr:row>55</xdr:row>
      <xdr:rowOff>109855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5053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24765</xdr:rowOff>
    </xdr:from>
    <xdr:to>
      <xdr:col>69</xdr:col>
      <xdr:colOff>142875</xdr:colOff>
      <xdr:row>55</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2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59055</xdr:rowOff>
    </xdr:from>
    <xdr:to>
      <xdr:col>65</xdr:col>
      <xdr:colOff>53975</xdr:colOff>
      <xdr:row>55</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170832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5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ポイント減となっており、</a:t>
          </a:r>
          <a:r>
            <a:rPr kumimoji="1" lang="ja-JP" altLang="ja-JP" sz="1100">
              <a:solidFill>
                <a:schemeClr val="dk1"/>
              </a:solidFill>
              <a:effectLst/>
              <a:latin typeface="+mn-lt"/>
              <a:ea typeface="+mn-ea"/>
              <a:cs typeface="+mn-cs"/>
            </a:rPr>
            <a:t>前年度に続き類似団体に比べると低いい水準となって</a:t>
          </a:r>
          <a:r>
            <a:rPr kumimoji="1" lang="ja-JP" altLang="en-US" sz="1100">
              <a:solidFill>
                <a:schemeClr val="dk1"/>
              </a:solidFill>
              <a:effectLst/>
              <a:latin typeface="+mn-lt"/>
              <a:ea typeface="+mn-ea"/>
              <a:cs typeface="+mn-cs"/>
            </a:rPr>
            <a:t>いる。健全な運営のため</a:t>
          </a:r>
          <a:r>
            <a:rPr kumimoji="1" lang="ja-JP" altLang="ja-JP" sz="1100">
              <a:solidFill>
                <a:schemeClr val="dk1"/>
              </a:solidFill>
              <a:effectLst/>
              <a:latin typeface="+mn-lt"/>
              <a:ea typeface="+mn-ea"/>
              <a:cs typeface="+mn-cs"/>
            </a:rPr>
            <a:t>補助費等の見直しも進めていく。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133858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1254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133858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093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39</xdr:row>
      <xdr:rowOff>138430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09346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39</xdr:row>
      <xdr:rowOff>138430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13918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87630</xdr:rowOff>
    </xdr:from>
    <xdr:to>
      <xdr:col>69</xdr:col>
      <xdr:colOff>142875</xdr:colOff>
      <xdr:row>40</xdr:row>
      <xdr:rowOff>17780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年度の船舶購入事業等の償還完了により、前年度より</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ポイント減となっている。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今後も事業収益の確保や、地方債発行額の抑制ならびに交付税措置のある有利な起債の積極的な活用に取り組み、健全な財政運営の維持を目指す。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78</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524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149861</xdr:rowOff>
    </xdr:from>
    <xdr:to>
      <xdr:col>19</xdr:col>
      <xdr:colOff>187325</xdr:colOff>
      <xdr:row>78</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3515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149861</xdr:rowOff>
    </xdr:from>
    <xdr:to>
      <xdr:col>15</xdr:col>
      <xdr:colOff>98425</xdr:colOff>
      <xdr:row>78</xdr:row>
      <xdr:rowOff>39370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3515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39370</xdr:rowOff>
    </xdr:from>
    <xdr:to>
      <xdr:col>11</xdr:col>
      <xdr:colOff>9525</xdr:colOff>
      <xdr:row>78</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412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152400</xdr:rowOff>
    </xdr:from>
    <xdr:to>
      <xdr:col>20</xdr:col>
      <xdr:colOff>38100</xdr:colOff>
      <xdr:row>78</xdr:row>
      <xdr:rowOff>82550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67327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99061</xdr:rowOff>
    </xdr:from>
    <xdr:to>
      <xdr:col>15</xdr:col>
      <xdr:colOff>149225</xdr:colOff>
      <xdr:row>78</xdr:row>
      <xdr:rowOff>29211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13988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160020</xdr:rowOff>
    </xdr:from>
    <xdr:to>
      <xdr:col>11</xdr:col>
      <xdr:colOff>60325</xdr:colOff>
      <xdr:row>78</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74947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167639</xdr:rowOff>
    </xdr:from>
    <xdr:to>
      <xdr:col>6</xdr:col>
      <xdr:colOff>171450</xdr:colOff>
      <xdr:row>78</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ポイントの増となったが、類似団体平均を下回っている。今後も人件費や物件費等の抑制に努める。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134620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9148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62230</xdr:rowOff>
    </xdr:from>
    <xdr:to>
      <xdr:col>78</xdr:col>
      <xdr:colOff>69850</xdr:colOff>
      <xdr:row>76</xdr:row>
      <xdr:rowOff>161289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924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62230</xdr:rowOff>
    </xdr:from>
    <xdr:to>
      <xdr:col>73</xdr:col>
      <xdr:colOff>180975</xdr:colOff>
      <xdr:row>80</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092430"/>
          <a:ext cx="889000" cy="7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80</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309600"/>
          <a:ext cx="889000" cy="49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83820</xdr:rowOff>
    </xdr:from>
    <xdr:to>
      <xdr:col>82</xdr:col>
      <xdr:colOff>158750</xdr:colOff>
      <xdr:row>78</xdr:row>
      <xdr:rowOff>13970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100347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110489</xdr:rowOff>
    </xdr:from>
    <xdr:to>
      <xdr:col>78</xdr:col>
      <xdr:colOff>120650</xdr:colOff>
      <xdr:row>77</xdr:row>
      <xdr:rowOff>40639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50817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xdr:rowOff>
    </xdr:from>
    <xdr:to>
      <xdr:col>74</xdr:col>
      <xdr:colOff>31750</xdr:colOff>
      <xdr:row>76</xdr:row>
      <xdr:rowOff>113030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123207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41911</xdr:rowOff>
    </xdr:from>
    <xdr:to>
      <xdr:col>69</xdr:col>
      <xdr:colOff>142875</xdr:colOff>
      <xdr:row>80</xdr:row>
      <xdr:rowOff>143511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128288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72174</xdr:rowOff>
    </xdr:from>
    <xdr:to>
      <xdr:col>29</xdr:col>
      <xdr:colOff>127000</xdr:colOff>
      <xdr:row>16</xdr:row>
      <xdr:rowOff>72532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862999"/>
          <a:ext cx="647700" cy="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24364</xdr:rowOff>
    </xdr:from>
    <xdr:to>
      <xdr:col>26</xdr:col>
      <xdr:colOff>50800</xdr:colOff>
      <xdr:row>16</xdr:row>
      <xdr:rowOff>72174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815189"/>
          <a:ext cx="698500" cy="4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24364</xdr:rowOff>
    </xdr:from>
    <xdr:to>
      <xdr:col>22</xdr:col>
      <xdr:colOff>114300</xdr:colOff>
      <xdr:row>16</xdr:row>
      <xdr:rowOff>80023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15189"/>
          <a:ext cx="698500" cy="5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53877</xdr:rowOff>
    </xdr:from>
    <xdr:to>
      <xdr:col>18</xdr:col>
      <xdr:colOff>177800</xdr:colOff>
      <xdr:row>16</xdr:row>
      <xdr:rowOff>80023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844702"/>
          <a:ext cx="698500" cy="26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21732</xdr:rowOff>
    </xdr:from>
    <xdr:to>
      <xdr:col>29</xdr:col>
      <xdr:colOff>177800</xdr:colOff>
      <xdr:row>16</xdr:row>
      <xdr:rowOff>123332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1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38259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5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21374</xdr:rowOff>
    </xdr:from>
    <xdr:to>
      <xdr:col>26</xdr:col>
      <xdr:colOff>101600</xdr:colOff>
      <xdr:row>16</xdr:row>
      <xdr:rowOff>122974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1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133151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8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145014</xdr:rowOff>
    </xdr:from>
    <xdr:to>
      <xdr:col>22</xdr:col>
      <xdr:colOff>165100</xdr:colOff>
      <xdr:row>16</xdr:row>
      <xdr:rowOff>75164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64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85341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3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29223</xdr:rowOff>
    </xdr:from>
    <xdr:to>
      <xdr:col>19</xdr:col>
      <xdr:colOff>38100</xdr:colOff>
      <xdr:row>16</xdr:row>
      <xdr:rowOff>130823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2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141000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8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3077</xdr:rowOff>
    </xdr:from>
    <xdr:to>
      <xdr:col>15</xdr:col>
      <xdr:colOff>101600</xdr:colOff>
      <xdr:row>16</xdr:row>
      <xdr:rowOff>104677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93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114854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6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47525</xdr:rowOff>
    </xdr:from>
    <xdr:to>
      <xdr:col>29</xdr:col>
      <xdr:colOff>127000</xdr:colOff>
      <xdr:row>35</xdr:row>
      <xdr:rowOff>146751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57875"/>
          <a:ext cx="647700" cy="9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47525</xdr:rowOff>
    </xdr:from>
    <xdr:to>
      <xdr:col>26</xdr:col>
      <xdr:colOff>50800</xdr:colOff>
      <xdr:row>35</xdr:row>
      <xdr:rowOff>60030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57875"/>
          <a:ext cx="698500" cy="12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60030</xdr:rowOff>
    </xdr:from>
    <xdr:to>
      <xdr:col>22</xdr:col>
      <xdr:colOff>114300</xdr:colOff>
      <xdr:row>35</xdr:row>
      <xdr:rowOff>74111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70380"/>
          <a:ext cx="698500" cy="14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68451</xdr:rowOff>
    </xdr:from>
    <xdr:to>
      <xdr:col>18</xdr:col>
      <xdr:colOff>177800</xdr:colOff>
      <xdr:row>35</xdr:row>
      <xdr:rowOff>74111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78801"/>
          <a:ext cx="698500" cy="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95951</xdr:rowOff>
    </xdr:from>
    <xdr:to>
      <xdr:col>29</xdr:col>
      <xdr:colOff>177800</xdr:colOff>
      <xdr:row>35</xdr:row>
      <xdr:rowOff>197551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06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68028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7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339625</xdr:rowOff>
    </xdr:from>
    <xdr:to>
      <xdr:col>26</xdr:col>
      <xdr:colOff>101600</xdr:colOff>
      <xdr:row>35</xdr:row>
      <xdr:rowOff>98325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0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108502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7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9230</xdr:rowOff>
    </xdr:from>
    <xdr:to>
      <xdr:col>22</xdr:col>
      <xdr:colOff>165100</xdr:colOff>
      <xdr:row>35</xdr:row>
      <xdr:rowOff>110830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1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121006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8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23311</xdr:rowOff>
    </xdr:from>
    <xdr:to>
      <xdr:col>19</xdr:col>
      <xdr:colOff>38100</xdr:colOff>
      <xdr:row>35</xdr:row>
      <xdr:rowOff>124911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33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135088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0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17651</xdr:rowOff>
    </xdr:from>
    <xdr:to>
      <xdr:col>15</xdr:col>
      <xdr:colOff>101600</xdr:colOff>
      <xdr:row>35</xdr:row>
      <xdr:rowOff>119251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2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129428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9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1,224
1,165
30.52
3,030,582
2,826,994
65,266
1,383,056
3,005,774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154549</xdr:rowOff>
    </xdr:from>
    <xdr:to>
      <xdr:col>24</xdr:col>
      <xdr:colOff>63500</xdr:colOff>
      <xdr:row>34</xdr:row>
      <xdr:rowOff>156154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983849"/>
          <a:ext cx="8382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115409</xdr:rowOff>
    </xdr:from>
    <xdr:to>
      <xdr:col>19</xdr:col>
      <xdr:colOff>177800</xdr:colOff>
      <xdr:row>34</xdr:row>
      <xdr:rowOff>154549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5944709"/>
          <a:ext cx="889000" cy="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115409</xdr:rowOff>
    </xdr:from>
    <xdr:to>
      <xdr:col>15</xdr:col>
      <xdr:colOff>50800</xdr:colOff>
      <xdr:row>34</xdr:row>
      <xdr:rowOff>169235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44709"/>
          <a:ext cx="889000" cy="5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169235</xdr:rowOff>
    </xdr:from>
    <xdr:to>
      <xdr:col>10</xdr:col>
      <xdr:colOff>114300</xdr:colOff>
      <xdr:row>35</xdr:row>
      <xdr:rowOff>79767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98535"/>
          <a:ext cx="889000" cy="8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105354</xdr:rowOff>
    </xdr:from>
    <xdr:to>
      <xdr:col>24</xdr:col>
      <xdr:colOff>114300</xdr:colOff>
      <xdr:row>35</xdr:row>
      <xdr:rowOff>35504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3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128231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8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103749</xdr:rowOff>
    </xdr:from>
    <xdr:to>
      <xdr:col>20</xdr:col>
      <xdr:colOff>38100</xdr:colOff>
      <xdr:row>35</xdr:row>
      <xdr:rowOff>33899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50426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0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64609</xdr:rowOff>
    </xdr:from>
    <xdr:to>
      <xdr:col>15</xdr:col>
      <xdr:colOff>101600</xdr:colOff>
      <xdr:row>34</xdr:row>
      <xdr:rowOff>166209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11286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118435</xdr:rowOff>
    </xdr:from>
    <xdr:to>
      <xdr:col>10</xdr:col>
      <xdr:colOff>165100</xdr:colOff>
      <xdr:row>35</xdr:row>
      <xdr:rowOff>48585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4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65112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2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28967</xdr:rowOff>
    </xdr:from>
    <xdr:to>
      <xdr:col>6</xdr:col>
      <xdr:colOff>38100</xdr:colOff>
      <xdr:row>35</xdr:row>
      <xdr:rowOff>130567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147094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0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161052</xdr:rowOff>
    </xdr:from>
    <xdr:to>
      <xdr:col>24</xdr:col>
      <xdr:colOff>63500</xdr:colOff>
      <xdr:row>55</xdr:row>
      <xdr:rowOff>164583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90802"/>
          <a:ext cx="8382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164583</xdr:rowOff>
    </xdr:from>
    <xdr:to>
      <xdr:col>19</xdr:col>
      <xdr:colOff>177800</xdr:colOff>
      <xdr:row>56</xdr:row>
      <xdr:rowOff>169139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94333"/>
          <a:ext cx="889000" cy="17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169139</xdr:rowOff>
    </xdr:from>
    <xdr:to>
      <xdr:col>15</xdr:col>
      <xdr:colOff>50800</xdr:colOff>
      <xdr:row>57</xdr:row>
      <xdr:rowOff>7476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70339"/>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136704</xdr:rowOff>
    </xdr:from>
    <xdr:to>
      <xdr:col>10</xdr:col>
      <xdr:colOff>114300</xdr:colOff>
      <xdr:row>57</xdr:row>
      <xdr:rowOff>7476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37904"/>
          <a:ext cx="8890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110252</xdr:rowOff>
    </xdr:from>
    <xdr:to>
      <xdr:col>24</xdr:col>
      <xdr:colOff>114300</xdr:colOff>
      <xdr:row>56</xdr:row>
      <xdr:rowOff>40402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133129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113783</xdr:rowOff>
    </xdr:from>
    <xdr:to>
      <xdr:col>20</xdr:col>
      <xdr:colOff>38100</xdr:colOff>
      <xdr:row>56</xdr:row>
      <xdr:rowOff>43933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60460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1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118339</xdr:rowOff>
    </xdr:from>
    <xdr:to>
      <xdr:col>15</xdr:col>
      <xdr:colOff>101600</xdr:colOff>
      <xdr:row>57</xdr:row>
      <xdr:rowOff>48489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65016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9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128126</xdr:rowOff>
    </xdr:from>
    <xdr:to>
      <xdr:col>10</xdr:col>
      <xdr:colOff>165100</xdr:colOff>
      <xdr:row>57</xdr:row>
      <xdr:rowOff>58276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74803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0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85904</xdr:rowOff>
    </xdr:from>
    <xdr:to>
      <xdr:col>6</xdr:col>
      <xdr:colOff>38100</xdr:colOff>
      <xdr:row>57</xdr:row>
      <xdr:rowOff>16054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32581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6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150709</xdr:rowOff>
    </xdr:from>
    <xdr:to>
      <xdr:col>24</xdr:col>
      <xdr:colOff>63500</xdr:colOff>
      <xdr:row>78</xdr:row>
      <xdr:rowOff>86413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52359"/>
          <a:ext cx="838200" cy="10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33232</xdr:rowOff>
    </xdr:from>
    <xdr:to>
      <xdr:col>19</xdr:col>
      <xdr:colOff>177800</xdr:colOff>
      <xdr:row>78</xdr:row>
      <xdr:rowOff>86413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06332"/>
          <a:ext cx="889000" cy="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33232</xdr:rowOff>
    </xdr:from>
    <xdr:to>
      <xdr:col>15</xdr:col>
      <xdr:colOff>50800</xdr:colOff>
      <xdr:row>78</xdr:row>
      <xdr:rowOff>37762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06332"/>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29104</xdr:rowOff>
    </xdr:from>
    <xdr:to>
      <xdr:col>10</xdr:col>
      <xdr:colOff>114300</xdr:colOff>
      <xdr:row>78</xdr:row>
      <xdr:rowOff>37762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02204"/>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99909</xdr:rowOff>
    </xdr:from>
    <xdr:to>
      <xdr:col>24</xdr:col>
      <xdr:colOff>114300</xdr:colOff>
      <xdr:row>78</xdr:row>
      <xdr:rowOff>30059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78336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35613</xdr:rowOff>
    </xdr:from>
    <xdr:to>
      <xdr:col>20</xdr:col>
      <xdr:colOff>38100</xdr:colOff>
      <xdr:row>78</xdr:row>
      <xdr:rowOff>137213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128340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50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153882</xdr:rowOff>
    </xdr:from>
    <xdr:to>
      <xdr:col>15</xdr:col>
      <xdr:colOff>101600</xdr:colOff>
      <xdr:row>78</xdr:row>
      <xdr:rowOff>84032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75159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158412</xdr:rowOff>
    </xdr:from>
    <xdr:to>
      <xdr:col>10</xdr:col>
      <xdr:colOff>165100</xdr:colOff>
      <xdr:row>78</xdr:row>
      <xdr:rowOff>88562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79689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5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149754</xdr:rowOff>
    </xdr:from>
    <xdr:to>
      <xdr:col>6</xdr:col>
      <xdr:colOff>38100</xdr:colOff>
      <xdr:row>78</xdr:row>
      <xdr:rowOff>79904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71031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101691</xdr:rowOff>
    </xdr:from>
    <xdr:to>
      <xdr:col>24</xdr:col>
      <xdr:colOff>63500</xdr:colOff>
      <xdr:row>96</xdr:row>
      <xdr:rowOff>117366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60891"/>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52146</xdr:rowOff>
    </xdr:from>
    <xdr:to>
      <xdr:col>19</xdr:col>
      <xdr:colOff>177800</xdr:colOff>
      <xdr:row>96</xdr:row>
      <xdr:rowOff>101691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39896"/>
          <a:ext cx="889000" cy="2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52146</xdr:rowOff>
    </xdr:from>
    <xdr:to>
      <xdr:col>15</xdr:col>
      <xdr:colOff>50800</xdr:colOff>
      <xdr:row>96</xdr:row>
      <xdr:rowOff>161936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39896"/>
          <a:ext cx="889000" cy="28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161936</xdr:rowOff>
    </xdr:from>
    <xdr:to>
      <xdr:col>10</xdr:col>
      <xdr:colOff>114300</xdr:colOff>
      <xdr:row>96</xdr:row>
      <xdr:rowOff>161973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21136"/>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66566</xdr:rowOff>
    </xdr:from>
    <xdr:to>
      <xdr:col>24</xdr:col>
      <xdr:colOff>114300</xdr:colOff>
      <xdr:row>96</xdr:row>
      <xdr:rowOff>168166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2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44993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0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50891</xdr:rowOff>
    </xdr:from>
    <xdr:to>
      <xdr:col>20</xdr:col>
      <xdr:colOff>38100</xdr:colOff>
      <xdr:row>96</xdr:row>
      <xdr:rowOff>152491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143618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1346</xdr:rowOff>
    </xdr:from>
    <xdr:to>
      <xdr:col>15</xdr:col>
      <xdr:colOff>101600</xdr:colOff>
      <xdr:row>95</xdr:row>
      <xdr:rowOff>102946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94073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111136</xdr:rowOff>
    </xdr:from>
    <xdr:to>
      <xdr:col>10</xdr:col>
      <xdr:colOff>165100</xdr:colOff>
      <xdr:row>97</xdr:row>
      <xdr:rowOff>41286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32413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111173</xdr:rowOff>
    </xdr:from>
    <xdr:to>
      <xdr:col>6</xdr:col>
      <xdr:colOff>38100</xdr:colOff>
      <xdr:row>97</xdr:row>
      <xdr:rowOff>41323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32450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6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93788</xdr:rowOff>
    </xdr:from>
    <xdr:to>
      <xdr:col>55</xdr:col>
      <xdr:colOff>0</xdr:colOff>
      <xdr:row>36</xdr:row>
      <xdr:rowOff>126167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65988"/>
          <a:ext cx="838200" cy="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107502</xdr:rowOff>
    </xdr:from>
    <xdr:to>
      <xdr:col>50</xdr:col>
      <xdr:colOff>114300</xdr:colOff>
      <xdr:row>36</xdr:row>
      <xdr:rowOff>126167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79702"/>
          <a:ext cx="889000" cy="1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88709</xdr:rowOff>
    </xdr:from>
    <xdr:to>
      <xdr:col>45</xdr:col>
      <xdr:colOff>177800</xdr:colOff>
      <xdr:row>36</xdr:row>
      <xdr:rowOff>107502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46559"/>
          <a:ext cx="889000" cy="53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88709</xdr:rowOff>
    </xdr:from>
    <xdr:to>
      <xdr:col>41</xdr:col>
      <xdr:colOff>50800</xdr:colOff>
      <xdr:row>35</xdr:row>
      <xdr:rowOff>153039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46559"/>
          <a:ext cx="889000" cy="40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42988</xdr:rowOff>
    </xdr:from>
    <xdr:to>
      <xdr:col>55</xdr:col>
      <xdr:colOff>50800</xdr:colOff>
      <xdr:row>36</xdr:row>
      <xdr:rowOff>144588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21415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9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75367</xdr:rowOff>
    </xdr:from>
    <xdr:to>
      <xdr:col>50</xdr:col>
      <xdr:colOff>165100</xdr:colOff>
      <xdr:row>37</xdr:row>
      <xdr:rowOff>5517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168094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4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56702</xdr:rowOff>
    </xdr:from>
    <xdr:to>
      <xdr:col>46</xdr:col>
      <xdr:colOff>38100</xdr:colOff>
      <xdr:row>36</xdr:row>
      <xdr:rowOff>158302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149429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37909</xdr:rowOff>
    </xdr:from>
    <xdr:to>
      <xdr:col>41</xdr:col>
      <xdr:colOff>101600</xdr:colOff>
      <xdr:row>33</xdr:row>
      <xdr:rowOff>139509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156036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47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102239</xdr:rowOff>
    </xdr:from>
    <xdr:to>
      <xdr:col>36</xdr:col>
      <xdr:colOff>165100</xdr:colOff>
      <xdr:row>36</xdr:row>
      <xdr:rowOff>32389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0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48916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7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89729</xdr:rowOff>
    </xdr:from>
    <xdr:to>
      <xdr:col>54</xdr:col>
      <xdr:colOff>189865</xdr:colOff>
      <xdr:row>58</xdr:row>
      <xdr:rowOff>136846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9176579"/>
          <a:ext cx="1270" cy="904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140673</xdr:rowOff>
    </xdr:from>
    <xdr:ext cx="469744"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8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136846</xdr:rowOff>
    </xdr:from>
    <xdr:to>
      <xdr:col>55</xdr:col>
      <xdr:colOff>88900</xdr:colOff>
      <xdr:row>58</xdr:row>
      <xdr:rowOff>136846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36406</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9518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89729</xdr:rowOff>
    </xdr:from>
    <xdr:to>
      <xdr:col>55</xdr:col>
      <xdr:colOff>88900</xdr:colOff>
      <xdr:row>53</xdr:row>
      <xdr:rowOff>89729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1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12340</xdr:rowOff>
    </xdr:from>
    <xdr:to>
      <xdr:col>55</xdr:col>
      <xdr:colOff>0</xdr:colOff>
      <xdr:row>57</xdr:row>
      <xdr:rowOff>77095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784990"/>
          <a:ext cx="838200" cy="6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103747</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876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125320</xdr:rowOff>
    </xdr:from>
    <xdr:to>
      <xdr:col>55</xdr:col>
      <xdr:colOff>50800</xdr:colOff>
      <xdr:row>58</xdr:row>
      <xdr:rowOff>55470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8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89850</xdr:rowOff>
    </xdr:from>
    <xdr:to>
      <xdr:col>50</xdr:col>
      <xdr:colOff>114300</xdr:colOff>
      <xdr:row>57</xdr:row>
      <xdr:rowOff>12340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519600"/>
          <a:ext cx="889000" cy="26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131303</xdr:rowOff>
    </xdr:from>
    <xdr:to>
      <xdr:col>50</xdr:col>
      <xdr:colOff>165100</xdr:colOff>
      <xdr:row>58</xdr:row>
      <xdr:rowOff>61453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0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52580</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99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32961</xdr:rowOff>
    </xdr:from>
    <xdr:to>
      <xdr:col>45</xdr:col>
      <xdr:colOff>177800</xdr:colOff>
      <xdr:row>55</xdr:row>
      <xdr:rowOff>89850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8948361"/>
          <a:ext cx="889000" cy="5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133492</xdr:rowOff>
    </xdr:from>
    <xdr:to>
      <xdr:col>46</xdr:col>
      <xdr:colOff>38100</xdr:colOff>
      <xdr:row>58</xdr:row>
      <xdr:rowOff>63642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0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54769</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999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32961</xdr:rowOff>
    </xdr:from>
    <xdr:to>
      <xdr:col>41</xdr:col>
      <xdr:colOff>50800</xdr:colOff>
      <xdr:row>54</xdr:row>
      <xdr:rowOff>110568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8948361"/>
          <a:ext cx="889000" cy="4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122717</xdr:rowOff>
    </xdr:from>
    <xdr:to>
      <xdr:col>41</xdr:col>
      <xdr:colOff>101600</xdr:colOff>
      <xdr:row>58</xdr:row>
      <xdr:rowOff>52867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89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43994</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98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137649</xdr:rowOff>
    </xdr:from>
    <xdr:to>
      <xdr:col>36</xdr:col>
      <xdr:colOff>165100</xdr:colOff>
      <xdr:row>58</xdr:row>
      <xdr:rowOff>67799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58926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1000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26295</xdr:rowOff>
    </xdr:from>
    <xdr:to>
      <xdr:col>55</xdr:col>
      <xdr:colOff>50800</xdr:colOff>
      <xdr:row>57</xdr:row>
      <xdr:rowOff>127895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49172</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65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132990</xdr:rowOff>
    </xdr:from>
    <xdr:to>
      <xdr:col>50</xdr:col>
      <xdr:colOff>165100</xdr:colOff>
      <xdr:row>57</xdr:row>
      <xdr:rowOff>63140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3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79667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50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39050</xdr:rowOff>
    </xdr:from>
    <xdr:to>
      <xdr:col>46</xdr:col>
      <xdr:colOff>38100</xdr:colOff>
      <xdr:row>55</xdr:row>
      <xdr:rowOff>140650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4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157177</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05205" y="92440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153611</xdr:rowOff>
    </xdr:from>
    <xdr:to>
      <xdr:col>41</xdr:col>
      <xdr:colOff>101600</xdr:colOff>
      <xdr:row>52</xdr:row>
      <xdr:rowOff>83761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88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100288</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16205" y="86727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59768</xdr:rowOff>
    </xdr:from>
    <xdr:to>
      <xdr:col>36</xdr:col>
      <xdr:colOff>165100</xdr:colOff>
      <xdr:row>54</xdr:row>
      <xdr:rowOff>161368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3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6445</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27205" y="90932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84074</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599924"/>
          <a:ext cx="1270" cy="98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30751</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375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84074</xdr:rowOff>
    </xdr:from>
    <xdr:to>
      <xdr:col>55</xdr:col>
      <xdr:colOff>88900</xdr:colOff>
      <xdr:row>73</xdr:row>
      <xdr:rowOff>84074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5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134744</xdr:rowOff>
    </xdr:from>
    <xdr:to>
      <xdr:col>55</xdr:col>
      <xdr:colOff>0</xdr:colOff>
      <xdr:row>77</xdr:row>
      <xdr:rowOff>167354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36394"/>
          <a:ext cx="838200" cy="3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90101</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63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111674</xdr:rowOff>
    </xdr:from>
    <xdr:to>
      <xdr:col>55</xdr:col>
      <xdr:colOff>50800</xdr:colOff>
      <xdr:row>79</xdr:row>
      <xdr:rowOff>41824</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8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120148</xdr:rowOff>
    </xdr:from>
    <xdr:to>
      <xdr:col>50</xdr:col>
      <xdr:colOff>114300</xdr:colOff>
      <xdr:row>77</xdr:row>
      <xdr:rowOff>134744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21798"/>
          <a:ext cx="889000" cy="1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105561</xdr:rowOff>
    </xdr:from>
    <xdr:to>
      <xdr:col>50</xdr:col>
      <xdr:colOff>165100</xdr:colOff>
      <xdr:row>79</xdr:row>
      <xdr:rowOff>35711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7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26838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7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121746</xdr:rowOff>
    </xdr:from>
    <xdr:to>
      <xdr:col>45</xdr:col>
      <xdr:colOff>177800</xdr:colOff>
      <xdr:row>77</xdr:row>
      <xdr:rowOff>120148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2123246"/>
          <a:ext cx="889000" cy="119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113703</xdr:rowOff>
    </xdr:from>
    <xdr:to>
      <xdr:col>46</xdr:col>
      <xdr:colOff>38100</xdr:colOff>
      <xdr:row>79</xdr:row>
      <xdr:rowOff>43853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34980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7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121746</xdr:rowOff>
    </xdr:from>
    <xdr:to>
      <xdr:col>41</xdr:col>
      <xdr:colOff>50800</xdr:colOff>
      <xdr:row>78</xdr:row>
      <xdr:rowOff>86565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2123246"/>
          <a:ext cx="889000" cy="133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104453</xdr:rowOff>
    </xdr:from>
    <xdr:to>
      <xdr:col>41</xdr:col>
      <xdr:colOff>101600</xdr:colOff>
      <xdr:row>79</xdr:row>
      <xdr:rowOff>34603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25730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106144</xdr:rowOff>
    </xdr:from>
    <xdr:to>
      <xdr:col>36</xdr:col>
      <xdr:colOff>165100</xdr:colOff>
      <xdr:row>79</xdr:row>
      <xdr:rowOff>36294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27421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116554</xdr:rowOff>
    </xdr:from>
    <xdr:to>
      <xdr:col>55</xdr:col>
      <xdr:colOff>50800</xdr:colOff>
      <xdr:row>78</xdr:row>
      <xdr:rowOff>46704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139431</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6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83944</xdr:rowOff>
    </xdr:from>
    <xdr:to>
      <xdr:col>50</xdr:col>
      <xdr:colOff>165100</xdr:colOff>
      <xdr:row>78</xdr:row>
      <xdr:rowOff>14094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30621</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06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69348</xdr:rowOff>
    </xdr:from>
    <xdr:to>
      <xdr:col>46</xdr:col>
      <xdr:colOff>38100</xdr:colOff>
      <xdr:row>77</xdr:row>
      <xdr:rowOff>170948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16025</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0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70946</xdr:rowOff>
    </xdr:from>
    <xdr:to>
      <xdr:col>41</xdr:col>
      <xdr:colOff>101600</xdr:colOff>
      <xdr:row>71</xdr:row>
      <xdr:rowOff>1096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0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69</xdr:row>
      <xdr:rowOff>17623</xdr:rowOff>
    </xdr:from>
    <xdr:ext cx="69018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16205" y="11847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35765</xdr:rowOff>
    </xdr:from>
    <xdr:to>
      <xdr:col>36</xdr:col>
      <xdr:colOff>165100</xdr:colOff>
      <xdr:row>78</xdr:row>
      <xdr:rowOff>137365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153892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8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105897</xdr:rowOff>
    </xdr:from>
    <xdr:to>
      <xdr:col>55</xdr:col>
      <xdr:colOff>0</xdr:colOff>
      <xdr:row>98</xdr:row>
      <xdr:rowOff>60475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36547"/>
          <a:ext cx="838200" cy="1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92762</xdr:rowOff>
    </xdr:from>
    <xdr:to>
      <xdr:col>50</xdr:col>
      <xdr:colOff>114300</xdr:colOff>
      <xdr:row>97</xdr:row>
      <xdr:rowOff>105897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23412"/>
          <a:ext cx="889000" cy="1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34289</xdr:rowOff>
    </xdr:from>
    <xdr:to>
      <xdr:col>45</xdr:col>
      <xdr:colOff>177800</xdr:colOff>
      <xdr:row>97</xdr:row>
      <xdr:rowOff>92762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493489"/>
          <a:ext cx="889000" cy="2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142244</xdr:rowOff>
    </xdr:from>
    <xdr:to>
      <xdr:col>41</xdr:col>
      <xdr:colOff>50800</xdr:colOff>
      <xdr:row>96</xdr:row>
      <xdr:rowOff>34289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087094"/>
          <a:ext cx="889000" cy="40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9675</xdr:rowOff>
    </xdr:from>
    <xdr:to>
      <xdr:col>55</xdr:col>
      <xdr:colOff>50800</xdr:colOff>
      <xdr:row>98</xdr:row>
      <xdr:rowOff>111275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32552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6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55097</xdr:rowOff>
    </xdr:from>
    <xdr:to>
      <xdr:col>50</xdr:col>
      <xdr:colOff>165100</xdr:colOff>
      <xdr:row>97</xdr:row>
      <xdr:rowOff>156697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8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1774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46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41962</xdr:rowOff>
    </xdr:from>
    <xdr:to>
      <xdr:col>46</xdr:col>
      <xdr:colOff>38100</xdr:colOff>
      <xdr:row>97</xdr:row>
      <xdr:rowOff>143562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160089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44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154939</xdr:rowOff>
    </xdr:from>
    <xdr:to>
      <xdr:col>41</xdr:col>
      <xdr:colOff>101600</xdr:colOff>
      <xdr:row>96</xdr:row>
      <xdr:rowOff>85089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101616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21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91444</xdr:rowOff>
    </xdr:from>
    <xdr:to>
      <xdr:col>36</xdr:col>
      <xdr:colOff>165100</xdr:colOff>
      <xdr:row>94</xdr:row>
      <xdr:rowOff>21594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03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38121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81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37576</xdr:rowOff>
    </xdr:from>
    <xdr:to>
      <xdr:col>85</xdr:col>
      <xdr:colOff>127000</xdr:colOff>
      <xdr:row>76</xdr:row>
      <xdr:rowOff>118945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67776"/>
          <a:ext cx="838200" cy="8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37576</xdr:rowOff>
    </xdr:from>
    <xdr:to>
      <xdr:col>81</xdr:col>
      <xdr:colOff>50800</xdr:colOff>
      <xdr:row>76</xdr:row>
      <xdr:rowOff>56821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67776"/>
          <a:ext cx="889000" cy="1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56821</xdr:rowOff>
    </xdr:from>
    <xdr:to>
      <xdr:col>76</xdr:col>
      <xdr:colOff>114300</xdr:colOff>
      <xdr:row>76</xdr:row>
      <xdr:rowOff>83815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87021"/>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78105</xdr:rowOff>
    </xdr:from>
    <xdr:to>
      <xdr:col>71</xdr:col>
      <xdr:colOff>177800</xdr:colOff>
      <xdr:row>76</xdr:row>
      <xdr:rowOff>83815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08305"/>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68145</xdr:rowOff>
    </xdr:from>
    <xdr:to>
      <xdr:col>85</xdr:col>
      <xdr:colOff>177800</xdr:colOff>
      <xdr:row>76</xdr:row>
      <xdr:rowOff>169745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91022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4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158226</xdr:rowOff>
    </xdr:from>
    <xdr:to>
      <xdr:col>81</xdr:col>
      <xdr:colOff>101600</xdr:colOff>
      <xdr:row>76</xdr:row>
      <xdr:rowOff>88376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104904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79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6021</xdr:rowOff>
    </xdr:from>
    <xdr:to>
      <xdr:col>76</xdr:col>
      <xdr:colOff>165100</xdr:colOff>
      <xdr:row>76</xdr:row>
      <xdr:rowOff>107621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124148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1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33015</xdr:rowOff>
    </xdr:from>
    <xdr:to>
      <xdr:col>72</xdr:col>
      <xdr:colOff>38100</xdr:colOff>
      <xdr:row>76</xdr:row>
      <xdr:rowOff>134615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151142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3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27305</xdr:rowOff>
    </xdr:from>
    <xdr:to>
      <xdr:col>67</xdr:col>
      <xdr:colOff>101600</xdr:colOff>
      <xdr:row>76</xdr:row>
      <xdr:rowOff>128905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145432</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3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116644</xdr:rowOff>
    </xdr:from>
    <xdr:to>
      <xdr:col>85</xdr:col>
      <xdr:colOff>126364</xdr:colOff>
      <xdr:row>98</xdr:row>
      <xdr:rowOff>136616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6404394"/>
          <a:ext cx="1269" cy="53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143202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136616</xdr:rowOff>
    </xdr:from>
    <xdr:to>
      <xdr:col>86</xdr:col>
      <xdr:colOff>25400</xdr:colOff>
      <xdr:row>98</xdr:row>
      <xdr:rowOff>136616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63321</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6179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116644</xdr:rowOff>
    </xdr:from>
    <xdr:to>
      <xdr:col>86</xdr:col>
      <xdr:colOff>25400</xdr:colOff>
      <xdr:row>95</xdr:row>
      <xdr:rowOff>116644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40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127414</xdr:rowOff>
    </xdr:from>
    <xdr:to>
      <xdr:col>85</xdr:col>
      <xdr:colOff>127000</xdr:colOff>
      <xdr:row>97</xdr:row>
      <xdr:rowOff>169963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58064"/>
          <a:ext cx="838200" cy="4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16203</xdr:rowOff>
    </xdr:from>
    <xdr:ext cx="599010"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1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37776</xdr:rowOff>
    </xdr:from>
    <xdr:to>
      <xdr:col>85</xdr:col>
      <xdr:colOff>177800</xdr:colOff>
      <xdr:row>98</xdr:row>
      <xdr:rowOff>139376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127414</xdr:rowOff>
    </xdr:from>
    <xdr:to>
      <xdr:col>81</xdr:col>
      <xdr:colOff>50800</xdr:colOff>
      <xdr:row>98</xdr:row>
      <xdr:rowOff>25853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58064"/>
          <a:ext cx="889000" cy="6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34710</xdr:rowOff>
    </xdr:from>
    <xdr:to>
      <xdr:col>81</xdr:col>
      <xdr:colOff>101600</xdr:colOff>
      <xdr:row>98</xdr:row>
      <xdr:rowOff>136310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127437</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181795" y="1692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25853</xdr:rowOff>
    </xdr:from>
    <xdr:to>
      <xdr:col>76</xdr:col>
      <xdr:colOff>114300</xdr:colOff>
      <xdr:row>98</xdr:row>
      <xdr:rowOff>84801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27953"/>
          <a:ext cx="889000" cy="5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28077</xdr:rowOff>
    </xdr:from>
    <xdr:to>
      <xdr:col>76</xdr:col>
      <xdr:colOff>165100</xdr:colOff>
      <xdr:row>98</xdr:row>
      <xdr:rowOff>129677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120804</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9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738</xdr:rowOff>
    </xdr:from>
    <xdr:to>
      <xdr:col>71</xdr:col>
      <xdr:colOff>177800</xdr:colOff>
      <xdr:row>98</xdr:row>
      <xdr:rowOff>84801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5774138"/>
          <a:ext cx="889000" cy="11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52112</xdr:rowOff>
    </xdr:from>
    <xdr:to>
      <xdr:col>72</xdr:col>
      <xdr:colOff>38100</xdr:colOff>
      <xdr:row>98</xdr:row>
      <xdr:rowOff>153712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144839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58045</xdr:rowOff>
    </xdr:from>
    <xdr:to>
      <xdr:col>67</xdr:col>
      <xdr:colOff>101600</xdr:colOff>
      <xdr:row>98</xdr:row>
      <xdr:rowOff>159645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150772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119163</xdr:rowOff>
    </xdr:from>
    <xdr:to>
      <xdr:col>85</xdr:col>
      <xdr:colOff>177800</xdr:colOff>
      <xdr:row>98</xdr:row>
      <xdr:rowOff>49313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142040</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0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76614</xdr:rowOff>
    </xdr:from>
    <xdr:to>
      <xdr:col>81</xdr:col>
      <xdr:colOff>101600</xdr:colOff>
      <xdr:row>98</xdr:row>
      <xdr:rowOff>6764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23291</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48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146503</xdr:rowOff>
    </xdr:from>
    <xdr:to>
      <xdr:col>76</xdr:col>
      <xdr:colOff>165100</xdr:colOff>
      <xdr:row>98</xdr:row>
      <xdr:rowOff>76653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93180</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55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34001</xdr:rowOff>
    </xdr:from>
    <xdr:to>
      <xdr:col>72</xdr:col>
      <xdr:colOff>38100</xdr:colOff>
      <xdr:row>98</xdr:row>
      <xdr:rowOff>135601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152128</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61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121388</xdr:rowOff>
    </xdr:from>
    <xdr:to>
      <xdr:col>67</xdr:col>
      <xdr:colOff>101600</xdr:colOff>
      <xdr:row>92</xdr:row>
      <xdr:rowOff>51538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57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90</xdr:row>
      <xdr:rowOff>68065</xdr:rowOff>
    </xdr:from>
    <xdr:ext cx="69018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469205" y="15498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122866</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9381166"/>
          <a:ext cx="1269" cy="70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159214</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33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69543</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915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122866</xdr:rowOff>
    </xdr:from>
    <xdr:to>
      <xdr:col>116</xdr:col>
      <xdr:colOff>152400</xdr:colOff>
      <xdr:row>54</xdr:row>
      <xdr:rowOff>122866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381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91635</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35735"/>
          <a:ext cx="838200" cy="4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32214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76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53787</xdr:rowOff>
    </xdr:from>
    <xdr:to>
      <xdr:col>116</xdr:col>
      <xdr:colOff>114300</xdr:colOff>
      <xdr:row>58</xdr:row>
      <xdr:rowOff>155387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52406</xdr:rowOff>
    </xdr:from>
    <xdr:to>
      <xdr:col>112</xdr:col>
      <xdr:colOff>38100</xdr:colOff>
      <xdr:row>58</xdr:row>
      <xdr:rowOff>154006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170533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79711</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8823661"/>
          <a:ext cx="889000" cy="126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52456</xdr:rowOff>
    </xdr:from>
    <xdr:to>
      <xdr:col>107</xdr:col>
      <xdr:colOff>101600</xdr:colOff>
      <xdr:row>58</xdr:row>
      <xdr:rowOff>154056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170583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79711</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8823661"/>
          <a:ext cx="889000" cy="126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51679</xdr:rowOff>
    </xdr:from>
    <xdr:to>
      <xdr:col>102</xdr:col>
      <xdr:colOff>165100</xdr:colOff>
      <xdr:row>58</xdr:row>
      <xdr:rowOff>153279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144406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8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52370</xdr:rowOff>
    </xdr:from>
    <xdr:to>
      <xdr:col>98</xdr:col>
      <xdr:colOff>38100</xdr:colOff>
      <xdr:row>58</xdr:row>
      <xdr:rowOff>153970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170497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40835</xdr:rowOff>
    </xdr:from>
    <xdr:to>
      <xdr:col>116</xdr:col>
      <xdr:colOff>114300</xdr:colOff>
      <xdr:row>58</xdr:row>
      <xdr:rowOff>142435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212</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28911</xdr:rowOff>
    </xdr:from>
    <xdr:to>
      <xdr:col>102</xdr:col>
      <xdr:colOff>165100</xdr:colOff>
      <xdr:row>51</xdr:row>
      <xdr:rowOff>130511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87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49</xdr:row>
      <xdr:rowOff>147038</xdr:rowOff>
    </xdr:from>
    <xdr:ext cx="59901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45795" y="854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117542</xdr:rowOff>
    </xdr:from>
    <xdr:to>
      <xdr:col>116</xdr:col>
      <xdr:colOff>63500</xdr:colOff>
      <xdr:row>78</xdr:row>
      <xdr:rowOff>26098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319192"/>
          <a:ext cx="838200" cy="8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20058</xdr:rowOff>
    </xdr:from>
    <xdr:to>
      <xdr:col>111</xdr:col>
      <xdr:colOff>177800</xdr:colOff>
      <xdr:row>78</xdr:row>
      <xdr:rowOff>26098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393158"/>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11212</xdr:rowOff>
    </xdr:from>
    <xdr:to>
      <xdr:col>107</xdr:col>
      <xdr:colOff>50800</xdr:colOff>
      <xdr:row>78</xdr:row>
      <xdr:rowOff>20058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384312"/>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11212</xdr:rowOff>
    </xdr:from>
    <xdr:to>
      <xdr:col>102</xdr:col>
      <xdr:colOff>114300</xdr:colOff>
      <xdr:row>78</xdr:row>
      <xdr:rowOff>29404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84312"/>
          <a:ext cx="8890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66742</xdr:rowOff>
    </xdr:from>
    <xdr:to>
      <xdr:col>116</xdr:col>
      <xdr:colOff>114300</xdr:colOff>
      <xdr:row>77</xdr:row>
      <xdr:rowOff>168342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45169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146748</xdr:rowOff>
    </xdr:from>
    <xdr:to>
      <xdr:col>112</xdr:col>
      <xdr:colOff>38100</xdr:colOff>
      <xdr:row>78</xdr:row>
      <xdr:rowOff>76898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68025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4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140708</xdr:rowOff>
    </xdr:from>
    <xdr:to>
      <xdr:col>107</xdr:col>
      <xdr:colOff>101600</xdr:colOff>
      <xdr:row>78</xdr:row>
      <xdr:rowOff>70858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3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61985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43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131862</xdr:rowOff>
    </xdr:from>
    <xdr:to>
      <xdr:col>102</xdr:col>
      <xdr:colOff>165100</xdr:colOff>
      <xdr:row>78</xdr:row>
      <xdr:rowOff>62012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3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53139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42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150054</xdr:rowOff>
    </xdr:from>
    <xdr:to>
      <xdr:col>98</xdr:col>
      <xdr:colOff>38100</xdr:colOff>
      <xdr:row>78</xdr:row>
      <xdr:rowOff>80204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71331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44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普通建設事業費について、本村は特に輸送コストが高く、類似団体平均を上回りやすい傾向にある。</a:t>
          </a:r>
          <a:endParaRPr lang="ja-JP" altLang="ja-JP" sz="1400">
            <a:effectLst/>
          </a:endParaRPr>
        </a:p>
        <a:p>
          <a:r>
            <a:rPr kumimoji="1" lang="ja-JP" altLang="ja-JP" sz="1100">
              <a:solidFill>
                <a:schemeClr val="dk1"/>
              </a:solidFill>
              <a:effectLst/>
              <a:latin typeface="+mn-lt"/>
              <a:ea typeface="+mn-ea"/>
              <a:cs typeface="+mn-cs"/>
            </a:rPr>
            <a:t>新規整備については、製糖工場前処理施設整備工事（</a:t>
          </a:r>
          <a:r>
            <a:rPr kumimoji="1" lang="en-US" altLang="ja-JP" sz="1100">
              <a:solidFill>
                <a:schemeClr val="dk1"/>
              </a:solidFill>
              <a:effectLst/>
              <a:latin typeface="+mn-lt"/>
              <a:ea typeface="+mn-ea"/>
              <a:cs typeface="+mn-cs"/>
            </a:rPr>
            <a:t>1,732,280</a:t>
          </a:r>
          <a:r>
            <a:rPr kumimoji="1" lang="ja-JP" altLang="ja-JP" sz="1100">
              <a:solidFill>
                <a:schemeClr val="dk1"/>
              </a:solidFill>
              <a:effectLst/>
              <a:latin typeface="+mn-lt"/>
              <a:ea typeface="+mn-ea"/>
              <a:cs typeface="+mn-cs"/>
            </a:rPr>
            <a:t>千円）や貯水池、うふあがり安らぎ一法山などの建設があったを令和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年度をピークに、近年は減少傾向にある。</a:t>
          </a:r>
          <a:endParaRPr lang="ja-JP" altLang="ja-JP" sz="1400">
            <a:effectLst/>
          </a:endParaRPr>
        </a:p>
        <a:p>
          <a:r>
            <a:rPr kumimoji="1" lang="ja-JP" altLang="ja-JP" sz="1100">
              <a:solidFill>
                <a:schemeClr val="dk1"/>
              </a:solidFill>
              <a:effectLst/>
              <a:latin typeface="+mn-lt"/>
              <a:ea typeface="+mn-ea"/>
              <a:cs typeface="+mn-cs"/>
            </a:rPr>
            <a:t>更新整備費も抑制されているが、今後予定している島まるごと館（ビジターセンター）ふるさと文化センター）の改修等老朽化した建物の計画的な更新・費用の確保が必要である。</a:t>
          </a:r>
          <a:endParaRPr lang="ja-JP" altLang="ja-JP" sz="1400">
            <a:effectLst/>
          </a:endParaRPr>
        </a:p>
        <a:p>
          <a:r>
            <a:rPr kumimoji="1" lang="ja-JP" altLang="ja-JP" sz="1100">
              <a:solidFill>
                <a:schemeClr val="dk1"/>
              </a:solidFill>
              <a:effectLst/>
              <a:latin typeface="+mn-lt"/>
              <a:ea typeface="+mn-ea"/>
              <a:cs typeface="+mn-cs"/>
            </a:rPr>
            <a:t>今後も事業の見直し等を踏まえ、健全な行政経営に勤める。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1,224
1,165
30.52
3,030,582
2,826,994
65,266
1,383,056
3,005,774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149892</xdr:rowOff>
    </xdr:from>
    <xdr:to>
      <xdr:col>24</xdr:col>
      <xdr:colOff>63500</xdr:colOff>
      <xdr:row>35</xdr:row>
      <xdr:rowOff>47460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979192"/>
          <a:ext cx="838200" cy="6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149892</xdr:rowOff>
    </xdr:from>
    <xdr:to>
      <xdr:col>19</xdr:col>
      <xdr:colOff>177800</xdr:colOff>
      <xdr:row>35</xdr:row>
      <xdr:rowOff>71063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79192"/>
          <a:ext cx="889000" cy="9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71063</xdr:rowOff>
    </xdr:from>
    <xdr:to>
      <xdr:col>15</xdr:col>
      <xdr:colOff>50800</xdr:colOff>
      <xdr:row>35</xdr:row>
      <xdr:rowOff>97447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71813"/>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57899</xdr:rowOff>
    </xdr:from>
    <xdr:to>
      <xdr:col>10</xdr:col>
      <xdr:colOff>114300</xdr:colOff>
      <xdr:row>35</xdr:row>
      <xdr:rowOff>97447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58649"/>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168110</xdr:rowOff>
    </xdr:from>
    <xdr:to>
      <xdr:col>24</xdr:col>
      <xdr:colOff>114300</xdr:colOff>
      <xdr:row>35</xdr:row>
      <xdr:rowOff>98260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9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19537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4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99092</xdr:rowOff>
    </xdr:from>
    <xdr:to>
      <xdr:col>20</xdr:col>
      <xdr:colOff>38100</xdr:colOff>
      <xdr:row>35</xdr:row>
      <xdr:rowOff>29242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45769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20263</xdr:rowOff>
    </xdr:from>
    <xdr:to>
      <xdr:col>15</xdr:col>
      <xdr:colOff>101600</xdr:colOff>
      <xdr:row>35</xdr:row>
      <xdr:rowOff>121863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138390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9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46647</xdr:rowOff>
    </xdr:from>
    <xdr:to>
      <xdr:col>10</xdr:col>
      <xdr:colOff>165100</xdr:colOff>
      <xdr:row>35</xdr:row>
      <xdr:rowOff>148247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164774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7099</xdr:rowOff>
    </xdr:from>
    <xdr:to>
      <xdr:col>6</xdr:col>
      <xdr:colOff>38100</xdr:colOff>
      <xdr:row>35</xdr:row>
      <xdr:rowOff>108699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125226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22382</xdr:rowOff>
    </xdr:from>
    <xdr:to>
      <xdr:col>24</xdr:col>
      <xdr:colOff>62865</xdr:colOff>
      <xdr:row>58</xdr:row>
      <xdr:rowOff>80836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9109232"/>
          <a:ext cx="1270" cy="91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84663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80836</xdr:rowOff>
    </xdr:from>
    <xdr:to>
      <xdr:col>24</xdr:col>
      <xdr:colOff>152400</xdr:colOff>
      <xdr:row>58</xdr:row>
      <xdr:rowOff>80836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2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140509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884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22382</xdr:rowOff>
    </xdr:from>
    <xdr:to>
      <xdr:col>24</xdr:col>
      <xdr:colOff>152400</xdr:colOff>
      <xdr:row>53</xdr:row>
      <xdr:rowOff>22382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109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40624</xdr:rowOff>
    </xdr:from>
    <xdr:to>
      <xdr:col>24</xdr:col>
      <xdr:colOff>63500</xdr:colOff>
      <xdr:row>57</xdr:row>
      <xdr:rowOff>49123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13274"/>
          <a:ext cx="8382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74211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46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95784</xdr:rowOff>
    </xdr:from>
    <xdr:to>
      <xdr:col>24</xdr:col>
      <xdr:colOff>114300</xdr:colOff>
      <xdr:row>58</xdr:row>
      <xdr:rowOff>25934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6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40624</xdr:rowOff>
    </xdr:from>
    <xdr:to>
      <xdr:col>19</xdr:col>
      <xdr:colOff>177800</xdr:colOff>
      <xdr:row>57</xdr:row>
      <xdr:rowOff>89355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13274"/>
          <a:ext cx="889000" cy="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86508</xdr:rowOff>
    </xdr:from>
    <xdr:to>
      <xdr:col>20</xdr:col>
      <xdr:colOff>38100</xdr:colOff>
      <xdr:row>58</xdr:row>
      <xdr:rowOff>16658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7785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5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89355</xdr:rowOff>
    </xdr:from>
    <xdr:to>
      <xdr:col>15</xdr:col>
      <xdr:colOff>50800</xdr:colOff>
      <xdr:row>57</xdr:row>
      <xdr:rowOff>158939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62005"/>
          <a:ext cx="889000" cy="6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91374</xdr:rowOff>
    </xdr:from>
    <xdr:to>
      <xdr:col>15</xdr:col>
      <xdr:colOff>101600</xdr:colOff>
      <xdr:row>58</xdr:row>
      <xdr:rowOff>21524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6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12651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68442</xdr:rowOff>
    </xdr:from>
    <xdr:to>
      <xdr:col>10</xdr:col>
      <xdr:colOff>114300</xdr:colOff>
      <xdr:row>57</xdr:row>
      <xdr:rowOff>158939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8812392"/>
          <a:ext cx="889000" cy="111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67918</xdr:rowOff>
    </xdr:from>
    <xdr:to>
      <xdr:col>10</xdr:col>
      <xdr:colOff>165100</xdr:colOff>
      <xdr:row>57</xdr:row>
      <xdr:rowOff>169518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14595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1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130863</xdr:rowOff>
    </xdr:from>
    <xdr:to>
      <xdr:col>6</xdr:col>
      <xdr:colOff>38100</xdr:colOff>
      <xdr:row>58</xdr:row>
      <xdr:rowOff>61013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52140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169773</xdr:rowOff>
    </xdr:from>
    <xdr:to>
      <xdr:col>24</xdr:col>
      <xdr:colOff>114300</xdr:colOff>
      <xdr:row>57</xdr:row>
      <xdr:rowOff>99923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21200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2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161274</xdr:rowOff>
    </xdr:from>
    <xdr:to>
      <xdr:col>20</xdr:col>
      <xdr:colOff>38100</xdr:colOff>
      <xdr:row>57</xdr:row>
      <xdr:rowOff>91424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107951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3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38555</xdr:rowOff>
    </xdr:from>
    <xdr:to>
      <xdr:col>15</xdr:col>
      <xdr:colOff>101600</xdr:colOff>
      <xdr:row>57</xdr:row>
      <xdr:rowOff>140155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156682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8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108139</xdr:rowOff>
    </xdr:from>
    <xdr:to>
      <xdr:col>10</xdr:col>
      <xdr:colOff>165100</xdr:colOff>
      <xdr:row>58</xdr:row>
      <xdr:rowOff>38289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29416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97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17642</xdr:rowOff>
    </xdr:from>
    <xdr:to>
      <xdr:col>6</xdr:col>
      <xdr:colOff>38100</xdr:colOff>
      <xdr:row>51</xdr:row>
      <xdr:rowOff>119242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87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135769</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8536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40997</xdr:rowOff>
    </xdr:from>
    <xdr:to>
      <xdr:col>24</xdr:col>
      <xdr:colOff>63500</xdr:colOff>
      <xdr:row>77</xdr:row>
      <xdr:rowOff>52674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242647"/>
          <a:ext cx="8382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148743</xdr:rowOff>
    </xdr:from>
    <xdr:to>
      <xdr:col>19</xdr:col>
      <xdr:colOff>177800</xdr:colOff>
      <xdr:row>77</xdr:row>
      <xdr:rowOff>40997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78943"/>
          <a:ext cx="889000" cy="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95759</xdr:rowOff>
    </xdr:from>
    <xdr:to>
      <xdr:col>15</xdr:col>
      <xdr:colOff>50800</xdr:colOff>
      <xdr:row>76</xdr:row>
      <xdr:rowOff>148743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2783059"/>
          <a:ext cx="889000" cy="39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95759</xdr:rowOff>
    </xdr:from>
    <xdr:to>
      <xdr:col>10</xdr:col>
      <xdr:colOff>114300</xdr:colOff>
      <xdr:row>76</xdr:row>
      <xdr:rowOff>36150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783059"/>
          <a:ext cx="889000" cy="28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1874</xdr:rowOff>
    </xdr:from>
    <xdr:to>
      <xdr:col>24</xdr:col>
      <xdr:colOff>114300</xdr:colOff>
      <xdr:row>77</xdr:row>
      <xdr:rowOff>103474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0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88251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1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161647</xdr:rowOff>
    </xdr:from>
    <xdr:to>
      <xdr:col>20</xdr:col>
      <xdr:colOff>38100</xdr:colOff>
      <xdr:row>77</xdr:row>
      <xdr:rowOff>91797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82924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97943</xdr:rowOff>
    </xdr:from>
    <xdr:to>
      <xdr:col>15</xdr:col>
      <xdr:colOff>101600</xdr:colOff>
      <xdr:row>77</xdr:row>
      <xdr:rowOff>28093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19220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2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44959</xdr:rowOff>
    </xdr:from>
    <xdr:to>
      <xdr:col>10</xdr:col>
      <xdr:colOff>165100</xdr:colOff>
      <xdr:row>74</xdr:row>
      <xdr:rowOff>146559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7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163086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50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156800</xdr:rowOff>
    </xdr:from>
    <xdr:to>
      <xdr:col>6</xdr:col>
      <xdr:colOff>38100</xdr:colOff>
      <xdr:row>76</xdr:row>
      <xdr:rowOff>86950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103477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9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12247</xdr:rowOff>
    </xdr:from>
    <xdr:to>
      <xdr:col>24</xdr:col>
      <xdr:colOff>63500</xdr:colOff>
      <xdr:row>97</xdr:row>
      <xdr:rowOff>140381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42897"/>
          <a:ext cx="838200" cy="1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67721</xdr:rowOff>
    </xdr:from>
    <xdr:to>
      <xdr:col>19</xdr:col>
      <xdr:colOff>177800</xdr:colOff>
      <xdr:row>97</xdr:row>
      <xdr:rowOff>140381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184021"/>
          <a:ext cx="889000" cy="58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67721</xdr:rowOff>
    </xdr:from>
    <xdr:to>
      <xdr:col>15</xdr:col>
      <xdr:colOff>50800</xdr:colOff>
      <xdr:row>96</xdr:row>
      <xdr:rowOff>20033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184021"/>
          <a:ext cx="889000" cy="2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20033</xdr:rowOff>
    </xdr:from>
    <xdr:to>
      <xdr:col>10</xdr:col>
      <xdr:colOff>114300</xdr:colOff>
      <xdr:row>97</xdr:row>
      <xdr:rowOff>27574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79233"/>
          <a:ext cx="889000" cy="17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132897</xdr:rowOff>
    </xdr:from>
    <xdr:to>
      <xdr:col>24</xdr:col>
      <xdr:colOff>114300</xdr:colOff>
      <xdr:row>97</xdr:row>
      <xdr:rowOff>63047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9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155774</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4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89581</xdr:rowOff>
    </xdr:from>
    <xdr:to>
      <xdr:col>20</xdr:col>
      <xdr:colOff>38100</xdr:colOff>
      <xdr:row>98</xdr:row>
      <xdr:rowOff>19731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10858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81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16921</xdr:rowOff>
    </xdr:from>
    <xdr:to>
      <xdr:col>15</xdr:col>
      <xdr:colOff>101600</xdr:colOff>
      <xdr:row>94</xdr:row>
      <xdr:rowOff>118521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1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135048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90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140683</xdr:rowOff>
    </xdr:from>
    <xdr:to>
      <xdr:col>10</xdr:col>
      <xdr:colOff>165100</xdr:colOff>
      <xdr:row>96</xdr:row>
      <xdr:rowOff>70833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87360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20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148224</xdr:rowOff>
    </xdr:from>
    <xdr:to>
      <xdr:col>6</xdr:col>
      <xdr:colOff>38100</xdr:colOff>
      <xdr:row>97</xdr:row>
      <xdr:rowOff>78374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94901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3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95722</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2272"/>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44922</xdr:rowOff>
    </xdr:from>
    <xdr:to>
      <xdr:col>36</xdr:col>
      <xdr:colOff>165100</xdr:colOff>
      <xdr:row>39</xdr:row>
      <xdr:rowOff>146522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137649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824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30461</xdr:rowOff>
    </xdr:from>
    <xdr:to>
      <xdr:col>54</xdr:col>
      <xdr:colOff>189865</xdr:colOff>
      <xdr:row>58</xdr:row>
      <xdr:rowOff>129507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9117311"/>
          <a:ext cx="1270" cy="95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133334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129507</xdr:rowOff>
    </xdr:from>
    <xdr:to>
      <xdr:col>55</xdr:col>
      <xdr:colOff>88900</xdr:colOff>
      <xdr:row>58</xdr:row>
      <xdr:rowOff>129507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148588</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892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30461</xdr:rowOff>
    </xdr:from>
    <xdr:to>
      <xdr:col>55</xdr:col>
      <xdr:colOff>88900</xdr:colOff>
      <xdr:row>53</xdr:row>
      <xdr:rowOff>30461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1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18012</xdr:rowOff>
    </xdr:from>
    <xdr:to>
      <xdr:col>55</xdr:col>
      <xdr:colOff>0</xdr:colOff>
      <xdr:row>57</xdr:row>
      <xdr:rowOff>72065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790662"/>
          <a:ext cx="838200" cy="5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155276</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27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5399</xdr:rowOff>
    </xdr:from>
    <xdr:to>
      <xdr:col>55</xdr:col>
      <xdr:colOff>50800</xdr:colOff>
      <xdr:row>58</xdr:row>
      <xdr:rowOff>106999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4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18012</xdr:rowOff>
    </xdr:from>
    <xdr:to>
      <xdr:col>50</xdr:col>
      <xdr:colOff>114300</xdr:colOff>
      <xdr:row>57</xdr:row>
      <xdr:rowOff>98317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90662"/>
          <a:ext cx="889000" cy="8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1917</xdr:rowOff>
    </xdr:from>
    <xdr:to>
      <xdr:col>50</xdr:col>
      <xdr:colOff>165100</xdr:colOff>
      <xdr:row>58</xdr:row>
      <xdr:rowOff>103517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94644</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150230</xdr:rowOff>
    </xdr:from>
    <xdr:to>
      <xdr:col>45</xdr:col>
      <xdr:colOff>177800</xdr:colOff>
      <xdr:row>57</xdr:row>
      <xdr:rowOff>98317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8894180"/>
          <a:ext cx="889000" cy="9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11567</xdr:rowOff>
    </xdr:from>
    <xdr:to>
      <xdr:col>46</xdr:col>
      <xdr:colOff>38100</xdr:colOff>
      <xdr:row>58</xdr:row>
      <xdr:rowOff>113167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104294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150230</xdr:rowOff>
    </xdr:from>
    <xdr:to>
      <xdr:col>41</xdr:col>
      <xdr:colOff>50800</xdr:colOff>
      <xdr:row>55</xdr:row>
      <xdr:rowOff>110067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8894180"/>
          <a:ext cx="889000" cy="64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15753</xdr:rowOff>
    </xdr:from>
    <xdr:to>
      <xdr:col>41</xdr:col>
      <xdr:colOff>101600</xdr:colOff>
      <xdr:row>58</xdr:row>
      <xdr:rowOff>117353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108480</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16947</xdr:rowOff>
    </xdr:from>
    <xdr:to>
      <xdr:col>36</xdr:col>
      <xdr:colOff>165100</xdr:colOff>
      <xdr:row>58</xdr:row>
      <xdr:rowOff>118547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109674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21265</xdr:rowOff>
    </xdr:from>
    <xdr:to>
      <xdr:col>55</xdr:col>
      <xdr:colOff>50800</xdr:colOff>
      <xdr:row>57</xdr:row>
      <xdr:rowOff>122865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9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44142</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4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138662</xdr:rowOff>
    </xdr:from>
    <xdr:to>
      <xdr:col>50</xdr:col>
      <xdr:colOff>165100</xdr:colOff>
      <xdr:row>57</xdr:row>
      <xdr:rowOff>68812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85339</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51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47517</xdr:rowOff>
    </xdr:from>
    <xdr:to>
      <xdr:col>46</xdr:col>
      <xdr:colOff>38100</xdr:colOff>
      <xdr:row>57</xdr:row>
      <xdr:rowOff>149117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165644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59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99430</xdr:rowOff>
    </xdr:from>
    <xdr:to>
      <xdr:col>41</xdr:col>
      <xdr:colOff>101600</xdr:colOff>
      <xdr:row>52</xdr:row>
      <xdr:rowOff>29580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88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46107</xdr:rowOff>
    </xdr:from>
    <xdr:ext cx="690189"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16205" y="8618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59267</xdr:rowOff>
    </xdr:from>
    <xdr:to>
      <xdr:col>36</xdr:col>
      <xdr:colOff>165100</xdr:colOff>
      <xdr:row>55</xdr:row>
      <xdr:rowOff>160867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4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5944</xdr:rowOff>
    </xdr:from>
    <xdr:ext cx="69018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27205" y="926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157025</xdr:rowOff>
    </xdr:from>
    <xdr:to>
      <xdr:col>55</xdr:col>
      <xdr:colOff>0</xdr:colOff>
      <xdr:row>78</xdr:row>
      <xdr:rowOff>89709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58675"/>
          <a:ext cx="838200" cy="10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60021</xdr:rowOff>
    </xdr:from>
    <xdr:to>
      <xdr:col>50</xdr:col>
      <xdr:colOff>114300</xdr:colOff>
      <xdr:row>78</xdr:row>
      <xdr:rowOff>89709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33121"/>
          <a:ext cx="889000" cy="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135959</xdr:rowOff>
    </xdr:from>
    <xdr:to>
      <xdr:col>45</xdr:col>
      <xdr:colOff>177800</xdr:colOff>
      <xdr:row>78</xdr:row>
      <xdr:rowOff>60021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37609"/>
          <a:ext cx="889000" cy="9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135959</xdr:rowOff>
    </xdr:from>
    <xdr:to>
      <xdr:col>41</xdr:col>
      <xdr:colOff>50800</xdr:colOff>
      <xdr:row>77</xdr:row>
      <xdr:rowOff>159367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37609"/>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106225</xdr:rowOff>
    </xdr:from>
    <xdr:to>
      <xdr:col>55</xdr:col>
      <xdr:colOff>50800</xdr:colOff>
      <xdr:row>78</xdr:row>
      <xdr:rowOff>36375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84652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38909</xdr:rowOff>
    </xdr:from>
    <xdr:to>
      <xdr:col>50</xdr:col>
      <xdr:colOff>165100</xdr:colOff>
      <xdr:row>78</xdr:row>
      <xdr:rowOff>140509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131636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0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9221</xdr:rowOff>
    </xdr:from>
    <xdr:to>
      <xdr:col>46</xdr:col>
      <xdr:colOff>38100</xdr:colOff>
      <xdr:row>78</xdr:row>
      <xdr:rowOff>110821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101948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85159</xdr:rowOff>
    </xdr:from>
    <xdr:to>
      <xdr:col>41</xdr:col>
      <xdr:colOff>101600</xdr:colOff>
      <xdr:row>78</xdr:row>
      <xdr:rowOff>15309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108567</xdr:rowOff>
    </xdr:from>
    <xdr:to>
      <xdr:col>36</xdr:col>
      <xdr:colOff>165100</xdr:colOff>
      <xdr:row>78</xdr:row>
      <xdr:rowOff>38717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55244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83252</xdr:rowOff>
    </xdr:from>
    <xdr:to>
      <xdr:col>55</xdr:col>
      <xdr:colOff>0</xdr:colOff>
      <xdr:row>97</xdr:row>
      <xdr:rowOff>17134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42452"/>
          <a:ext cx="838200" cy="10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83252</xdr:rowOff>
    </xdr:from>
    <xdr:to>
      <xdr:col>50</xdr:col>
      <xdr:colOff>114300</xdr:colOff>
      <xdr:row>97</xdr:row>
      <xdr:rowOff>117880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42452"/>
          <a:ext cx="889000" cy="20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113494</xdr:rowOff>
    </xdr:from>
    <xdr:to>
      <xdr:col>45</xdr:col>
      <xdr:colOff>177800</xdr:colOff>
      <xdr:row>97</xdr:row>
      <xdr:rowOff>117880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72694"/>
          <a:ext cx="889000" cy="1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113494</xdr:rowOff>
    </xdr:from>
    <xdr:to>
      <xdr:col>41</xdr:col>
      <xdr:colOff>50800</xdr:colOff>
      <xdr:row>97</xdr:row>
      <xdr:rowOff>68971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72694"/>
          <a:ext cx="889000" cy="12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137784</xdr:rowOff>
    </xdr:from>
    <xdr:to>
      <xdr:col>55</xdr:col>
      <xdr:colOff>50800</xdr:colOff>
      <xdr:row>97</xdr:row>
      <xdr:rowOff>67934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160661</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4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32452</xdr:rowOff>
    </xdr:from>
    <xdr:to>
      <xdr:col>50</xdr:col>
      <xdr:colOff>165100</xdr:colOff>
      <xdr:row>96</xdr:row>
      <xdr:rowOff>134052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150579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26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67080</xdr:rowOff>
    </xdr:from>
    <xdr:to>
      <xdr:col>46</xdr:col>
      <xdr:colOff>38100</xdr:colOff>
      <xdr:row>97</xdr:row>
      <xdr:rowOff>168680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13757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47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62694</xdr:rowOff>
    </xdr:from>
    <xdr:to>
      <xdr:col>41</xdr:col>
      <xdr:colOff>101600</xdr:colOff>
      <xdr:row>96</xdr:row>
      <xdr:rowOff>164294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9371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29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18171</xdr:rowOff>
    </xdr:from>
    <xdr:to>
      <xdr:col>36</xdr:col>
      <xdr:colOff>165100</xdr:colOff>
      <xdr:row>97</xdr:row>
      <xdr:rowOff>119771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136298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42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75006</xdr:rowOff>
    </xdr:from>
    <xdr:to>
      <xdr:col>85</xdr:col>
      <xdr:colOff>127000</xdr:colOff>
      <xdr:row>38</xdr:row>
      <xdr:rowOff>83291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90106"/>
          <a:ext cx="8382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75006</xdr:rowOff>
    </xdr:from>
    <xdr:to>
      <xdr:col>81</xdr:col>
      <xdr:colOff>50800</xdr:colOff>
      <xdr:row>38</xdr:row>
      <xdr:rowOff>75523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90106"/>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74705</xdr:rowOff>
    </xdr:from>
    <xdr:to>
      <xdr:col>76</xdr:col>
      <xdr:colOff>114300</xdr:colOff>
      <xdr:row>38</xdr:row>
      <xdr:rowOff>75523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89805"/>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74705</xdr:rowOff>
    </xdr:from>
    <xdr:to>
      <xdr:col>71</xdr:col>
      <xdr:colOff>177800</xdr:colOff>
      <xdr:row>38</xdr:row>
      <xdr:rowOff>83720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89805"/>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32491</xdr:rowOff>
    </xdr:from>
    <xdr:to>
      <xdr:col>85</xdr:col>
      <xdr:colOff>177800</xdr:colOff>
      <xdr:row>38</xdr:row>
      <xdr:rowOff>134091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4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118868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24206</xdr:rowOff>
    </xdr:from>
    <xdr:to>
      <xdr:col>81</xdr:col>
      <xdr:colOff>101600</xdr:colOff>
      <xdr:row>38</xdr:row>
      <xdr:rowOff>125806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116933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24723</xdr:rowOff>
    </xdr:from>
    <xdr:to>
      <xdr:col>76</xdr:col>
      <xdr:colOff>165100</xdr:colOff>
      <xdr:row>38</xdr:row>
      <xdr:rowOff>126323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117450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23905</xdr:rowOff>
    </xdr:from>
    <xdr:to>
      <xdr:col>72</xdr:col>
      <xdr:colOff>38100</xdr:colOff>
      <xdr:row>38</xdr:row>
      <xdr:rowOff>125505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116632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3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32920</xdr:rowOff>
    </xdr:from>
    <xdr:to>
      <xdr:col>67</xdr:col>
      <xdr:colOff>101600</xdr:colOff>
      <xdr:row>38</xdr:row>
      <xdr:rowOff>134520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125647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13985</xdr:rowOff>
    </xdr:from>
    <xdr:to>
      <xdr:col>85</xdr:col>
      <xdr:colOff>127000</xdr:colOff>
      <xdr:row>56</xdr:row>
      <xdr:rowOff>98908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615185"/>
          <a:ext cx="838200" cy="8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60423</xdr:rowOff>
    </xdr:from>
    <xdr:to>
      <xdr:col>81</xdr:col>
      <xdr:colOff>50800</xdr:colOff>
      <xdr:row>56</xdr:row>
      <xdr:rowOff>13985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8804373"/>
          <a:ext cx="889000" cy="8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60423</xdr:rowOff>
    </xdr:from>
    <xdr:to>
      <xdr:col>76</xdr:col>
      <xdr:colOff>114300</xdr:colOff>
      <xdr:row>57</xdr:row>
      <xdr:rowOff>106547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8804373"/>
          <a:ext cx="889000" cy="107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44286</xdr:rowOff>
    </xdr:from>
    <xdr:to>
      <xdr:col>71</xdr:col>
      <xdr:colOff>177800</xdr:colOff>
      <xdr:row>57</xdr:row>
      <xdr:rowOff>106547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302586"/>
          <a:ext cx="889000" cy="57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48108</xdr:rowOff>
    </xdr:from>
    <xdr:to>
      <xdr:col>85</xdr:col>
      <xdr:colOff>177800</xdr:colOff>
      <xdr:row>56</xdr:row>
      <xdr:rowOff>149708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6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70985</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50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134635</xdr:rowOff>
    </xdr:from>
    <xdr:to>
      <xdr:col>81</xdr:col>
      <xdr:colOff>101600</xdr:colOff>
      <xdr:row>56</xdr:row>
      <xdr:rowOff>64785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5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81312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33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9623</xdr:rowOff>
    </xdr:from>
    <xdr:to>
      <xdr:col>76</xdr:col>
      <xdr:colOff>165100</xdr:colOff>
      <xdr:row>51</xdr:row>
      <xdr:rowOff>111223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87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127750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85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55747</xdr:rowOff>
    </xdr:from>
    <xdr:to>
      <xdr:col>72</xdr:col>
      <xdr:colOff>38100</xdr:colOff>
      <xdr:row>57</xdr:row>
      <xdr:rowOff>157347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2424</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60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164936</xdr:rowOff>
    </xdr:from>
    <xdr:to>
      <xdr:col>67</xdr:col>
      <xdr:colOff>101600</xdr:colOff>
      <xdr:row>54</xdr:row>
      <xdr:rowOff>95086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2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111613</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02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37576</xdr:rowOff>
    </xdr:from>
    <xdr:to>
      <xdr:col>85</xdr:col>
      <xdr:colOff>127000</xdr:colOff>
      <xdr:row>96</xdr:row>
      <xdr:rowOff>118945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496776"/>
          <a:ext cx="838200" cy="8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37576</xdr:rowOff>
    </xdr:from>
    <xdr:to>
      <xdr:col>81</xdr:col>
      <xdr:colOff>50800</xdr:colOff>
      <xdr:row>96</xdr:row>
      <xdr:rowOff>56821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496776"/>
          <a:ext cx="889000" cy="1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56821</xdr:rowOff>
    </xdr:from>
    <xdr:to>
      <xdr:col>76</xdr:col>
      <xdr:colOff>114300</xdr:colOff>
      <xdr:row>96</xdr:row>
      <xdr:rowOff>83815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516021"/>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78105</xdr:rowOff>
    </xdr:from>
    <xdr:to>
      <xdr:col>71</xdr:col>
      <xdr:colOff>177800</xdr:colOff>
      <xdr:row>96</xdr:row>
      <xdr:rowOff>83815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537305"/>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68145</xdr:rowOff>
    </xdr:from>
    <xdr:to>
      <xdr:col>85</xdr:col>
      <xdr:colOff>177800</xdr:colOff>
      <xdr:row>96</xdr:row>
      <xdr:rowOff>169745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91022</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37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158226</xdr:rowOff>
    </xdr:from>
    <xdr:to>
      <xdr:col>81</xdr:col>
      <xdr:colOff>101600</xdr:colOff>
      <xdr:row>96</xdr:row>
      <xdr:rowOff>88376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104903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22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6021</xdr:rowOff>
    </xdr:from>
    <xdr:to>
      <xdr:col>76</xdr:col>
      <xdr:colOff>165100</xdr:colOff>
      <xdr:row>96</xdr:row>
      <xdr:rowOff>107621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4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124148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24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33015</xdr:rowOff>
    </xdr:from>
    <xdr:to>
      <xdr:col>72</xdr:col>
      <xdr:colOff>38100</xdr:colOff>
      <xdr:row>96</xdr:row>
      <xdr:rowOff>134615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151142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26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27305</xdr:rowOff>
    </xdr:from>
    <xdr:to>
      <xdr:col>67</xdr:col>
      <xdr:colOff>101600</xdr:colOff>
      <xdr:row>96</xdr:row>
      <xdr:rowOff>128905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145432</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26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教育費については減少傾向にあるが類似団体平均を上回っている。</a:t>
          </a:r>
          <a:endParaRPr lang="ja-JP" altLang="ja-JP" sz="1400">
            <a:effectLst/>
          </a:endParaRPr>
        </a:p>
        <a:p>
          <a:r>
            <a:rPr kumimoji="1" lang="ja-JP" altLang="ja-JP" sz="1100">
              <a:solidFill>
                <a:schemeClr val="dk1"/>
              </a:solidFill>
              <a:effectLst/>
              <a:latin typeface="+mn-lt"/>
              <a:ea typeface="+mn-ea"/>
              <a:cs typeface="+mn-cs"/>
            </a:rPr>
            <a:t>南大東幼稚園建築工事（</a:t>
          </a:r>
          <a:r>
            <a:rPr kumimoji="1" lang="en-US" altLang="ja-JP" sz="1100">
              <a:solidFill>
                <a:schemeClr val="dk1"/>
              </a:solidFill>
              <a:effectLst/>
              <a:latin typeface="+mn-lt"/>
              <a:ea typeface="+mn-ea"/>
              <a:cs typeface="+mn-cs"/>
            </a:rPr>
            <a:t>69,673</a:t>
          </a:r>
          <a:r>
            <a:rPr kumimoji="1" lang="ja-JP" altLang="ja-JP" sz="1100">
              <a:solidFill>
                <a:schemeClr val="dk1"/>
              </a:solidFill>
              <a:effectLst/>
              <a:latin typeface="+mn-lt"/>
              <a:ea typeface="+mn-ea"/>
              <a:cs typeface="+mn-cs"/>
            </a:rPr>
            <a:t>千円）や大池浮桟橋設置工事（</a:t>
          </a:r>
          <a:r>
            <a:rPr kumimoji="1" lang="en-US" altLang="ja-JP" sz="1100">
              <a:solidFill>
                <a:schemeClr val="dk1"/>
              </a:solidFill>
              <a:effectLst/>
              <a:latin typeface="+mn-lt"/>
              <a:ea typeface="+mn-ea"/>
              <a:cs typeface="+mn-cs"/>
            </a:rPr>
            <a:t>23,493</a:t>
          </a:r>
          <a:r>
            <a:rPr kumimoji="1" lang="ja-JP" altLang="ja-JP" sz="1100">
              <a:solidFill>
                <a:schemeClr val="dk1"/>
              </a:solidFill>
              <a:effectLst/>
              <a:latin typeface="+mn-lt"/>
              <a:ea typeface="+mn-ea"/>
              <a:cs typeface="+mn-cs"/>
            </a:rPr>
            <a:t>千円）を実施したことが要因の一つと考えられる。</a:t>
          </a:r>
          <a:endParaRPr lang="ja-JP" altLang="ja-JP" sz="1400">
            <a:effectLst/>
          </a:endParaRPr>
        </a:p>
        <a:p>
          <a:r>
            <a:rPr kumimoji="1" lang="ja-JP" altLang="ja-JP" sz="1100">
              <a:solidFill>
                <a:schemeClr val="dk1"/>
              </a:solidFill>
              <a:effectLst/>
              <a:latin typeface="+mn-lt"/>
              <a:ea typeface="+mn-ea"/>
              <a:cs typeface="+mn-cs"/>
            </a:rPr>
            <a:t>衛生日、商工費など増加がみられる分野においても、総合計画等を踏まえた村のあるべき姿の実現に向けて、適宜事業の見直しなどを実施していくこととする。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積極的に推進している財政調整基金の積み立てを、令和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百万円実施した。一方で標準財政規模に対する実質単年度収支は減少傾向にある。積立と取崩のバランスを見ながら、持続的な行政経営に勤める。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前年度に比べ国民健康保険が赤字、一般会計の黒字額が減となったが、一定の黒字を維持した。今後も収入の確保、経費削減に取り組み、財政の健全化に努める。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減により、前年に比べ分子の値が若干減少した。しかし、次年度には再度元利償還金が増となる見込みであるため、今後も事業収益の確保や、起債発行額の抑制並びに交付税措置のある有利な起債の積極的な活用に取り組み、健全な財政運営の維持を目指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満期一括償還地方債の借入れはなし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基金の積み立てを積極的に行っているため、充当可能基金が増加傾向にあり、将来負担比率がマイナスの状態が続いている。しかし、地方債残高は増加傾向にある。将来負担軽減のため、引き続き計画的な基金積立てや地方債発行額の抑制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・財政調整基金積立に伴う増　</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・減債基金積立てに伴う増　</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　</a:t>
          </a:r>
          <a:endParaRPr lang="ja-JP" altLang="ja-JP" sz="1400">
            <a:effectLst/>
          </a:endParaRPr>
        </a:p>
        <a:p>
          <a:r>
            <a:rPr kumimoji="1" lang="ja-JP" altLang="ja-JP" sz="1100">
              <a:solidFill>
                <a:schemeClr val="dk1"/>
              </a:solidFill>
              <a:effectLst/>
              <a:latin typeface="+mn-lt"/>
              <a:ea typeface="+mn-ea"/>
              <a:cs typeface="+mn-cs"/>
            </a:rPr>
            <a:t>・その他目的基金積立てに伴う増　</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・本村の基金全体における今後の方針としては予期せぬ災害復旧等の対応、経済事情の変動、地方債の償還（公債費）、子育て・少子化対策・高齢化対策</a:t>
          </a:r>
          <a:endParaRPr lang="ja-JP" altLang="ja-JP" sz="1400">
            <a:effectLst/>
          </a:endParaRPr>
        </a:p>
        <a:p>
          <a:r>
            <a:rPr kumimoji="1" lang="ja-JP" altLang="ja-JP" sz="1100">
              <a:solidFill>
                <a:schemeClr val="dk1"/>
              </a:solidFill>
              <a:effectLst/>
              <a:latin typeface="+mn-lt"/>
              <a:ea typeface="+mn-ea"/>
              <a:cs typeface="+mn-cs"/>
            </a:rPr>
            <a:t>　障害者施設等の整備やその他地域における福祉全般、人材育成、教育の振興、公共施設等総合管理等の事業計画の基、適正かつ有効に活用するため備え</a:t>
          </a:r>
          <a:endParaRPr lang="ja-JP" altLang="ja-JP" sz="1400">
            <a:effectLst/>
          </a:endParaRPr>
        </a:p>
        <a:p>
          <a:r>
            <a:rPr kumimoji="1" lang="ja-JP" altLang="ja-JP" sz="1100">
              <a:solidFill>
                <a:schemeClr val="dk1"/>
              </a:solidFill>
              <a:effectLst/>
              <a:latin typeface="+mn-lt"/>
              <a:ea typeface="+mn-ea"/>
              <a:cs typeface="+mn-cs"/>
            </a:rPr>
            <a:t>　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・地方創生・商工業振興</a:t>
          </a:r>
          <a:endParaRPr lang="ja-JP" altLang="ja-JP" sz="1400">
            <a:effectLst/>
          </a:endParaRPr>
        </a:p>
        <a:p>
          <a:r>
            <a:rPr kumimoji="1" lang="ja-JP" altLang="ja-JP" sz="1100">
              <a:solidFill>
                <a:schemeClr val="dk1"/>
              </a:solidFill>
              <a:effectLst/>
              <a:latin typeface="+mn-lt"/>
              <a:ea typeface="+mn-ea"/>
              <a:cs typeface="+mn-cs"/>
            </a:rPr>
            <a:t>・その他の財政需要等に備えるためのもの</a:t>
          </a:r>
          <a:endParaRPr lang="ja-JP" altLang="ja-JP" sz="1400">
            <a:effectLst/>
          </a:endParaRPr>
        </a:p>
        <a:p>
          <a:r>
            <a:rPr kumimoji="1" lang="ja-JP" altLang="ja-JP" sz="1100">
              <a:solidFill>
                <a:schemeClr val="dk1"/>
              </a:solidFill>
              <a:effectLst/>
              <a:latin typeface="+mn-lt"/>
              <a:ea typeface="+mn-ea"/>
              <a:cs typeface="+mn-cs"/>
            </a:rPr>
            <a:t>・高齢化対策・障害者施策</a:t>
          </a:r>
          <a:endParaRPr lang="ja-JP" altLang="ja-JP" sz="1400">
            <a:effectLst/>
          </a:endParaRPr>
        </a:p>
        <a:p>
          <a:r>
            <a:rPr kumimoji="1" lang="ja-JP" altLang="ja-JP" sz="1100">
              <a:solidFill>
                <a:schemeClr val="dk1"/>
              </a:solidFill>
              <a:effectLst/>
              <a:latin typeface="+mn-lt"/>
              <a:ea typeface="+mn-ea"/>
              <a:cs typeface="+mn-cs"/>
            </a:rPr>
            <a:t>・人材育成・子育て・少子化対策・教育振興</a:t>
          </a:r>
          <a:endParaRPr lang="ja-JP" altLang="ja-JP" sz="1400">
            <a:effectLst/>
          </a:endParaRPr>
        </a:p>
        <a:p>
          <a:r>
            <a:rPr kumimoji="1" lang="ja-JP" altLang="ja-JP" sz="1100">
              <a:solidFill>
                <a:schemeClr val="dk1"/>
              </a:solidFill>
              <a:effectLst/>
              <a:latin typeface="+mn-lt"/>
              <a:ea typeface="+mn-ea"/>
              <a:cs typeface="+mn-cs"/>
            </a:rPr>
            <a:t>・公共施設総合管理</a:t>
          </a:r>
          <a:endParaRPr kumimoji="0"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・船舶整備基金積立に伴う増　</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lang="ja-JP" altLang="ja-JP" sz="1400">
            <a:effectLst/>
          </a:endParaRPr>
        </a:p>
        <a:p>
          <a:r>
            <a:rPr lang="ja-JP" altLang="ja-JP" sz="1100">
              <a:solidFill>
                <a:schemeClr val="dk1"/>
              </a:solidFill>
              <a:effectLst/>
              <a:latin typeface="+mn-lt"/>
              <a:ea typeface="+mn-ea"/>
              <a:cs typeface="+mn-cs"/>
            </a:rPr>
            <a:t>・港湾業務事業特別会計基金</a:t>
          </a:r>
          <a:r>
            <a:rPr kumimoji="1" lang="ja-JP" altLang="ja-JP" sz="1100">
              <a:solidFill>
                <a:schemeClr val="dk1"/>
              </a:solidFill>
              <a:effectLst/>
              <a:latin typeface="+mn-lt"/>
              <a:ea typeface="+mn-ea"/>
              <a:cs typeface="+mn-cs"/>
            </a:rPr>
            <a:t>積立に伴う増　</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百万円</a:t>
          </a:r>
          <a:endParaRPr lang="ja-JP" altLang="ja-JP" sz="1400">
            <a:effectLst/>
          </a:endParaRPr>
        </a:p>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簡易水道事業特別会計基金　△</a:t>
          </a:r>
          <a:r>
            <a:rPr lang="en-US" altLang="ja-JP" sz="1100">
              <a:solidFill>
                <a:schemeClr val="dk1"/>
              </a:solidFill>
              <a:effectLst/>
              <a:latin typeface="+mn-lt"/>
              <a:ea typeface="+mn-ea"/>
              <a:cs typeface="+mn-cs"/>
            </a:rPr>
            <a:t>7</a:t>
          </a:r>
          <a:r>
            <a:rPr lang="ja-JP" altLang="en-US" sz="1100">
              <a:solidFill>
                <a:schemeClr val="dk1"/>
              </a:solidFill>
              <a:effectLst/>
              <a:latin typeface="+mn-lt"/>
              <a:ea typeface="+mn-ea"/>
              <a:cs typeface="+mn-cs"/>
            </a:rPr>
            <a:t>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・高齢化対策、障害者施設、子育て、少子化対策等の福祉関連や人材育成、教育振興等の充実を図る目的で活用し備えていく。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・昨年度に引き続き、災害復旧、地方債繰上償還、経済事情の変動、建設事業の経費等へ財源が著しく不足する場合に備え、積立を行った。</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百万円増。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・予期せぬ災害対策や整備が必要な事業等を、計画的に行いながら、経済事情の変動、他の基金へ積立も視野に入れながら活用し備えていく。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・将来的な地方債償還に備え積立を行った。</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・引き続き公債費を毎年確実に償還するために活用し備えていく。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Q16" workbookViewId="0">
      <selection activeCell="CO34" sqref="CO34:CP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3030582</v>
      </c>
      <c r="BO4" s="449"/>
      <c r="BP4" s="449"/>
      <c r="BQ4" s="449"/>
      <c r="BR4" s="449"/>
      <c r="BS4" s="449"/>
      <c r="BT4" s="449"/>
      <c r="BU4" s="450"/>
      <c r="BV4" s="448">
        <v>3328164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15.5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2826994</v>
      </c>
      <c r="BO5" s="420"/>
      <c r="BP5" s="420"/>
      <c r="BQ5" s="420"/>
      <c r="BR5" s="420"/>
      <c r="BS5" s="420"/>
      <c r="BT5" s="420"/>
      <c r="BU5" s="421"/>
      <c r="BV5" s="419">
        <v>3043418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81.2</v>
      </c>
      <c r="CU5" s="417"/>
      <c r="CV5" s="417"/>
      <c r="CW5" s="417"/>
      <c r="CX5" s="417"/>
      <c r="CY5" s="417"/>
      <c r="CZ5" s="417"/>
      <c r="DA5" s="418"/>
      <c r="DB5" s="416">
        <v>81.400000000000006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203588</v>
      </c>
      <c r="BO6" s="420"/>
      <c r="BP6" s="420"/>
      <c r="BQ6" s="420"/>
      <c r="BR6" s="420"/>
      <c r="BS6" s="420"/>
      <c r="BT6" s="420"/>
      <c r="BU6" s="421"/>
      <c r="BV6" s="419">
        <v>284746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81.5</v>
      </c>
      <c r="CU6" s="563"/>
      <c r="CV6" s="563"/>
      <c r="CW6" s="563"/>
      <c r="CX6" s="563"/>
      <c r="CY6" s="563"/>
      <c r="CZ6" s="563"/>
      <c r="DA6" s="564"/>
      <c r="DB6" s="562">
        <v>82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138322</v>
      </c>
      <c r="BO7" s="420"/>
      <c r="BP7" s="420"/>
      <c r="BQ7" s="420"/>
      <c r="BR7" s="420"/>
      <c r="BS7" s="420"/>
      <c r="BT7" s="420"/>
      <c r="BU7" s="421"/>
      <c r="BV7" s="419">
        <v>71516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1383056</v>
      </c>
      <c r="CU7" s="420"/>
      <c r="CV7" s="420"/>
      <c r="CW7" s="420"/>
      <c r="CX7" s="420"/>
      <c r="CY7" s="420"/>
      <c r="CZ7" s="420"/>
      <c r="DA7" s="421"/>
      <c r="DB7" s="419">
        <v>1379267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65266</v>
      </c>
      <c r="BO8" s="420"/>
      <c r="BP8" s="420"/>
      <c r="BQ8" s="420"/>
      <c r="BR8" s="420"/>
      <c r="BS8" s="420"/>
      <c r="BT8" s="420"/>
      <c r="BU8" s="421"/>
      <c r="BV8" s="419">
        <v>213230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0.14000000000000001</v>
      </c>
      <c r="CU8" s="523"/>
      <c r="CV8" s="523"/>
      <c r="CW8" s="523"/>
      <c r="CX8" s="523"/>
      <c r="CY8" s="523"/>
      <c r="CZ8" s="523"/>
      <c r="DA8" s="524"/>
      <c r="DB8" s="522">
        <v>0.15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1285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-147964</v>
      </c>
      <c r="BO9" s="420"/>
      <c r="BP9" s="420"/>
      <c r="BQ9" s="420"/>
      <c r="BR9" s="420"/>
      <c r="BS9" s="420"/>
      <c r="BT9" s="420"/>
      <c r="BU9" s="421"/>
      <c r="BV9" s="419">
        <v>-93087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13.6</v>
      </c>
      <c r="CU9" s="417"/>
      <c r="CV9" s="417"/>
      <c r="CW9" s="417"/>
      <c r="CX9" s="417"/>
      <c r="CY9" s="417"/>
      <c r="CZ9" s="417"/>
      <c r="DA9" s="418"/>
      <c r="DB9" s="416">
        <v>15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1329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110000</v>
      </c>
      <c r="BO10" s="420"/>
      <c r="BP10" s="420"/>
      <c r="BQ10" s="420"/>
      <c r="BR10" s="420"/>
      <c r="BS10" s="420"/>
      <c r="BT10" s="420"/>
      <c r="BU10" s="421"/>
      <c r="BV10" s="419">
        <v>255970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1224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1165</v>
      </c>
      <c r="S13" s="507"/>
      <c r="T13" s="507"/>
      <c r="U13" s="507"/>
      <c r="V13" s="508"/>
      <c r="W13" s="509" t="s">
        <v>131</v>
      </c>
      <c r="X13" s="405"/>
      <c r="Y13" s="405"/>
      <c r="Z13" s="405"/>
      <c r="AA13" s="405"/>
      <c r="AB13" s="406"/>
      <c r="AC13" s="372">
        <v>253</v>
      </c>
      <c r="AD13" s="373"/>
      <c r="AE13" s="373"/>
      <c r="AF13" s="373"/>
      <c r="AG13" s="374"/>
      <c r="AH13" s="372">
        <v>225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-37964</v>
      </c>
      <c r="BO13" s="420"/>
      <c r="BP13" s="420"/>
      <c r="BQ13" s="420"/>
      <c r="BR13" s="420"/>
      <c r="BS13" s="420"/>
      <c r="BT13" s="420"/>
      <c r="BU13" s="421"/>
      <c r="BV13" s="419">
        <v>162883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7.5</v>
      </c>
      <c r="CU13" s="417"/>
      <c r="CV13" s="417"/>
      <c r="CW13" s="417"/>
      <c r="CX13" s="417"/>
      <c r="CY13" s="417"/>
      <c r="CZ13" s="417"/>
      <c r="DA13" s="418"/>
      <c r="DB13" s="416">
        <v>8.4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1210</v>
      </c>
      <c r="S14" s="507"/>
      <c r="T14" s="507"/>
      <c r="U14" s="507"/>
      <c r="V14" s="508"/>
      <c r="W14" s="510"/>
      <c r="X14" s="408"/>
      <c r="Y14" s="408"/>
      <c r="Z14" s="408"/>
      <c r="AA14" s="408"/>
      <c r="AB14" s="409"/>
      <c r="AC14" s="499">
        <v>30.5</v>
      </c>
      <c r="AD14" s="500"/>
      <c r="AE14" s="500"/>
      <c r="AF14" s="500"/>
      <c r="AG14" s="501"/>
      <c r="AH14" s="499">
        <v>26.4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1165</v>
      </c>
      <c r="S15" s="507"/>
      <c r="T15" s="507"/>
      <c r="U15" s="507"/>
      <c r="V15" s="508"/>
      <c r="W15" s="509" t="s">
        <v>137</v>
      </c>
      <c r="X15" s="405"/>
      <c r="Y15" s="405"/>
      <c r="Z15" s="405"/>
      <c r="AA15" s="405"/>
      <c r="AB15" s="406"/>
      <c r="AC15" s="372">
        <v>226</v>
      </c>
      <c r="AD15" s="373"/>
      <c r="AE15" s="373"/>
      <c r="AF15" s="373"/>
      <c r="AG15" s="374"/>
      <c r="AH15" s="372">
        <v>260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193908</v>
      </c>
      <c r="BO15" s="449"/>
      <c r="BP15" s="449"/>
      <c r="BQ15" s="449"/>
      <c r="BR15" s="449"/>
      <c r="BS15" s="449"/>
      <c r="BT15" s="449"/>
      <c r="BU15" s="450"/>
      <c r="BV15" s="448">
        <v>194329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27.2</v>
      </c>
      <c r="AD16" s="500"/>
      <c r="AE16" s="500"/>
      <c r="AF16" s="500"/>
      <c r="AG16" s="501"/>
      <c r="AH16" s="499">
        <v>30.5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1319691</v>
      </c>
      <c r="BO16" s="420"/>
      <c r="BP16" s="420"/>
      <c r="BQ16" s="420"/>
      <c r="BR16" s="420"/>
      <c r="BS16" s="420"/>
      <c r="BT16" s="420"/>
      <c r="BU16" s="421"/>
      <c r="BV16" s="419">
        <v>1316895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351</v>
      </c>
      <c r="AD17" s="373"/>
      <c r="AE17" s="373"/>
      <c r="AF17" s="373"/>
      <c r="AG17" s="374"/>
      <c r="AH17" s="372">
        <v>367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243539</v>
      </c>
      <c r="BO17" s="420"/>
      <c r="BP17" s="420"/>
      <c r="BQ17" s="420"/>
      <c r="BR17" s="420"/>
      <c r="BS17" s="420"/>
      <c r="BT17" s="420"/>
      <c r="BU17" s="421"/>
      <c r="BV17" s="419">
        <v>245936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30.52</v>
      </c>
      <c r="M18" s="472"/>
      <c r="N18" s="472"/>
      <c r="O18" s="472"/>
      <c r="P18" s="472"/>
      <c r="Q18" s="472"/>
      <c r="R18" s="473"/>
      <c r="S18" s="473"/>
      <c r="T18" s="473"/>
      <c r="U18" s="473"/>
      <c r="V18" s="474"/>
      <c r="W18" s="490"/>
      <c r="X18" s="491"/>
      <c r="Y18" s="491"/>
      <c r="Z18" s="491"/>
      <c r="AA18" s="491"/>
      <c r="AB18" s="515"/>
      <c r="AC18" s="389">
        <v>42.3</v>
      </c>
      <c r="AD18" s="390"/>
      <c r="AE18" s="390"/>
      <c r="AF18" s="390"/>
      <c r="AG18" s="475"/>
      <c r="AH18" s="389">
        <v>43.1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1121370</v>
      </c>
      <c r="BO18" s="420"/>
      <c r="BP18" s="420"/>
      <c r="BQ18" s="420"/>
      <c r="BR18" s="420"/>
      <c r="BS18" s="420"/>
      <c r="BT18" s="420"/>
      <c r="BU18" s="421"/>
      <c r="BV18" s="419">
        <v>1134348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1970525</v>
      </c>
      <c r="BO19" s="420"/>
      <c r="BP19" s="420"/>
      <c r="BQ19" s="420"/>
      <c r="BR19" s="420"/>
      <c r="BS19" s="420"/>
      <c r="BT19" s="420"/>
      <c r="BU19" s="421"/>
      <c r="BV19" s="419">
        <v>2184056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680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3005774</v>
      </c>
      <c r="BO22" s="449"/>
      <c r="BP22" s="449"/>
      <c r="BQ22" s="449"/>
      <c r="BR22" s="449"/>
      <c r="BS22" s="449"/>
      <c r="BT22" s="449"/>
      <c r="BU22" s="450"/>
      <c r="BV22" s="448">
        <v>3087292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3005774</v>
      </c>
      <c r="BO23" s="420"/>
      <c r="BP23" s="420"/>
      <c r="BQ23" s="420"/>
      <c r="BR23" s="420"/>
      <c r="BS23" s="420"/>
      <c r="BT23" s="420"/>
      <c r="BU23" s="421"/>
      <c r="BV23" s="419">
        <v>3087292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7000</v>
      </c>
      <c r="R24" s="373"/>
      <c r="S24" s="373"/>
      <c r="T24" s="373"/>
      <c r="U24" s="373"/>
      <c r="V24" s="374"/>
      <c r="W24" s="462"/>
      <c r="X24" s="399"/>
      <c r="Y24" s="400"/>
      <c r="Z24" s="375" t="s">
        <v>162</v>
      </c>
      <c r="AA24" s="376"/>
      <c r="AB24" s="376"/>
      <c r="AC24" s="376"/>
      <c r="AD24" s="376"/>
      <c r="AE24" s="376"/>
      <c r="AF24" s="376"/>
      <c r="AG24" s="377"/>
      <c r="AH24" s="372">
        <v>48</v>
      </c>
      <c r="AI24" s="373"/>
      <c r="AJ24" s="373"/>
      <c r="AK24" s="373"/>
      <c r="AL24" s="374"/>
      <c r="AM24" s="372">
        <v>126432</v>
      </c>
      <c r="AN24" s="373"/>
      <c r="AO24" s="373"/>
      <c r="AP24" s="373"/>
      <c r="AQ24" s="373"/>
      <c r="AR24" s="374"/>
      <c r="AS24" s="372">
        <v>2634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2476752</v>
      </c>
      <c r="BO24" s="420"/>
      <c r="BP24" s="420"/>
      <c r="BQ24" s="420"/>
      <c r="BR24" s="420"/>
      <c r="BS24" s="420"/>
      <c r="BT24" s="420"/>
      <c r="BU24" s="421"/>
      <c r="BV24" s="419">
        <v>2503254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5770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5430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12585</v>
      </c>
      <c r="AN26" s="373"/>
      <c r="AO26" s="373"/>
      <c r="AP26" s="373"/>
      <c r="AQ26" s="373"/>
      <c r="AR26" s="374"/>
      <c r="AS26" s="372">
        <v>2517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898</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2400</v>
      </c>
      <c r="R27" s="373"/>
      <c r="S27" s="373"/>
      <c r="T27" s="373"/>
      <c r="U27" s="373"/>
      <c r="V27" s="374"/>
      <c r="W27" s="462"/>
      <c r="X27" s="399"/>
      <c r="Y27" s="400"/>
      <c r="Z27" s="375" t="s">
        <v>171</v>
      </c>
      <c r="AA27" s="376"/>
      <c r="AB27" s="376"/>
      <c r="AC27" s="376"/>
      <c r="AD27" s="376"/>
      <c r="AE27" s="376"/>
      <c r="AF27" s="376"/>
      <c r="AG27" s="377"/>
      <c r="AH27" s="372">
        <v>4</v>
      </c>
      <c r="AI27" s="373"/>
      <c r="AJ27" s="373"/>
      <c r="AK27" s="373"/>
      <c r="AL27" s="374"/>
      <c r="AM27" s="372">
        <v>11432</v>
      </c>
      <c r="AN27" s="373"/>
      <c r="AO27" s="373"/>
      <c r="AP27" s="373"/>
      <c r="AQ27" s="373"/>
      <c r="AR27" s="374"/>
      <c r="AS27" s="372">
        <v>2858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29031</v>
      </c>
      <c r="BO27" s="454"/>
      <c r="BP27" s="454"/>
      <c r="BQ27" s="454"/>
      <c r="BR27" s="454"/>
      <c r="BS27" s="454"/>
      <c r="BT27" s="454"/>
      <c r="BU27" s="455"/>
      <c r="BV27" s="453">
        <v>29031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1990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1182019</v>
      </c>
      <c r="BO28" s="449"/>
      <c r="BP28" s="449"/>
      <c r="BQ28" s="449"/>
      <c r="BR28" s="449"/>
      <c r="BS28" s="449"/>
      <c r="BT28" s="449"/>
      <c r="BU28" s="450"/>
      <c r="BV28" s="448">
        <v>1072019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6</v>
      </c>
      <c r="M29" s="373"/>
      <c r="N29" s="373"/>
      <c r="O29" s="373"/>
      <c r="P29" s="374"/>
      <c r="Q29" s="372">
        <v>1850</v>
      </c>
      <c r="R29" s="373"/>
      <c r="S29" s="373"/>
      <c r="T29" s="373"/>
      <c r="U29" s="373"/>
      <c r="V29" s="374"/>
      <c r="W29" s="463"/>
      <c r="X29" s="464"/>
      <c r="Y29" s="465"/>
      <c r="Z29" s="375" t="s">
        <v>177</v>
      </c>
      <c r="AA29" s="376"/>
      <c r="AB29" s="376"/>
      <c r="AC29" s="376"/>
      <c r="AD29" s="376"/>
      <c r="AE29" s="376"/>
      <c r="AF29" s="376"/>
      <c r="AG29" s="377"/>
      <c r="AH29" s="372">
        <v>52</v>
      </c>
      <c r="AI29" s="373"/>
      <c r="AJ29" s="373"/>
      <c r="AK29" s="373"/>
      <c r="AL29" s="374"/>
      <c r="AM29" s="372">
        <v>137864</v>
      </c>
      <c r="AN29" s="373"/>
      <c r="AO29" s="373"/>
      <c r="AP29" s="373"/>
      <c r="AQ29" s="373"/>
      <c r="AR29" s="374"/>
      <c r="AS29" s="372">
        <v>2651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491641</v>
      </c>
      <c r="BO29" s="420"/>
      <c r="BP29" s="420"/>
      <c r="BQ29" s="420"/>
      <c r="BR29" s="420"/>
      <c r="BS29" s="420"/>
      <c r="BT29" s="420"/>
      <c r="BU29" s="421"/>
      <c r="BV29" s="419">
        <v>441641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89.4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4022863</v>
      </c>
      <c r="BO30" s="454"/>
      <c r="BP30" s="454"/>
      <c r="BQ30" s="454"/>
      <c r="BR30" s="454"/>
      <c r="BS30" s="454"/>
      <c r="BT30" s="454"/>
      <c r="BU30" s="455"/>
      <c r="BV30" s="453">
        <v>3823505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IF('各会計、関係団体の財政状況及び健全化判断比率'!B30="","",'各会計、関係団体の財政状況及び健全化判断比率'!B30)</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沖縄県市町村自治会館管理組合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大東海運株式会社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港湾業務事業特別会計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IF('各会計、関係団体の財政状況及び健全化判断比率'!B31="","",'各会計、関係団体の財政状況及び健全化判断比率'!B31)</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沖縄県市町村総合事務組合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南部広域行政組合（一般会計）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沖縄県町村交通災害共済組合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南部広域市町村圏事務組合（一般会計）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沖縄県介護保険広域連合会（一般会計）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沖縄県介護保険広域連合会（特別会計）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沖縄県後期高齢者医療連合会（一般会計）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沖縄県後期高齢者医療連合会（特別会計）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x+XwgUUJ7D6crF2V12GHLcSZ4TniGSbpMwI/1ZTrwn0dAovQGywHKoMGQghQAHCh7KMl/Q2TvtYAfrBMutl6zg==" saltValue="i5wBqXStP32LHJB+Gu1l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3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184154</v>
      </c>
      <c r="S5" s="677"/>
      <c r="T5" s="677"/>
      <c r="U5" s="677"/>
      <c r="V5" s="677"/>
      <c r="W5" s="677"/>
      <c r="X5" s="677"/>
      <c r="Y5" s="702"/>
      <c r="Z5" s="715">
        <v>6.1</v>
      </c>
      <c r="AA5" s="715"/>
      <c r="AB5" s="715"/>
      <c r="AC5" s="715"/>
      <c r="AD5" s="716">
        <v>184154</v>
      </c>
      <c r="AE5" s="716"/>
      <c r="AF5" s="716"/>
      <c r="AG5" s="716"/>
      <c r="AH5" s="716"/>
      <c r="AI5" s="716"/>
      <c r="AJ5" s="716"/>
      <c r="AK5" s="716"/>
      <c r="AL5" s="703">
        <v>13.4</v>
      </c>
      <c r="AM5" s="685"/>
      <c r="AN5" s="685"/>
      <c r="AO5" s="704"/>
      <c r="AP5" s="679" t="s">
        <v>216</v>
      </c>
      <c r="AQ5" s="680"/>
      <c r="AR5" s="680"/>
      <c r="AS5" s="680"/>
      <c r="AT5" s="680"/>
      <c r="AU5" s="680"/>
      <c r="AV5" s="680"/>
      <c r="AW5" s="680"/>
      <c r="AX5" s="680"/>
      <c r="AY5" s="680"/>
      <c r="AZ5" s="680"/>
      <c r="BA5" s="680"/>
      <c r="BB5" s="680"/>
      <c r="BC5" s="680"/>
      <c r="BD5" s="680"/>
      <c r="BE5" s="680"/>
      <c r="BF5" s="681"/>
      <c r="BG5" s="621">
        <v>184154</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17008</v>
      </c>
      <c r="S6" s="622"/>
      <c r="T6" s="622"/>
      <c r="U6" s="622"/>
      <c r="V6" s="622"/>
      <c r="W6" s="622"/>
      <c r="X6" s="622"/>
      <c r="Y6" s="623"/>
      <c r="Z6" s="659">
        <v>0.6</v>
      </c>
      <c r="AA6" s="659"/>
      <c r="AB6" s="659"/>
      <c r="AC6" s="659"/>
      <c r="AD6" s="660">
        <v>17008</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184154</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43871</v>
      </c>
      <c r="CS6" s="622"/>
      <c r="CT6" s="622"/>
      <c r="CU6" s="622"/>
      <c r="CV6" s="622"/>
      <c r="CW6" s="622"/>
      <c r="CX6" s="622"/>
      <c r="CY6" s="623"/>
      <c r="CZ6" s="703">
        <v>1.6</v>
      </c>
      <c r="DA6" s="685"/>
      <c r="DB6" s="685"/>
      <c r="DC6" s="705"/>
      <c r="DD6" s="627" t="s">
        <v>122</v>
      </c>
      <c r="DE6" s="622"/>
      <c r="DF6" s="622"/>
      <c r="DG6" s="622"/>
      <c r="DH6" s="622"/>
      <c r="DI6" s="622"/>
      <c r="DJ6" s="622"/>
      <c r="DK6" s="622"/>
      <c r="DL6" s="622"/>
      <c r="DM6" s="622"/>
      <c r="DN6" s="622"/>
      <c r="DO6" s="622"/>
      <c r="DP6" s="623"/>
      <c r="DQ6" s="627">
        <v>43871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32</v>
      </c>
      <c r="S7" s="622"/>
      <c r="T7" s="622"/>
      <c r="U7" s="622"/>
      <c r="V7" s="622"/>
      <c r="W7" s="622"/>
      <c r="X7" s="622"/>
      <c r="Y7" s="623"/>
      <c r="Z7" s="659">
        <v>0</v>
      </c>
      <c r="AA7" s="659"/>
      <c r="AB7" s="659"/>
      <c r="AC7" s="659"/>
      <c r="AD7" s="660">
        <v>32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84348</v>
      </c>
      <c r="BH7" s="622"/>
      <c r="BI7" s="622"/>
      <c r="BJ7" s="622"/>
      <c r="BK7" s="622"/>
      <c r="BL7" s="622"/>
      <c r="BM7" s="622"/>
      <c r="BN7" s="623"/>
      <c r="BO7" s="659">
        <v>45.8</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701489</v>
      </c>
      <c r="CS7" s="622"/>
      <c r="CT7" s="622"/>
      <c r="CU7" s="622"/>
      <c r="CV7" s="622"/>
      <c r="CW7" s="622"/>
      <c r="CX7" s="622"/>
      <c r="CY7" s="623"/>
      <c r="CZ7" s="659">
        <v>24.8</v>
      </c>
      <c r="DA7" s="659"/>
      <c r="DB7" s="659"/>
      <c r="DC7" s="659"/>
      <c r="DD7" s="627">
        <v>19050</v>
      </c>
      <c r="DE7" s="622"/>
      <c r="DF7" s="622"/>
      <c r="DG7" s="622"/>
      <c r="DH7" s="622"/>
      <c r="DI7" s="622"/>
      <c r="DJ7" s="622"/>
      <c r="DK7" s="622"/>
      <c r="DL7" s="622"/>
      <c r="DM7" s="622"/>
      <c r="DN7" s="622"/>
      <c r="DO7" s="622"/>
      <c r="DP7" s="623"/>
      <c r="DQ7" s="627">
        <v>616786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435</v>
      </c>
      <c r="S8" s="622"/>
      <c r="T8" s="622"/>
      <c r="U8" s="622"/>
      <c r="V8" s="622"/>
      <c r="W8" s="622"/>
      <c r="X8" s="622"/>
      <c r="Y8" s="623"/>
      <c r="Z8" s="659">
        <v>0</v>
      </c>
      <c r="AA8" s="659"/>
      <c r="AB8" s="659"/>
      <c r="AC8" s="659"/>
      <c r="AD8" s="660">
        <v>435</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2184</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215036</v>
      </c>
      <c r="CS8" s="622"/>
      <c r="CT8" s="622"/>
      <c r="CU8" s="622"/>
      <c r="CV8" s="622"/>
      <c r="CW8" s="622"/>
      <c r="CX8" s="622"/>
      <c r="CY8" s="623"/>
      <c r="CZ8" s="659">
        <v>7.6</v>
      </c>
      <c r="DA8" s="659"/>
      <c r="DB8" s="659"/>
      <c r="DC8" s="659"/>
      <c r="DD8" s="627">
        <v>495</v>
      </c>
      <c r="DE8" s="622"/>
      <c r="DF8" s="622"/>
      <c r="DG8" s="622"/>
      <c r="DH8" s="622"/>
      <c r="DI8" s="622"/>
      <c r="DJ8" s="622"/>
      <c r="DK8" s="622"/>
      <c r="DL8" s="622"/>
      <c r="DM8" s="622"/>
      <c r="DN8" s="622"/>
      <c r="DO8" s="622"/>
      <c r="DP8" s="623"/>
      <c r="DQ8" s="627">
        <v>116329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498</v>
      </c>
      <c r="S9" s="622"/>
      <c r="T9" s="622"/>
      <c r="U9" s="622"/>
      <c r="V9" s="622"/>
      <c r="W9" s="622"/>
      <c r="X9" s="622"/>
      <c r="Y9" s="623"/>
      <c r="Z9" s="659">
        <v>0</v>
      </c>
      <c r="AA9" s="659"/>
      <c r="AB9" s="659"/>
      <c r="AC9" s="659"/>
      <c r="AD9" s="660">
        <v>498</v>
      </c>
      <c r="AE9" s="660"/>
      <c r="AF9" s="660"/>
      <c r="AG9" s="660"/>
      <c r="AH9" s="660"/>
      <c r="AI9" s="660"/>
      <c r="AJ9" s="660"/>
      <c r="AK9" s="660"/>
      <c r="AL9" s="624">
        <v>0</v>
      </c>
      <c r="AM9" s="625"/>
      <c r="AN9" s="625"/>
      <c r="AO9" s="661"/>
      <c r="AP9" s="618" t="s">
        <v>230</v>
      </c>
      <c r="AQ9" s="619"/>
      <c r="AR9" s="619"/>
      <c r="AS9" s="619"/>
      <c r="AT9" s="619"/>
      <c r="AU9" s="619"/>
      <c r="AV9" s="619"/>
      <c r="AW9" s="619"/>
      <c r="AX9" s="619"/>
      <c r="AY9" s="619"/>
      <c r="AZ9" s="619"/>
      <c r="BA9" s="619"/>
      <c r="BB9" s="619"/>
      <c r="BC9" s="619"/>
      <c r="BD9" s="619"/>
      <c r="BE9" s="619"/>
      <c r="BF9" s="620"/>
      <c r="BG9" s="621">
        <v>75806</v>
      </c>
      <c r="BH9" s="622"/>
      <c r="BI9" s="622"/>
      <c r="BJ9" s="622"/>
      <c r="BK9" s="622"/>
      <c r="BL9" s="622"/>
      <c r="BM9" s="622"/>
      <c r="BN9" s="623"/>
      <c r="BO9" s="659">
        <v>41.2</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241011</v>
      </c>
      <c r="CS9" s="622"/>
      <c r="CT9" s="622"/>
      <c r="CU9" s="622"/>
      <c r="CV9" s="622"/>
      <c r="CW9" s="622"/>
      <c r="CX9" s="622"/>
      <c r="CY9" s="623"/>
      <c r="CZ9" s="659">
        <v>8.5</v>
      </c>
      <c r="DA9" s="659"/>
      <c r="DB9" s="659"/>
      <c r="DC9" s="659"/>
      <c r="DD9" s="627">
        <v>48270</v>
      </c>
      <c r="DE9" s="622"/>
      <c r="DF9" s="622"/>
      <c r="DG9" s="622"/>
      <c r="DH9" s="622"/>
      <c r="DI9" s="622"/>
      <c r="DJ9" s="622"/>
      <c r="DK9" s="622"/>
      <c r="DL9" s="622"/>
      <c r="DM9" s="622"/>
      <c r="DN9" s="622"/>
      <c r="DO9" s="622"/>
      <c r="DP9" s="623"/>
      <c r="DQ9" s="627">
        <v>190163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4348</v>
      </c>
      <c r="BH10" s="622"/>
      <c r="BI10" s="622"/>
      <c r="BJ10" s="622"/>
      <c r="BK10" s="622"/>
      <c r="BL10" s="622"/>
      <c r="BM10" s="622"/>
      <c r="BN10" s="623"/>
      <c r="BO10" s="659">
        <v>2.4</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30067</v>
      </c>
      <c r="S11" s="622"/>
      <c r="T11" s="622"/>
      <c r="U11" s="622"/>
      <c r="V11" s="622"/>
      <c r="W11" s="622"/>
      <c r="X11" s="622"/>
      <c r="Y11" s="623"/>
      <c r="Z11" s="624">
        <v>1</v>
      </c>
      <c r="AA11" s="625"/>
      <c r="AB11" s="625"/>
      <c r="AC11" s="626"/>
      <c r="AD11" s="627">
        <v>30067</v>
      </c>
      <c r="AE11" s="622"/>
      <c r="AF11" s="622"/>
      <c r="AG11" s="622"/>
      <c r="AH11" s="622"/>
      <c r="AI11" s="622"/>
      <c r="AJ11" s="622"/>
      <c r="AK11" s="623"/>
      <c r="AL11" s="624">
        <v>2.2000000000000002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2010</v>
      </c>
      <c r="BH11" s="622"/>
      <c r="BI11" s="622"/>
      <c r="BJ11" s="622"/>
      <c r="BK11" s="622"/>
      <c r="BL11" s="622"/>
      <c r="BM11" s="622"/>
      <c r="BN11" s="623"/>
      <c r="BO11" s="659">
        <v>1.1000000000000001</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640071</v>
      </c>
      <c r="CS11" s="622"/>
      <c r="CT11" s="622"/>
      <c r="CU11" s="622"/>
      <c r="CV11" s="622"/>
      <c r="CW11" s="622"/>
      <c r="CX11" s="622"/>
      <c r="CY11" s="623"/>
      <c r="CZ11" s="659">
        <v>22.6</v>
      </c>
      <c r="DA11" s="659"/>
      <c r="DB11" s="659"/>
      <c r="DC11" s="659"/>
      <c r="DD11" s="627">
        <v>373981</v>
      </c>
      <c r="DE11" s="622"/>
      <c r="DF11" s="622"/>
      <c r="DG11" s="622"/>
      <c r="DH11" s="622"/>
      <c r="DI11" s="622"/>
      <c r="DJ11" s="622"/>
      <c r="DK11" s="622"/>
      <c r="DL11" s="622"/>
      <c r="DM11" s="622"/>
      <c r="DN11" s="622"/>
      <c r="DO11" s="622"/>
      <c r="DP11" s="623"/>
      <c r="DQ11" s="627">
        <v>214775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76798</v>
      </c>
      <c r="BH12" s="622"/>
      <c r="BI12" s="622"/>
      <c r="BJ12" s="622"/>
      <c r="BK12" s="622"/>
      <c r="BL12" s="622"/>
      <c r="BM12" s="622"/>
      <c r="BN12" s="623"/>
      <c r="BO12" s="659">
        <v>41.7</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73994</v>
      </c>
      <c r="CS12" s="622"/>
      <c r="CT12" s="622"/>
      <c r="CU12" s="622"/>
      <c r="CV12" s="622"/>
      <c r="CW12" s="622"/>
      <c r="CX12" s="622"/>
      <c r="CY12" s="623"/>
      <c r="CZ12" s="659">
        <v>2.6</v>
      </c>
      <c r="DA12" s="659"/>
      <c r="DB12" s="659"/>
      <c r="DC12" s="659"/>
      <c r="DD12" s="627">
        <v>3883</v>
      </c>
      <c r="DE12" s="622"/>
      <c r="DF12" s="622"/>
      <c r="DG12" s="622"/>
      <c r="DH12" s="622"/>
      <c r="DI12" s="622"/>
      <c r="DJ12" s="622"/>
      <c r="DK12" s="622"/>
      <c r="DL12" s="622"/>
      <c r="DM12" s="622"/>
      <c r="DN12" s="622"/>
      <c r="DO12" s="622"/>
      <c r="DP12" s="623"/>
      <c r="DQ12" s="627">
        <v>38425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66178</v>
      </c>
      <c r="BH13" s="622"/>
      <c r="BI13" s="622"/>
      <c r="BJ13" s="622"/>
      <c r="BK13" s="622"/>
      <c r="BL13" s="622"/>
      <c r="BM13" s="622"/>
      <c r="BN13" s="623"/>
      <c r="BO13" s="659">
        <v>35.9</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318316</v>
      </c>
      <c r="CS13" s="622"/>
      <c r="CT13" s="622"/>
      <c r="CU13" s="622"/>
      <c r="CV13" s="622"/>
      <c r="CW13" s="622"/>
      <c r="CX13" s="622"/>
      <c r="CY13" s="623"/>
      <c r="CZ13" s="659">
        <v>11.3</v>
      </c>
      <c r="DA13" s="659"/>
      <c r="DB13" s="659"/>
      <c r="DC13" s="659"/>
      <c r="DD13" s="627">
        <v>93369</v>
      </c>
      <c r="DE13" s="622"/>
      <c r="DF13" s="622"/>
      <c r="DG13" s="622"/>
      <c r="DH13" s="622"/>
      <c r="DI13" s="622"/>
      <c r="DJ13" s="622"/>
      <c r="DK13" s="622"/>
      <c r="DL13" s="622"/>
      <c r="DM13" s="622"/>
      <c r="DN13" s="622"/>
      <c r="DO13" s="622"/>
      <c r="DP13" s="623"/>
      <c r="DQ13" s="627">
        <v>70279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145</v>
      </c>
      <c r="S14" s="622"/>
      <c r="T14" s="622"/>
      <c r="U14" s="622"/>
      <c r="V14" s="622"/>
      <c r="W14" s="622"/>
      <c r="X14" s="622"/>
      <c r="Y14" s="623"/>
      <c r="Z14" s="659">
        <v>0</v>
      </c>
      <c r="AA14" s="659"/>
      <c r="AB14" s="659"/>
      <c r="AC14" s="659"/>
      <c r="AD14" s="660">
        <v>145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7915</v>
      </c>
      <c r="BH14" s="622"/>
      <c r="BI14" s="622"/>
      <c r="BJ14" s="622"/>
      <c r="BK14" s="622"/>
      <c r="BL14" s="622"/>
      <c r="BM14" s="622"/>
      <c r="BN14" s="623"/>
      <c r="BO14" s="659">
        <v>4.3</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15102</v>
      </c>
      <c r="CS14" s="622"/>
      <c r="CT14" s="622"/>
      <c r="CU14" s="622"/>
      <c r="CV14" s="622"/>
      <c r="CW14" s="622"/>
      <c r="CX14" s="622"/>
      <c r="CY14" s="623"/>
      <c r="CZ14" s="659">
        <v>0.5</v>
      </c>
      <c r="DA14" s="659"/>
      <c r="DB14" s="659"/>
      <c r="DC14" s="659"/>
      <c r="DD14" s="627" t="s">
        <v>122</v>
      </c>
      <c r="DE14" s="622"/>
      <c r="DF14" s="622"/>
      <c r="DG14" s="622"/>
      <c r="DH14" s="622"/>
      <c r="DI14" s="622"/>
      <c r="DJ14" s="622"/>
      <c r="DK14" s="622"/>
      <c r="DL14" s="622"/>
      <c r="DM14" s="622"/>
      <c r="DN14" s="622"/>
      <c r="DO14" s="622"/>
      <c r="DP14" s="623"/>
      <c r="DQ14" s="627">
        <v>15026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15042</v>
      </c>
      <c r="BH15" s="622"/>
      <c r="BI15" s="622"/>
      <c r="BJ15" s="622"/>
      <c r="BK15" s="622"/>
      <c r="BL15" s="622"/>
      <c r="BM15" s="622"/>
      <c r="BN15" s="623"/>
      <c r="BO15" s="659">
        <v>8.1999999999999993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295489</v>
      </c>
      <c r="CS15" s="622"/>
      <c r="CT15" s="622"/>
      <c r="CU15" s="622"/>
      <c r="CV15" s="622"/>
      <c r="CW15" s="622"/>
      <c r="CX15" s="622"/>
      <c r="CY15" s="623"/>
      <c r="CZ15" s="659">
        <v>10.5</v>
      </c>
      <c r="DA15" s="659"/>
      <c r="DB15" s="659"/>
      <c r="DC15" s="659"/>
      <c r="DD15" s="627">
        <v>87555</v>
      </c>
      <c r="DE15" s="622"/>
      <c r="DF15" s="622"/>
      <c r="DG15" s="622"/>
      <c r="DH15" s="622"/>
      <c r="DI15" s="622"/>
      <c r="DJ15" s="622"/>
      <c r="DK15" s="622"/>
      <c r="DL15" s="622"/>
      <c r="DM15" s="622"/>
      <c r="DN15" s="622"/>
      <c r="DO15" s="622"/>
      <c r="DP15" s="623"/>
      <c r="DQ15" s="627">
        <v>192520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1657</v>
      </c>
      <c r="S16" s="622"/>
      <c r="T16" s="622"/>
      <c r="U16" s="622"/>
      <c r="V16" s="622"/>
      <c r="W16" s="622"/>
      <c r="X16" s="622"/>
      <c r="Y16" s="623"/>
      <c r="Z16" s="659">
        <v>0.1</v>
      </c>
      <c r="AA16" s="659"/>
      <c r="AB16" s="659"/>
      <c r="AC16" s="659"/>
      <c r="AD16" s="660">
        <v>1657</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51</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2281</v>
      </c>
      <c r="S17" s="622"/>
      <c r="T17" s="622"/>
      <c r="U17" s="622"/>
      <c r="V17" s="622"/>
      <c r="W17" s="622"/>
      <c r="X17" s="622"/>
      <c r="Y17" s="623"/>
      <c r="Z17" s="659">
        <v>0.1</v>
      </c>
      <c r="AA17" s="659"/>
      <c r="AB17" s="659"/>
      <c r="AC17" s="659"/>
      <c r="AD17" s="660">
        <v>2281</v>
      </c>
      <c r="AE17" s="660"/>
      <c r="AF17" s="660"/>
      <c r="AG17" s="660"/>
      <c r="AH17" s="660"/>
      <c r="AI17" s="660"/>
      <c r="AJ17" s="660"/>
      <c r="AK17" s="660"/>
      <c r="AL17" s="624">
        <v>0.2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282615</v>
      </c>
      <c r="CS17" s="622"/>
      <c r="CT17" s="622"/>
      <c r="CU17" s="622"/>
      <c r="CV17" s="622"/>
      <c r="CW17" s="622"/>
      <c r="CX17" s="622"/>
      <c r="CY17" s="623"/>
      <c r="CZ17" s="659">
        <v>10</v>
      </c>
      <c r="DA17" s="659"/>
      <c r="DB17" s="659"/>
      <c r="DC17" s="659"/>
      <c r="DD17" s="627" t="s">
        <v>122</v>
      </c>
      <c r="DE17" s="622"/>
      <c r="DF17" s="622"/>
      <c r="DG17" s="622"/>
      <c r="DH17" s="622"/>
      <c r="DI17" s="622"/>
      <c r="DJ17" s="622"/>
      <c r="DK17" s="622"/>
      <c r="DL17" s="622"/>
      <c r="DM17" s="622"/>
      <c r="DN17" s="622"/>
      <c r="DO17" s="622"/>
      <c r="DP17" s="623"/>
      <c r="DQ17" s="627">
        <v>268763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53</v>
      </c>
      <c r="S18" s="622"/>
      <c r="T18" s="622"/>
      <c r="U18" s="622"/>
      <c r="V18" s="622"/>
      <c r="W18" s="622"/>
      <c r="X18" s="622"/>
      <c r="Y18" s="623"/>
      <c r="Z18" s="659">
        <v>0</v>
      </c>
      <c r="AA18" s="659"/>
      <c r="AB18" s="659"/>
      <c r="AC18" s="659"/>
      <c r="AD18" s="660">
        <v>53</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53</v>
      </c>
      <c r="S19" s="622"/>
      <c r="T19" s="622"/>
      <c r="U19" s="622"/>
      <c r="V19" s="622"/>
      <c r="W19" s="622"/>
      <c r="X19" s="622"/>
      <c r="Y19" s="623"/>
      <c r="Z19" s="659">
        <v>0</v>
      </c>
      <c r="AA19" s="659"/>
      <c r="AB19" s="659"/>
      <c r="AC19" s="659"/>
      <c r="AD19" s="660">
        <v>53</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2826994</v>
      </c>
      <c r="CS20" s="622"/>
      <c r="CT20" s="622"/>
      <c r="CU20" s="622"/>
      <c r="CV20" s="622"/>
      <c r="CW20" s="622"/>
      <c r="CX20" s="622"/>
      <c r="CY20" s="623"/>
      <c r="CZ20" s="659">
        <v>100</v>
      </c>
      <c r="DA20" s="659"/>
      <c r="DB20" s="659"/>
      <c r="DC20" s="659"/>
      <c r="DD20" s="627">
        <v>626603</v>
      </c>
      <c r="DE20" s="622"/>
      <c r="DF20" s="622"/>
      <c r="DG20" s="622"/>
      <c r="DH20" s="622"/>
      <c r="DI20" s="622"/>
      <c r="DJ20" s="622"/>
      <c r="DK20" s="622"/>
      <c r="DL20" s="622"/>
      <c r="DM20" s="622"/>
      <c r="DN20" s="622"/>
      <c r="DO20" s="622"/>
      <c r="DP20" s="623"/>
      <c r="DQ20" s="627">
        <v>1766937</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1375457</v>
      </c>
      <c r="S21" s="622"/>
      <c r="T21" s="622"/>
      <c r="U21" s="622"/>
      <c r="V21" s="622"/>
      <c r="W21" s="622"/>
      <c r="X21" s="622"/>
      <c r="Y21" s="623"/>
      <c r="Z21" s="659">
        <v>45.4</v>
      </c>
      <c r="AA21" s="659"/>
      <c r="AB21" s="659"/>
      <c r="AC21" s="659"/>
      <c r="AD21" s="660">
        <v>1134451</v>
      </c>
      <c r="AE21" s="660"/>
      <c r="AF21" s="660"/>
      <c r="AG21" s="660"/>
      <c r="AH21" s="660"/>
      <c r="AI21" s="660"/>
      <c r="AJ21" s="660"/>
      <c r="AK21" s="660"/>
      <c r="AL21" s="624">
        <v>82.4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1134451</v>
      </c>
      <c r="S22" s="622"/>
      <c r="T22" s="622"/>
      <c r="U22" s="622"/>
      <c r="V22" s="622"/>
      <c r="W22" s="622"/>
      <c r="X22" s="622"/>
      <c r="Y22" s="623"/>
      <c r="Z22" s="659">
        <v>37.4</v>
      </c>
      <c r="AA22" s="659"/>
      <c r="AB22" s="659"/>
      <c r="AC22" s="659"/>
      <c r="AD22" s="660">
        <v>1134451</v>
      </c>
      <c r="AE22" s="660"/>
      <c r="AF22" s="660"/>
      <c r="AG22" s="660"/>
      <c r="AH22" s="660"/>
      <c r="AI22" s="660"/>
      <c r="AJ22" s="660"/>
      <c r="AK22" s="660"/>
      <c r="AL22" s="624">
        <v>82.4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241006</v>
      </c>
      <c r="S23" s="622"/>
      <c r="T23" s="622"/>
      <c r="U23" s="622"/>
      <c r="V23" s="622"/>
      <c r="W23" s="622"/>
      <c r="X23" s="622"/>
      <c r="Y23" s="623"/>
      <c r="Z23" s="659">
        <v>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832551</v>
      </c>
      <c r="CS24" s="677"/>
      <c r="CT24" s="677"/>
      <c r="CU24" s="677"/>
      <c r="CV24" s="677"/>
      <c r="CW24" s="677"/>
      <c r="CX24" s="677"/>
      <c r="CY24" s="702"/>
      <c r="CZ24" s="703">
        <v>29.5</v>
      </c>
      <c r="DA24" s="685"/>
      <c r="DB24" s="685"/>
      <c r="DC24" s="705"/>
      <c r="DD24" s="701">
        <v>640623</v>
      </c>
      <c r="DE24" s="677"/>
      <c r="DF24" s="677"/>
      <c r="DG24" s="677"/>
      <c r="DH24" s="677"/>
      <c r="DI24" s="677"/>
      <c r="DJ24" s="677"/>
      <c r="DK24" s="702"/>
      <c r="DL24" s="701">
        <v>637153</v>
      </c>
      <c r="DM24" s="677"/>
      <c r="DN24" s="677"/>
      <c r="DO24" s="677"/>
      <c r="DP24" s="677"/>
      <c r="DQ24" s="677"/>
      <c r="DR24" s="677"/>
      <c r="DS24" s="677"/>
      <c r="DT24" s="677"/>
      <c r="DU24" s="677"/>
      <c r="DV24" s="702"/>
      <c r="DW24" s="703">
        <v>46.1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1611787</v>
      </c>
      <c r="S25" s="622"/>
      <c r="T25" s="622"/>
      <c r="U25" s="622"/>
      <c r="V25" s="622"/>
      <c r="W25" s="622"/>
      <c r="X25" s="622"/>
      <c r="Y25" s="623"/>
      <c r="Z25" s="659">
        <v>53.2</v>
      </c>
      <c r="AA25" s="659"/>
      <c r="AB25" s="659"/>
      <c r="AC25" s="659"/>
      <c r="AD25" s="660">
        <v>1370781</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479028</v>
      </c>
      <c r="CS25" s="634"/>
      <c r="CT25" s="634"/>
      <c r="CU25" s="634"/>
      <c r="CV25" s="634"/>
      <c r="CW25" s="634"/>
      <c r="CX25" s="634"/>
      <c r="CY25" s="635"/>
      <c r="CZ25" s="624">
        <v>16.899999999999999</v>
      </c>
      <c r="DA25" s="636"/>
      <c r="DB25" s="636"/>
      <c r="DC25" s="637"/>
      <c r="DD25" s="627">
        <v>348500</v>
      </c>
      <c r="DE25" s="634"/>
      <c r="DF25" s="634"/>
      <c r="DG25" s="634"/>
      <c r="DH25" s="634"/>
      <c r="DI25" s="634"/>
      <c r="DJ25" s="634"/>
      <c r="DK25" s="635"/>
      <c r="DL25" s="627">
        <v>345293</v>
      </c>
      <c r="DM25" s="634"/>
      <c r="DN25" s="634"/>
      <c r="DO25" s="634"/>
      <c r="DP25" s="634"/>
      <c r="DQ25" s="634"/>
      <c r="DR25" s="634"/>
      <c r="DS25" s="634"/>
      <c r="DT25" s="634"/>
      <c r="DU25" s="634"/>
      <c r="DV25" s="635"/>
      <c r="DW25" s="624">
        <v>25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280117</v>
      </c>
      <c r="CS26" s="622"/>
      <c r="CT26" s="622"/>
      <c r="CU26" s="622"/>
      <c r="CV26" s="622"/>
      <c r="CW26" s="622"/>
      <c r="CX26" s="622"/>
      <c r="CY26" s="623"/>
      <c r="CZ26" s="624">
        <v>9.9</v>
      </c>
      <c r="DA26" s="636"/>
      <c r="DB26" s="636"/>
      <c r="DC26" s="637"/>
      <c r="DD26" s="627">
        <v>183091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4987</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184154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70908</v>
      </c>
      <c r="CS27" s="634"/>
      <c r="CT27" s="634"/>
      <c r="CU27" s="634"/>
      <c r="CV27" s="634"/>
      <c r="CW27" s="634"/>
      <c r="CX27" s="634"/>
      <c r="CY27" s="635"/>
      <c r="CZ27" s="624">
        <v>2.5</v>
      </c>
      <c r="DA27" s="636"/>
      <c r="DB27" s="636"/>
      <c r="DC27" s="637"/>
      <c r="DD27" s="627">
        <v>23360</v>
      </c>
      <c r="DE27" s="634"/>
      <c r="DF27" s="634"/>
      <c r="DG27" s="634"/>
      <c r="DH27" s="634"/>
      <c r="DI27" s="634"/>
      <c r="DJ27" s="634"/>
      <c r="DK27" s="635"/>
      <c r="DL27" s="627">
        <v>23097</v>
      </c>
      <c r="DM27" s="634"/>
      <c r="DN27" s="634"/>
      <c r="DO27" s="634"/>
      <c r="DP27" s="634"/>
      <c r="DQ27" s="634"/>
      <c r="DR27" s="634"/>
      <c r="DS27" s="634"/>
      <c r="DT27" s="634"/>
      <c r="DU27" s="634"/>
      <c r="DV27" s="635"/>
      <c r="DW27" s="624">
        <v>1.7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55371</v>
      </c>
      <c r="S28" s="622"/>
      <c r="T28" s="622"/>
      <c r="U28" s="622"/>
      <c r="V28" s="622"/>
      <c r="W28" s="622"/>
      <c r="X28" s="622"/>
      <c r="Y28" s="623"/>
      <c r="Z28" s="659">
        <v>1.8</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282615</v>
      </c>
      <c r="CS28" s="622"/>
      <c r="CT28" s="622"/>
      <c r="CU28" s="622"/>
      <c r="CV28" s="622"/>
      <c r="CW28" s="622"/>
      <c r="CX28" s="622"/>
      <c r="CY28" s="623"/>
      <c r="CZ28" s="624">
        <v>10</v>
      </c>
      <c r="DA28" s="636"/>
      <c r="DB28" s="636"/>
      <c r="DC28" s="637"/>
      <c r="DD28" s="627">
        <v>268763</v>
      </c>
      <c r="DE28" s="622"/>
      <c r="DF28" s="622"/>
      <c r="DG28" s="622"/>
      <c r="DH28" s="622"/>
      <c r="DI28" s="622"/>
      <c r="DJ28" s="622"/>
      <c r="DK28" s="623"/>
      <c r="DL28" s="627">
        <v>268763</v>
      </c>
      <c r="DM28" s="622"/>
      <c r="DN28" s="622"/>
      <c r="DO28" s="622"/>
      <c r="DP28" s="622"/>
      <c r="DQ28" s="622"/>
      <c r="DR28" s="622"/>
      <c r="DS28" s="622"/>
      <c r="DT28" s="622"/>
      <c r="DU28" s="622"/>
      <c r="DV28" s="623"/>
      <c r="DW28" s="624">
        <v>19.5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84898</v>
      </c>
      <c r="S29" s="622"/>
      <c r="T29" s="622"/>
      <c r="U29" s="622"/>
      <c r="V29" s="622"/>
      <c r="W29" s="622"/>
      <c r="X29" s="622"/>
      <c r="Y29" s="623"/>
      <c r="Z29" s="659">
        <v>2.8</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282615</v>
      </c>
      <c r="CS29" s="634"/>
      <c r="CT29" s="634"/>
      <c r="CU29" s="634"/>
      <c r="CV29" s="634"/>
      <c r="CW29" s="634"/>
      <c r="CX29" s="634"/>
      <c r="CY29" s="635"/>
      <c r="CZ29" s="624">
        <v>10</v>
      </c>
      <c r="DA29" s="636"/>
      <c r="DB29" s="636"/>
      <c r="DC29" s="637"/>
      <c r="DD29" s="627">
        <v>268763</v>
      </c>
      <c r="DE29" s="634"/>
      <c r="DF29" s="634"/>
      <c r="DG29" s="634"/>
      <c r="DH29" s="634"/>
      <c r="DI29" s="634"/>
      <c r="DJ29" s="634"/>
      <c r="DK29" s="635"/>
      <c r="DL29" s="627">
        <v>268763</v>
      </c>
      <c r="DM29" s="634"/>
      <c r="DN29" s="634"/>
      <c r="DO29" s="634"/>
      <c r="DP29" s="634"/>
      <c r="DQ29" s="634"/>
      <c r="DR29" s="634"/>
      <c r="DS29" s="634"/>
      <c r="DT29" s="634"/>
      <c r="DU29" s="634"/>
      <c r="DV29" s="635"/>
      <c r="DW29" s="624">
        <v>19.5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138012</v>
      </c>
      <c r="S30" s="622"/>
      <c r="T30" s="622"/>
      <c r="U30" s="622"/>
      <c r="V30" s="622"/>
      <c r="W30" s="622"/>
      <c r="X30" s="622"/>
      <c r="Y30" s="623"/>
      <c r="Z30" s="659">
        <v>4.5999999999999996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273584</v>
      </c>
      <c r="CS30" s="622"/>
      <c r="CT30" s="622"/>
      <c r="CU30" s="622"/>
      <c r="CV30" s="622"/>
      <c r="CW30" s="622"/>
      <c r="CX30" s="622"/>
      <c r="CY30" s="623"/>
      <c r="CZ30" s="624">
        <v>9.6999999999999993</v>
      </c>
      <c r="DA30" s="636"/>
      <c r="DB30" s="636"/>
      <c r="DC30" s="637"/>
      <c r="DD30" s="627">
        <v>259732</v>
      </c>
      <c r="DE30" s="622"/>
      <c r="DF30" s="622"/>
      <c r="DG30" s="622"/>
      <c r="DH30" s="622"/>
      <c r="DI30" s="622"/>
      <c r="DJ30" s="622"/>
      <c r="DK30" s="623"/>
      <c r="DL30" s="627">
        <v>259732</v>
      </c>
      <c r="DM30" s="622"/>
      <c r="DN30" s="622"/>
      <c r="DO30" s="622"/>
      <c r="DP30" s="622"/>
      <c r="DQ30" s="622"/>
      <c r="DR30" s="622"/>
      <c r="DS30" s="622"/>
      <c r="DT30" s="622"/>
      <c r="DU30" s="622"/>
      <c r="DV30" s="623"/>
      <c r="DW30" s="624">
        <v>18.8</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v>
      </c>
      <c r="BH31" s="684"/>
      <c r="BI31" s="684"/>
      <c r="BJ31" s="684"/>
      <c r="BK31" s="684"/>
      <c r="BL31" s="684"/>
      <c r="BM31" s="685">
        <v>93.3</v>
      </c>
      <c r="BN31" s="684"/>
      <c r="BO31" s="684"/>
      <c r="BP31" s="684"/>
      <c r="BQ31" s="686"/>
      <c r="BR31" s="683">
        <v>98.7</v>
      </c>
      <c r="BS31" s="684"/>
      <c r="BT31" s="684"/>
      <c r="BU31" s="684"/>
      <c r="BV31" s="684"/>
      <c r="BW31" s="684"/>
      <c r="BX31" s="685">
        <v>92.2</v>
      </c>
      <c r="BY31" s="684"/>
      <c r="BZ31" s="684"/>
      <c r="CA31" s="684"/>
      <c r="CB31" s="686"/>
      <c r="CD31" s="642"/>
      <c r="CE31" s="643"/>
      <c r="CF31" s="618" t="s">
        <v>300</v>
      </c>
      <c r="CG31" s="619"/>
      <c r="CH31" s="619"/>
      <c r="CI31" s="619"/>
      <c r="CJ31" s="619"/>
      <c r="CK31" s="619"/>
      <c r="CL31" s="619"/>
      <c r="CM31" s="619"/>
      <c r="CN31" s="619"/>
      <c r="CO31" s="619"/>
      <c r="CP31" s="619"/>
      <c r="CQ31" s="620"/>
      <c r="CR31" s="621">
        <v>9031</v>
      </c>
      <c r="CS31" s="634"/>
      <c r="CT31" s="634"/>
      <c r="CU31" s="634"/>
      <c r="CV31" s="634"/>
      <c r="CW31" s="634"/>
      <c r="CX31" s="634"/>
      <c r="CY31" s="635"/>
      <c r="CZ31" s="624">
        <v>0.3</v>
      </c>
      <c r="DA31" s="636"/>
      <c r="DB31" s="636"/>
      <c r="DC31" s="637"/>
      <c r="DD31" s="627">
        <v>9031</v>
      </c>
      <c r="DE31" s="634"/>
      <c r="DF31" s="634"/>
      <c r="DG31" s="634"/>
      <c r="DH31" s="634"/>
      <c r="DI31" s="634"/>
      <c r="DJ31" s="634"/>
      <c r="DK31" s="635"/>
      <c r="DL31" s="627">
        <v>9031</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563310</v>
      </c>
      <c r="S32" s="622"/>
      <c r="T32" s="622"/>
      <c r="U32" s="622"/>
      <c r="V32" s="622"/>
      <c r="W32" s="622"/>
      <c r="X32" s="622"/>
      <c r="Y32" s="623"/>
      <c r="Z32" s="659">
        <v>18.600000000000001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98.9</v>
      </c>
      <c r="BH32" s="634"/>
      <c r="BI32" s="634"/>
      <c r="BJ32" s="634"/>
      <c r="BK32" s="634"/>
      <c r="BL32" s="634"/>
      <c r="BM32" s="625">
        <v>98.1</v>
      </c>
      <c r="BN32" s="634"/>
      <c r="BO32" s="634"/>
      <c r="BP32" s="634"/>
      <c r="BQ32" s="657"/>
      <c r="BR32" s="692">
        <v>98.8</v>
      </c>
      <c r="BS32" s="634"/>
      <c r="BT32" s="634"/>
      <c r="BU32" s="634"/>
      <c r="BV32" s="634"/>
      <c r="BW32" s="634"/>
      <c r="BX32" s="625">
        <v>97.6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2894</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99.5</v>
      </c>
      <c r="BH33" s="606"/>
      <c r="BI33" s="606"/>
      <c r="BJ33" s="606"/>
      <c r="BK33" s="606"/>
      <c r="BL33" s="606"/>
      <c r="BM33" s="652">
        <v>88.1</v>
      </c>
      <c r="BN33" s="606"/>
      <c r="BO33" s="606"/>
      <c r="BP33" s="606"/>
      <c r="BQ33" s="669"/>
      <c r="BR33" s="682">
        <v>98.5</v>
      </c>
      <c r="BS33" s="606"/>
      <c r="BT33" s="606"/>
      <c r="BU33" s="606"/>
      <c r="BV33" s="606"/>
      <c r="BW33" s="606"/>
      <c r="BX33" s="652">
        <v>86</v>
      </c>
      <c r="BY33" s="606"/>
      <c r="BZ33" s="606"/>
      <c r="CA33" s="606"/>
      <c r="CB33" s="669"/>
      <c r="CD33" s="618" t="s">
        <v>307</v>
      </c>
      <c r="CE33" s="619"/>
      <c r="CF33" s="619"/>
      <c r="CG33" s="619"/>
      <c r="CH33" s="619"/>
      <c r="CI33" s="619"/>
      <c r="CJ33" s="619"/>
      <c r="CK33" s="619"/>
      <c r="CL33" s="619"/>
      <c r="CM33" s="619"/>
      <c r="CN33" s="619"/>
      <c r="CO33" s="619"/>
      <c r="CP33" s="619"/>
      <c r="CQ33" s="620"/>
      <c r="CR33" s="621">
        <v>1367840</v>
      </c>
      <c r="CS33" s="634"/>
      <c r="CT33" s="634"/>
      <c r="CU33" s="634"/>
      <c r="CV33" s="634"/>
      <c r="CW33" s="634"/>
      <c r="CX33" s="634"/>
      <c r="CY33" s="635"/>
      <c r="CZ33" s="624">
        <v>48.4</v>
      </c>
      <c r="DA33" s="636"/>
      <c r="DB33" s="636"/>
      <c r="DC33" s="637"/>
      <c r="DD33" s="627">
        <v>986081</v>
      </c>
      <c r="DE33" s="634"/>
      <c r="DF33" s="634"/>
      <c r="DG33" s="634"/>
      <c r="DH33" s="634"/>
      <c r="DI33" s="634"/>
      <c r="DJ33" s="634"/>
      <c r="DK33" s="635"/>
      <c r="DL33" s="627">
        <v>484217</v>
      </c>
      <c r="DM33" s="634"/>
      <c r="DN33" s="634"/>
      <c r="DO33" s="634"/>
      <c r="DP33" s="634"/>
      <c r="DQ33" s="634"/>
      <c r="DR33" s="634"/>
      <c r="DS33" s="634"/>
      <c r="DT33" s="634"/>
      <c r="DU33" s="634"/>
      <c r="DV33" s="635"/>
      <c r="DW33" s="624">
        <v>35.1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17125</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548581</v>
      </c>
      <c r="CS34" s="622"/>
      <c r="CT34" s="622"/>
      <c r="CU34" s="622"/>
      <c r="CV34" s="622"/>
      <c r="CW34" s="622"/>
      <c r="CX34" s="622"/>
      <c r="CY34" s="623"/>
      <c r="CZ34" s="624">
        <v>19.399999999999999</v>
      </c>
      <c r="DA34" s="636"/>
      <c r="DB34" s="636"/>
      <c r="DC34" s="637"/>
      <c r="DD34" s="627">
        <v>324567</v>
      </c>
      <c r="DE34" s="622"/>
      <c r="DF34" s="622"/>
      <c r="DG34" s="622"/>
      <c r="DH34" s="622"/>
      <c r="DI34" s="622"/>
      <c r="DJ34" s="622"/>
      <c r="DK34" s="623"/>
      <c r="DL34" s="627">
        <v>252396</v>
      </c>
      <c r="DM34" s="622"/>
      <c r="DN34" s="622"/>
      <c r="DO34" s="622"/>
      <c r="DP34" s="622"/>
      <c r="DQ34" s="622"/>
      <c r="DR34" s="622"/>
      <c r="DS34" s="622"/>
      <c r="DT34" s="622"/>
      <c r="DU34" s="622"/>
      <c r="DV34" s="623"/>
      <c r="DW34" s="624">
        <v>18.3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18622</v>
      </c>
      <c r="S35" s="622"/>
      <c r="T35" s="622"/>
      <c r="U35" s="622"/>
      <c r="V35" s="622"/>
      <c r="W35" s="622"/>
      <c r="X35" s="622"/>
      <c r="Y35" s="623"/>
      <c r="Z35" s="659">
        <v>0.6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42952</v>
      </c>
      <c r="CS35" s="634"/>
      <c r="CT35" s="634"/>
      <c r="CU35" s="634"/>
      <c r="CV35" s="634"/>
      <c r="CW35" s="634"/>
      <c r="CX35" s="634"/>
      <c r="CY35" s="635"/>
      <c r="CZ35" s="624">
        <v>1.5</v>
      </c>
      <c r="DA35" s="636"/>
      <c r="DB35" s="636"/>
      <c r="DC35" s="637"/>
      <c r="DD35" s="627">
        <v>36257</v>
      </c>
      <c r="DE35" s="634"/>
      <c r="DF35" s="634"/>
      <c r="DG35" s="634"/>
      <c r="DH35" s="634"/>
      <c r="DI35" s="634"/>
      <c r="DJ35" s="634"/>
      <c r="DK35" s="635"/>
      <c r="DL35" s="627">
        <v>31655</v>
      </c>
      <c r="DM35" s="634"/>
      <c r="DN35" s="634"/>
      <c r="DO35" s="634"/>
      <c r="DP35" s="634"/>
      <c r="DQ35" s="634"/>
      <c r="DR35" s="634"/>
      <c r="DS35" s="634"/>
      <c r="DT35" s="634"/>
      <c r="DU35" s="634"/>
      <c r="DV35" s="635"/>
      <c r="DW35" s="624">
        <v>2.2999999999999998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287674</v>
      </c>
      <c r="S36" s="622"/>
      <c r="T36" s="622"/>
      <c r="U36" s="622"/>
      <c r="V36" s="622"/>
      <c r="W36" s="622"/>
      <c r="X36" s="622"/>
      <c r="Y36" s="623"/>
      <c r="Z36" s="659">
        <v>9.5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86679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-4617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298780</v>
      </c>
      <c r="CS36" s="622"/>
      <c r="CT36" s="622"/>
      <c r="CU36" s="622"/>
      <c r="CV36" s="622"/>
      <c r="CW36" s="622"/>
      <c r="CX36" s="622"/>
      <c r="CY36" s="623"/>
      <c r="CZ36" s="624">
        <v>10.6</v>
      </c>
      <c r="DA36" s="636"/>
      <c r="DB36" s="636"/>
      <c r="DC36" s="637"/>
      <c r="DD36" s="627">
        <v>202472</v>
      </c>
      <c r="DE36" s="622"/>
      <c r="DF36" s="622"/>
      <c r="DG36" s="622"/>
      <c r="DH36" s="622"/>
      <c r="DI36" s="622"/>
      <c r="DJ36" s="622"/>
      <c r="DK36" s="623"/>
      <c r="DL36" s="627">
        <v>120290</v>
      </c>
      <c r="DM36" s="622"/>
      <c r="DN36" s="622"/>
      <c r="DO36" s="622"/>
      <c r="DP36" s="622"/>
      <c r="DQ36" s="622"/>
      <c r="DR36" s="622"/>
      <c r="DS36" s="622"/>
      <c r="DT36" s="622"/>
      <c r="DU36" s="622"/>
      <c r="DV36" s="623"/>
      <c r="DW36" s="624">
        <v>8.6999999999999993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53836</v>
      </c>
      <c r="S37" s="622"/>
      <c r="T37" s="622"/>
      <c r="U37" s="622"/>
      <c r="V37" s="622"/>
      <c r="W37" s="622"/>
      <c r="X37" s="622"/>
      <c r="Y37" s="623"/>
      <c r="Z37" s="659">
        <v>1.8</v>
      </c>
      <c r="AA37" s="659"/>
      <c r="AB37" s="659"/>
      <c r="AC37" s="659"/>
      <c r="AD37" s="660">
        <v>5332</v>
      </c>
      <c r="AE37" s="660"/>
      <c r="AF37" s="660"/>
      <c r="AG37" s="660"/>
      <c r="AH37" s="660"/>
      <c r="AI37" s="660"/>
      <c r="AJ37" s="660"/>
      <c r="AK37" s="660"/>
      <c r="AL37" s="624">
        <v>0.4</v>
      </c>
      <c r="AM37" s="625"/>
      <c r="AN37" s="625"/>
      <c r="AO37" s="661"/>
      <c r="AQ37" s="654" t="s">
        <v>319</v>
      </c>
      <c r="AR37" s="655"/>
      <c r="AS37" s="655"/>
      <c r="AT37" s="655"/>
      <c r="AU37" s="655"/>
      <c r="AV37" s="655"/>
      <c r="AW37" s="655"/>
      <c r="AX37" s="655"/>
      <c r="AY37" s="656"/>
      <c r="AZ37" s="621">
        <v>41578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-4617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8894</v>
      </c>
      <c r="CS37" s="634"/>
      <c r="CT37" s="634"/>
      <c r="CU37" s="634"/>
      <c r="CV37" s="634"/>
      <c r="CW37" s="634"/>
      <c r="CX37" s="634"/>
      <c r="CY37" s="635"/>
      <c r="CZ37" s="624">
        <v>0.3</v>
      </c>
      <c r="DA37" s="636"/>
      <c r="DB37" s="636"/>
      <c r="DC37" s="637"/>
      <c r="DD37" s="627">
        <v>8894</v>
      </c>
      <c r="DE37" s="634"/>
      <c r="DF37" s="634"/>
      <c r="DG37" s="634"/>
      <c r="DH37" s="634"/>
      <c r="DI37" s="634"/>
      <c r="DJ37" s="634"/>
      <c r="DK37" s="635"/>
      <c r="DL37" s="627">
        <v>8486</v>
      </c>
      <c r="DM37" s="634"/>
      <c r="DN37" s="634"/>
      <c r="DO37" s="634"/>
      <c r="DP37" s="634"/>
      <c r="DQ37" s="634"/>
      <c r="DR37" s="634"/>
      <c r="DS37" s="634"/>
      <c r="DT37" s="634"/>
      <c r="DU37" s="634"/>
      <c r="DV37" s="635"/>
      <c r="DW37" s="624">
        <v>0.6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192066</v>
      </c>
      <c r="S38" s="622"/>
      <c r="T38" s="622"/>
      <c r="U38" s="622"/>
      <c r="V38" s="622"/>
      <c r="W38" s="622"/>
      <c r="X38" s="622"/>
      <c r="Y38" s="623"/>
      <c r="Z38" s="659">
        <v>6.3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15569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259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86679</v>
      </c>
      <c r="CS38" s="622"/>
      <c r="CT38" s="622"/>
      <c r="CU38" s="622"/>
      <c r="CV38" s="622"/>
      <c r="CW38" s="622"/>
      <c r="CX38" s="622"/>
      <c r="CY38" s="623"/>
      <c r="CZ38" s="624">
        <v>3.1</v>
      </c>
      <c r="DA38" s="636"/>
      <c r="DB38" s="636"/>
      <c r="DC38" s="637"/>
      <c r="DD38" s="627">
        <v>79876</v>
      </c>
      <c r="DE38" s="622"/>
      <c r="DF38" s="622"/>
      <c r="DG38" s="622"/>
      <c r="DH38" s="622"/>
      <c r="DI38" s="622"/>
      <c r="DJ38" s="622"/>
      <c r="DK38" s="623"/>
      <c r="DL38" s="627">
        <v>79876</v>
      </c>
      <c r="DM38" s="622"/>
      <c r="DN38" s="622"/>
      <c r="DO38" s="622"/>
      <c r="DP38" s="622"/>
      <c r="DQ38" s="622"/>
      <c r="DR38" s="622"/>
      <c r="DS38" s="622"/>
      <c r="DT38" s="622"/>
      <c r="DU38" s="622"/>
      <c r="DV38" s="623"/>
      <c r="DW38" s="624">
        <v>5.8</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402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377980</v>
      </c>
      <c r="CS39" s="634"/>
      <c r="CT39" s="634"/>
      <c r="CU39" s="634"/>
      <c r="CV39" s="634"/>
      <c r="CW39" s="634"/>
      <c r="CX39" s="634"/>
      <c r="CY39" s="635"/>
      <c r="CZ39" s="624">
        <v>13.4</v>
      </c>
      <c r="DA39" s="636"/>
      <c r="DB39" s="636"/>
      <c r="DC39" s="637"/>
      <c r="DD39" s="627">
        <v>342909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5066</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12868</v>
      </c>
      <c r="CS40" s="622"/>
      <c r="CT40" s="622"/>
      <c r="CU40" s="622"/>
      <c r="CV40" s="622"/>
      <c r="CW40" s="622"/>
      <c r="CX40" s="622"/>
      <c r="CY40" s="623"/>
      <c r="CZ40" s="624">
        <v>0.5</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3030582</v>
      </c>
      <c r="S41" s="646"/>
      <c r="T41" s="646"/>
      <c r="U41" s="646"/>
      <c r="V41" s="646"/>
      <c r="W41" s="646"/>
      <c r="X41" s="646"/>
      <c r="Y41" s="649"/>
      <c r="Z41" s="650">
        <v>100</v>
      </c>
      <c r="AA41" s="650"/>
      <c r="AB41" s="650"/>
      <c r="AC41" s="650"/>
      <c r="AD41" s="651">
        <v>1376113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11968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17564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262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626603</v>
      </c>
      <c r="CS42" s="634"/>
      <c r="CT42" s="634"/>
      <c r="CU42" s="634"/>
      <c r="CV42" s="634"/>
      <c r="CW42" s="634"/>
      <c r="CX42" s="634"/>
      <c r="CY42" s="635"/>
      <c r="CZ42" s="624">
        <v>22.2</v>
      </c>
      <c r="DA42" s="636"/>
      <c r="DB42" s="636"/>
      <c r="DC42" s="637"/>
      <c r="DD42" s="627">
        <v>140233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3883</v>
      </c>
      <c r="CS43" s="634"/>
      <c r="CT43" s="634"/>
      <c r="CU43" s="634"/>
      <c r="CV43" s="634"/>
      <c r="CW43" s="634"/>
      <c r="CX43" s="634"/>
      <c r="CY43" s="635"/>
      <c r="CZ43" s="624">
        <v>0.1</v>
      </c>
      <c r="DA43" s="636"/>
      <c r="DB43" s="636"/>
      <c r="DC43" s="637"/>
      <c r="DD43" s="627">
        <v>3883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626603</v>
      </c>
      <c r="CS44" s="622"/>
      <c r="CT44" s="622"/>
      <c r="CU44" s="622"/>
      <c r="CV44" s="622"/>
      <c r="CW44" s="622"/>
      <c r="CX44" s="622"/>
      <c r="CY44" s="623"/>
      <c r="CZ44" s="624">
        <v>22.2</v>
      </c>
      <c r="DA44" s="625"/>
      <c r="DB44" s="625"/>
      <c r="DC44" s="626"/>
      <c r="DD44" s="627">
        <v>140233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512352</v>
      </c>
      <c r="CS45" s="634"/>
      <c r="CT45" s="634"/>
      <c r="CU45" s="634"/>
      <c r="CV45" s="634"/>
      <c r="CW45" s="634"/>
      <c r="CX45" s="634"/>
      <c r="CY45" s="635"/>
      <c r="CZ45" s="624">
        <v>18.100000000000001</v>
      </c>
      <c r="DA45" s="636"/>
      <c r="DB45" s="636"/>
      <c r="DC45" s="637"/>
      <c r="DD45" s="627">
        <v>69707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80044</v>
      </c>
      <c r="CS46" s="622"/>
      <c r="CT46" s="622"/>
      <c r="CU46" s="622"/>
      <c r="CV46" s="622"/>
      <c r="CW46" s="622"/>
      <c r="CX46" s="622"/>
      <c r="CY46" s="623"/>
      <c r="CZ46" s="624">
        <v>2.8</v>
      </c>
      <c r="DA46" s="625"/>
      <c r="DB46" s="625"/>
      <c r="DC46" s="626"/>
      <c r="DD46" s="627">
        <v>63819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2826994</v>
      </c>
      <c r="CS49" s="606"/>
      <c r="CT49" s="606"/>
      <c r="CU49" s="606"/>
      <c r="CV49" s="606"/>
      <c r="CW49" s="606"/>
      <c r="CX49" s="606"/>
      <c r="CY49" s="607"/>
      <c r="CZ49" s="608">
        <v>100</v>
      </c>
      <c r="DA49" s="609"/>
      <c r="DB49" s="609"/>
      <c r="DC49" s="610"/>
      <c r="DD49" s="611">
        <v>1766937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po2Z9M2XoH0B0v68b5Sj4bLWtXYHRH3qAk4T1jG6l9t/88hRaZ6Q+b/D+YvtpXAiBFnyLFVt07jHCA2XGFFSQ==" saltValue="fwhq9C6TR6x/jyZibL+7+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32" sqref="AK32:AO3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0" t="s">
        <v>352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1" t="s">
        <v>353</v>
      </c>
      <c r="DK2" s="1102"/>
      <c r="DL2" s="1102"/>
      <c r="DM2" s="1102"/>
      <c r="DN2" s="1102"/>
      <c r="DO2" s="1103"/>
      <c r="DP2" s="228"/>
      <c r="DQ2" s="1101" t="s">
        <v>354</v>
      </c>
      <c r="DR2" s="1102"/>
      <c r="DS2" s="1102"/>
      <c r="DT2" s="1102"/>
      <c r="DU2" s="1102"/>
      <c r="DV2" s="1102"/>
      <c r="DW2" s="1102"/>
      <c r="DX2" s="1102"/>
      <c r="DY2" s="1102"/>
      <c r="DZ2" s="110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6" t="s">
        <v>355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2" t="s">
        <v>357</v>
      </c>
      <c r="B5" s="993"/>
      <c r="C5" s="993"/>
      <c r="D5" s="993"/>
      <c r="E5" s="993"/>
      <c r="F5" s="993"/>
      <c r="G5" s="993"/>
      <c r="H5" s="993"/>
      <c r="I5" s="993"/>
      <c r="J5" s="993"/>
      <c r="K5" s="993"/>
      <c r="L5" s="993"/>
      <c r="M5" s="993"/>
      <c r="N5" s="993"/>
      <c r="O5" s="993"/>
      <c r="P5" s="994"/>
      <c r="Q5" s="998" t="s">
        <v>358</v>
      </c>
      <c r="R5" s="999"/>
      <c r="S5" s="999"/>
      <c r="T5" s="999"/>
      <c r="U5" s="1000"/>
      <c r="V5" s="998" t="s">
        <v>359</v>
      </c>
      <c r="W5" s="999"/>
      <c r="X5" s="999"/>
      <c r="Y5" s="999"/>
      <c r="Z5" s="1000"/>
      <c r="AA5" s="998" t="s">
        <v>360</v>
      </c>
      <c r="AB5" s="999"/>
      <c r="AC5" s="999"/>
      <c r="AD5" s="999"/>
      <c r="AE5" s="999"/>
      <c r="AF5" s="1104" t="s">
        <v>361</v>
      </c>
      <c r="AG5" s="999"/>
      <c r="AH5" s="999"/>
      <c r="AI5" s="999"/>
      <c r="AJ5" s="1012"/>
      <c r="AK5" s="999" t="s">
        <v>362</v>
      </c>
      <c r="AL5" s="999"/>
      <c r="AM5" s="999"/>
      <c r="AN5" s="999"/>
      <c r="AO5" s="1000"/>
      <c r="AP5" s="998" t="s">
        <v>363</v>
      </c>
      <c r="AQ5" s="999"/>
      <c r="AR5" s="999"/>
      <c r="AS5" s="999"/>
      <c r="AT5" s="1000"/>
      <c r="AU5" s="998" t="s">
        <v>364</v>
      </c>
      <c r="AV5" s="999"/>
      <c r="AW5" s="999"/>
      <c r="AX5" s="999"/>
      <c r="AY5" s="1012"/>
      <c r="AZ5" s="232"/>
      <c r="BA5" s="232"/>
      <c r="BB5" s="232"/>
      <c r="BC5" s="232"/>
      <c r="BD5" s="232"/>
      <c r="BE5" s="233"/>
      <c r="BF5" s="233"/>
      <c r="BG5" s="233"/>
      <c r="BH5" s="233"/>
      <c r="BI5" s="233"/>
      <c r="BJ5" s="233"/>
      <c r="BK5" s="233"/>
      <c r="BL5" s="233"/>
      <c r="BM5" s="233"/>
      <c r="BN5" s="233"/>
      <c r="BO5" s="233"/>
      <c r="BP5" s="233"/>
      <c r="BQ5" s="992" t="s">
        <v>365</v>
      </c>
      <c r="BR5" s="993"/>
      <c r="BS5" s="993"/>
      <c r="BT5" s="993"/>
      <c r="BU5" s="993"/>
      <c r="BV5" s="993"/>
      <c r="BW5" s="993"/>
      <c r="BX5" s="993"/>
      <c r="BY5" s="993"/>
      <c r="BZ5" s="993"/>
      <c r="CA5" s="993"/>
      <c r="CB5" s="993"/>
      <c r="CC5" s="993"/>
      <c r="CD5" s="993"/>
      <c r="CE5" s="993"/>
      <c r="CF5" s="993"/>
      <c r="CG5" s="994"/>
      <c r="CH5" s="998" t="s">
        <v>366</v>
      </c>
      <c r="CI5" s="999"/>
      <c r="CJ5" s="999"/>
      <c r="CK5" s="999"/>
      <c r="CL5" s="1000"/>
      <c r="CM5" s="998" t="s">
        <v>367</v>
      </c>
      <c r="CN5" s="999"/>
      <c r="CO5" s="999"/>
      <c r="CP5" s="999"/>
      <c r="CQ5" s="1000"/>
      <c r="CR5" s="998" t="s">
        <v>368</v>
      </c>
      <c r="CS5" s="999"/>
      <c r="CT5" s="999"/>
      <c r="CU5" s="999"/>
      <c r="CV5" s="1000"/>
      <c r="CW5" s="998" t="s">
        <v>369</v>
      </c>
      <c r="CX5" s="999"/>
      <c r="CY5" s="999"/>
      <c r="CZ5" s="999"/>
      <c r="DA5" s="1000"/>
      <c r="DB5" s="998" t="s">
        <v>370</v>
      </c>
      <c r="DC5" s="999"/>
      <c r="DD5" s="999"/>
      <c r="DE5" s="999"/>
      <c r="DF5" s="1000"/>
      <c r="DG5" s="1094" t="s">
        <v>371</v>
      </c>
      <c r="DH5" s="1095"/>
      <c r="DI5" s="1095"/>
      <c r="DJ5" s="1095"/>
      <c r="DK5" s="1096"/>
      <c r="DL5" s="1094" t="s">
        <v>372</v>
      </c>
      <c r="DM5" s="1095"/>
      <c r="DN5" s="1095"/>
      <c r="DO5" s="1095"/>
      <c r="DP5" s="1096"/>
      <c r="DQ5" s="998" t="s">
        <v>373</v>
      </c>
      <c r="DR5" s="999"/>
      <c r="DS5" s="999"/>
      <c r="DT5" s="999"/>
      <c r="DU5" s="1000"/>
      <c r="DV5" s="998" t="s">
        <v>364</v>
      </c>
      <c r="DW5" s="999"/>
      <c r="DX5" s="999"/>
      <c r="DY5" s="999"/>
      <c r="DZ5" s="1012"/>
      <c r="EA5" s="234"/>
    </row>
    <row r="6" spans="1:131" s="235"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05"/>
      <c r="AG6" s="1002"/>
      <c r="AH6" s="1002"/>
      <c r="AI6" s="1002"/>
      <c r="AJ6" s="1013"/>
      <c r="AK6" s="1002"/>
      <c r="AL6" s="1002"/>
      <c r="AM6" s="1002"/>
      <c r="AN6" s="1002"/>
      <c r="AO6" s="1003"/>
      <c r="AP6" s="1001"/>
      <c r="AQ6" s="1002"/>
      <c r="AR6" s="1002"/>
      <c r="AS6" s="1002"/>
      <c r="AT6" s="1003"/>
      <c r="AU6" s="1001"/>
      <c r="AV6" s="1002"/>
      <c r="AW6" s="1002"/>
      <c r="AX6" s="1002"/>
      <c r="AY6" s="1013"/>
      <c r="AZ6" s="232"/>
      <c r="BA6" s="232"/>
      <c r="BB6" s="232"/>
      <c r="BC6" s="232"/>
      <c r="BD6" s="232"/>
      <c r="BE6" s="233"/>
      <c r="BF6" s="233"/>
      <c r="BG6" s="233"/>
      <c r="BH6" s="233"/>
      <c r="BI6" s="233"/>
      <c r="BJ6" s="233"/>
      <c r="BK6" s="233"/>
      <c r="BL6" s="233"/>
      <c r="BM6" s="233"/>
      <c r="BN6" s="233"/>
      <c r="BO6" s="233"/>
      <c r="BP6" s="233"/>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7"/>
      <c r="DH6" s="1098"/>
      <c r="DI6" s="1098"/>
      <c r="DJ6" s="1098"/>
      <c r="DK6" s="1099"/>
      <c r="DL6" s="1097"/>
      <c r="DM6" s="1098"/>
      <c r="DN6" s="1098"/>
      <c r="DO6" s="1098"/>
      <c r="DP6" s="1099"/>
      <c r="DQ6" s="1001"/>
      <c r="DR6" s="1002"/>
      <c r="DS6" s="1002"/>
      <c r="DT6" s="1002"/>
      <c r="DU6" s="1003"/>
      <c r="DV6" s="1001"/>
      <c r="DW6" s="1002"/>
      <c r="DX6" s="1002"/>
      <c r="DY6" s="1002"/>
      <c r="DZ6" s="1013"/>
      <c r="EA6" s="234"/>
    </row>
    <row r="7" spans="1:131" s="235" customFormat="1" ht="26.25" customHeight="1" thickTop="1" x14ac:dyDescent="0.15">
      <c r="A7" s="236">
        <v>1</v>
      </c>
      <c r="B7" s="1044" t="s">
        <v>374</v>
      </c>
      <c r="C7" s="1045"/>
      <c r="D7" s="1045"/>
      <c r="E7" s="1045"/>
      <c r="F7" s="1045"/>
      <c r="G7" s="1045"/>
      <c r="H7" s="1045"/>
      <c r="I7" s="1045"/>
      <c r="J7" s="1045"/>
      <c r="K7" s="1045"/>
      <c r="L7" s="1045"/>
      <c r="M7" s="1045"/>
      <c r="N7" s="1045"/>
      <c r="O7" s="1045"/>
      <c r="P7" s="1046"/>
      <c r="Q7" s="1081">
        <v>2925</v>
      </c>
      <c r="R7" s="1082"/>
      <c r="S7" s="1082"/>
      <c r="T7" s="1082"/>
      <c r="U7" s="1082"/>
      <c r="V7" s="1082">
        <v>2725</v>
      </c>
      <c r="W7" s="1082"/>
      <c r="X7" s="1082"/>
      <c r="Y7" s="1082"/>
      <c r="Z7" s="1082"/>
      <c r="AA7" s="1082">
        <v>200</v>
      </c>
      <c r="AB7" s="1082"/>
      <c r="AC7" s="1082"/>
      <c r="AD7" s="1082"/>
      <c r="AE7" s="1083"/>
      <c r="AF7" s="1084">
        <v>62</v>
      </c>
      <c r="AG7" s="1085"/>
      <c r="AH7" s="1085"/>
      <c r="AI7" s="1085"/>
      <c r="AJ7" s="1086"/>
      <c r="AK7" s="1087">
        <v>0</v>
      </c>
      <c r="AL7" s="1088"/>
      <c r="AM7" s="1088"/>
      <c r="AN7" s="1088"/>
      <c r="AO7" s="1088"/>
      <c r="AP7" s="1088">
        <v>3005</v>
      </c>
      <c r="AQ7" s="1088"/>
      <c r="AR7" s="1088"/>
      <c r="AS7" s="1088"/>
      <c r="AT7" s="1088"/>
      <c r="AU7" s="1089"/>
      <c r="AV7" s="1089"/>
      <c r="AW7" s="1089"/>
      <c r="AX7" s="1089"/>
      <c r="AY7" s="1090"/>
      <c r="AZ7" s="232"/>
      <c r="BA7" s="232"/>
      <c r="BB7" s="232"/>
      <c r="BC7" s="232"/>
      <c r="BD7" s="232"/>
      <c r="BE7" s="233"/>
      <c r="BF7" s="233"/>
      <c r="BG7" s="233"/>
      <c r="BH7" s="233"/>
      <c r="BI7" s="233"/>
      <c r="BJ7" s="233"/>
      <c r="BK7" s="233"/>
      <c r="BL7" s="233"/>
      <c r="BM7" s="233"/>
      <c r="BN7" s="233"/>
      <c r="BO7" s="233"/>
      <c r="BP7" s="233"/>
      <c r="BQ7" s="236">
        <v>1</v>
      </c>
      <c r="BR7" s="237"/>
      <c r="BS7" s="1091" t="s">
        <v>556</v>
      </c>
      <c r="BT7" s="1092"/>
      <c r="BU7" s="1092"/>
      <c r="BV7" s="1092"/>
      <c r="BW7" s="1092"/>
      <c r="BX7" s="1092"/>
      <c r="BY7" s="1092"/>
      <c r="BZ7" s="1092"/>
      <c r="CA7" s="1092"/>
      <c r="CB7" s="1092"/>
      <c r="CC7" s="1092"/>
      <c r="CD7" s="1092"/>
      <c r="CE7" s="1092"/>
      <c r="CF7" s="1092"/>
      <c r="CG7" s="1093"/>
      <c r="CH7" s="1109">
        <v>-17</v>
      </c>
      <c r="CI7" s="1110"/>
      <c r="CJ7" s="1110"/>
      <c r="CK7" s="1110"/>
      <c r="CL7" s="1111"/>
      <c r="CM7" s="1109">
        <v>-120</v>
      </c>
      <c r="CN7" s="1110"/>
      <c r="CO7" s="1110"/>
      <c r="CP7" s="1110"/>
      <c r="CQ7" s="1111"/>
      <c r="CR7" s="1109">
        <v>11</v>
      </c>
      <c r="CS7" s="1110"/>
      <c r="CT7" s="1110"/>
      <c r="CU7" s="1110"/>
      <c r="CV7" s="1111"/>
      <c r="CW7" s="1109">
        <v>13</v>
      </c>
      <c r="CX7" s="1110"/>
      <c r="CY7" s="1110"/>
      <c r="CZ7" s="1110"/>
      <c r="DA7" s="1111"/>
      <c r="DB7" s="1109" t="s">
        <v>559</v>
      </c>
      <c r="DC7" s="1110"/>
      <c r="DD7" s="1110"/>
      <c r="DE7" s="1110"/>
      <c r="DF7" s="1111"/>
      <c r="DG7" s="1109" t="s">
        <v>559</v>
      </c>
      <c r="DH7" s="1110"/>
      <c r="DI7" s="1110"/>
      <c r="DJ7" s="1110"/>
      <c r="DK7" s="1111"/>
      <c r="DL7" s="1109" t="s">
        <v>559</v>
      </c>
      <c r="DM7" s="1110"/>
      <c r="DN7" s="1110"/>
      <c r="DO7" s="1110"/>
      <c r="DP7" s="1111"/>
      <c r="DQ7" s="1109" t="s">
        <v>559</v>
      </c>
      <c r="DR7" s="1110"/>
      <c r="DS7" s="1110"/>
      <c r="DT7" s="1110"/>
      <c r="DU7" s="1111"/>
      <c r="DV7" s="1091"/>
      <c r="DW7" s="1092"/>
      <c r="DX7" s="1092"/>
      <c r="DY7" s="1092"/>
      <c r="DZ7" s="1112"/>
      <c r="EA7" s="234"/>
    </row>
    <row r="8" spans="1:131" s="235" customFormat="1" ht="26.25" customHeight="1" x14ac:dyDescent="0.15">
      <c r="A8" s="238">
        <v>2</v>
      </c>
      <c r="B8" s="1027" t="s">
        <v>375</v>
      </c>
      <c r="C8" s="1028"/>
      <c r="D8" s="1028"/>
      <c r="E8" s="1028"/>
      <c r="F8" s="1028"/>
      <c r="G8" s="1028"/>
      <c r="H8" s="1028"/>
      <c r="I8" s="1028"/>
      <c r="J8" s="1028"/>
      <c r="K8" s="1028"/>
      <c r="L8" s="1028"/>
      <c r="M8" s="1028"/>
      <c r="N8" s="1028"/>
      <c r="O8" s="1028"/>
      <c r="P8" s="1029"/>
      <c r="Q8" s="1035">
        <v>105</v>
      </c>
      <c r="R8" s="1036"/>
      <c r="S8" s="1036"/>
      <c r="T8" s="1036"/>
      <c r="U8" s="1036"/>
      <c r="V8" s="1036">
        <v>102</v>
      </c>
      <c r="W8" s="1036"/>
      <c r="X8" s="1036"/>
      <c r="Y8" s="1036"/>
      <c r="Z8" s="1036"/>
      <c r="AA8" s="1036">
        <v>3</v>
      </c>
      <c r="AB8" s="1036"/>
      <c r="AC8" s="1036"/>
      <c r="AD8" s="1036"/>
      <c r="AE8" s="1037"/>
      <c r="AF8" s="1032">
        <v>3</v>
      </c>
      <c r="AG8" s="1033"/>
      <c r="AH8" s="1033"/>
      <c r="AI8" s="1033"/>
      <c r="AJ8" s="1034"/>
      <c r="AK8" s="1077">
        <v>18</v>
      </c>
      <c r="AL8" s="1078"/>
      <c r="AM8" s="1078"/>
      <c r="AN8" s="1078"/>
      <c r="AO8" s="1078"/>
      <c r="AP8" s="1078">
        <v>0</v>
      </c>
      <c r="AQ8" s="1078"/>
      <c r="AR8" s="1078"/>
      <c r="AS8" s="1078"/>
      <c r="AT8" s="1078"/>
      <c r="AU8" s="1079"/>
      <c r="AV8" s="1079"/>
      <c r="AW8" s="1079"/>
      <c r="AX8" s="1079"/>
      <c r="AY8" s="1080"/>
      <c r="AZ8" s="232"/>
      <c r="BA8" s="232"/>
      <c r="BB8" s="232"/>
      <c r="BC8" s="232"/>
      <c r="BD8" s="232"/>
      <c r="BE8" s="233"/>
      <c r="BF8" s="233"/>
      <c r="BG8" s="233"/>
      <c r="BH8" s="233"/>
      <c r="BI8" s="233"/>
      <c r="BJ8" s="233"/>
      <c r="BK8" s="233"/>
      <c r="BL8" s="233"/>
      <c r="BM8" s="233"/>
      <c r="BN8" s="233"/>
      <c r="BO8" s="233"/>
      <c r="BP8" s="233"/>
      <c r="BQ8" s="238">
        <v>2</v>
      </c>
      <c r="BR8" s="239"/>
      <c r="BS8" s="989"/>
      <c r="BT8" s="990"/>
      <c r="BU8" s="990"/>
      <c r="BV8" s="990"/>
      <c r="BW8" s="990"/>
      <c r="BX8" s="990"/>
      <c r="BY8" s="990"/>
      <c r="BZ8" s="990"/>
      <c r="CA8" s="990"/>
      <c r="CB8" s="990"/>
      <c r="CC8" s="990"/>
      <c r="CD8" s="990"/>
      <c r="CE8" s="990"/>
      <c r="CF8" s="990"/>
      <c r="CG8" s="1011"/>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34"/>
    </row>
    <row r="9" spans="1:131" s="235" customFormat="1" ht="26.25" customHeight="1" x14ac:dyDescent="0.15">
      <c r="A9" s="238">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32"/>
      <c r="BA9" s="232"/>
      <c r="BB9" s="232"/>
      <c r="BC9" s="232"/>
      <c r="BD9" s="232"/>
      <c r="BE9" s="233"/>
      <c r="BF9" s="233"/>
      <c r="BG9" s="233"/>
      <c r="BH9" s="233"/>
      <c r="BI9" s="233"/>
      <c r="BJ9" s="233"/>
      <c r="BK9" s="233"/>
      <c r="BL9" s="233"/>
      <c r="BM9" s="233"/>
      <c r="BN9" s="233"/>
      <c r="BO9" s="233"/>
      <c r="BP9" s="233"/>
      <c r="BQ9" s="238">
        <v>3</v>
      </c>
      <c r="BR9" s="239"/>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34"/>
    </row>
    <row r="10" spans="1:131" s="235" customFormat="1" ht="26.25" customHeight="1" x14ac:dyDescent="0.15">
      <c r="A10" s="238">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32"/>
      <c r="BA10" s="232"/>
      <c r="BB10" s="232"/>
      <c r="BC10" s="232"/>
      <c r="BD10" s="232"/>
      <c r="BE10" s="233"/>
      <c r="BF10" s="233"/>
      <c r="BG10" s="233"/>
      <c r="BH10" s="233"/>
      <c r="BI10" s="233"/>
      <c r="BJ10" s="233"/>
      <c r="BK10" s="233"/>
      <c r="BL10" s="233"/>
      <c r="BM10" s="233"/>
      <c r="BN10" s="233"/>
      <c r="BO10" s="233"/>
      <c r="BP10" s="233"/>
      <c r="BQ10" s="238">
        <v>4</v>
      </c>
      <c r="BR10" s="239"/>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34"/>
    </row>
    <row r="11" spans="1:131" s="235" customFormat="1" ht="26.25" customHeight="1" x14ac:dyDescent="0.15">
      <c r="A11" s="238">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32"/>
      <c r="BA11" s="232"/>
      <c r="BB11" s="232"/>
      <c r="BC11" s="232"/>
      <c r="BD11" s="232"/>
      <c r="BE11" s="233"/>
      <c r="BF11" s="233"/>
      <c r="BG11" s="233"/>
      <c r="BH11" s="233"/>
      <c r="BI11" s="233"/>
      <c r="BJ11" s="233"/>
      <c r="BK11" s="233"/>
      <c r="BL11" s="233"/>
      <c r="BM11" s="233"/>
      <c r="BN11" s="233"/>
      <c r="BO11" s="233"/>
      <c r="BP11" s="233"/>
      <c r="BQ11" s="238">
        <v>5</v>
      </c>
      <c r="BR11" s="239"/>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34"/>
    </row>
    <row r="12" spans="1:131" s="235" customFormat="1" ht="26.25" customHeight="1" x14ac:dyDescent="0.15">
      <c r="A12" s="238">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32"/>
      <c r="BA12" s="232"/>
      <c r="BB12" s="232"/>
      <c r="BC12" s="232"/>
      <c r="BD12" s="232"/>
      <c r="BE12" s="233"/>
      <c r="BF12" s="233"/>
      <c r="BG12" s="233"/>
      <c r="BH12" s="233"/>
      <c r="BI12" s="233"/>
      <c r="BJ12" s="233"/>
      <c r="BK12" s="233"/>
      <c r="BL12" s="233"/>
      <c r="BM12" s="233"/>
      <c r="BN12" s="233"/>
      <c r="BO12" s="233"/>
      <c r="BP12" s="233"/>
      <c r="BQ12" s="238">
        <v>6</v>
      </c>
      <c r="BR12" s="239"/>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34"/>
    </row>
    <row r="13" spans="1:131" s="235" customFormat="1" ht="26.25" customHeight="1" x14ac:dyDescent="0.15">
      <c r="A13" s="238">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32"/>
      <c r="BA13" s="232"/>
      <c r="BB13" s="232"/>
      <c r="BC13" s="232"/>
      <c r="BD13" s="232"/>
      <c r="BE13" s="233"/>
      <c r="BF13" s="233"/>
      <c r="BG13" s="233"/>
      <c r="BH13" s="233"/>
      <c r="BI13" s="233"/>
      <c r="BJ13" s="233"/>
      <c r="BK13" s="233"/>
      <c r="BL13" s="233"/>
      <c r="BM13" s="233"/>
      <c r="BN13" s="233"/>
      <c r="BO13" s="233"/>
      <c r="BP13" s="233"/>
      <c r="BQ13" s="238">
        <v>7</v>
      </c>
      <c r="BR13" s="239"/>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34"/>
    </row>
    <row r="14" spans="1:131" s="235" customFormat="1" ht="26.25" customHeight="1" x14ac:dyDescent="0.15">
      <c r="A14" s="238">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32"/>
      <c r="BA14" s="232"/>
      <c r="BB14" s="232"/>
      <c r="BC14" s="232"/>
      <c r="BD14" s="232"/>
      <c r="BE14" s="233"/>
      <c r="BF14" s="233"/>
      <c r="BG14" s="233"/>
      <c r="BH14" s="233"/>
      <c r="BI14" s="233"/>
      <c r="BJ14" s="233"/>
      <c r="BK14" s="233"/>
      <c r="BL14" s="233"/>
      <c r="BM14" s="233"/>
      <c r="BN14" s="233"/>
      <c r="BO14" s="233"/>
      <c r="BP14" s="233"/>
      <c r="BQ14" s="238">
        <v>8</v>
      </c>
      <c r="BR14" s="239"/>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34"/>
    </row>
    <row r="15" spans="1:131" s="235" customFormat="1" ht="26.25" customHeight="1" x14ac:dyDescent="0.15">
      <c r="A15" s="238">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32"/>
      <c r="BA15" s="232"/>
      <c r="BB15" s="232"/>
      <c r="BC15" s="232"/>
      <c r="BD15" s="232"/>
      <c r="BE15" s="233"/>
      <c r="BF15" s="233"/>
      <c r="BG15" s="233"/>
      <c r="BH15" s="233"/>
      <c r="BI15" s="233"/>
      <c r="BJ15" s="233"/>
      <c r="BK15" s="233"/>
      <c r="BL15" s="233"/>
      <c r="BM15" s="233"/>
      <c r="BN15" s="233"/>
      <c r="BO15" s="233"/>
      <c r="BP15" s="233"/>
      <c r="BQ15" s="238">
        <v>9</v>
      </c>
      <c r="BR15" s="239"/>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34"/>
    </row>
    <row r="16" spans="1:131" s="235" customFormat="1" ht="26.25" customHeight="1" x14ac:dyDescent="0.15">
      <c r="A16" s="238">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32"/>
      <c r="BA16" s="232"/>
      <c r="BB16" s="232"/>
      <c r="BC16" s="232"/>
      <c r="BD16" s="232"/>
      <c r="BE16" s="233"/>
      <c r="BF16" s="233"/>
      <c r="BG16" s="233"/>
      <c r="BH16" s="233"/>
      <c r="BI16" s="233"/>
      <c r="BJ16" s="233"/>
      <c r="BK16" s="233"/>
      <c r="BL16" s="233"/>
      <c r="BM16" s="233"/>
      <c r="BN16" s="233"/>
      <c r="BO16" s="233"/>
      <c r="BP16" s="233"/>
      <c r="BQ16" s="238">
        <v>10</v>
      </c>
      <c r="BR16" s="239"/>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34"/>
    </row>
    <row r="17" spans="1:131" s="235" customFormat="1" ht="26.25" customHeight="1" x14ac:dyDescent="0.15">
      <c r="A17" s="238">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32"/>
      <c r="BA17" s="232"/>
      <c r="BB17" s="232"/>
      <c r="BC17" s="232"/>
      <c r="BD17" s="232"/>
      <c r="BE17" s="233"/>
      <c r="BF17" s="233"/>
      <c r="BG17" s="233"/>
      <c r="BH17" s="233"/>
      <c r="BI17" s="233"/>
      <c r="BJ17" s="233"/>
      <c r="BK17" s="233"/>
      <c r="BL17" s="233"/>
      <c r="BM17" s="233"/>
      <c r="BN17" s="233"/>
      <c r="BO17" s="233"/>
      <c r="BP17" s="233"/>
      <c r="BQ17" s="238">
        <v>11</v>
      </c>
      <c r="BR17" s="239"/>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34"/>
    </row>
    <row r="18" spans="1:131" s="235" customFormat="1" ht="26.25" customHeight="1" x14ac:dyDescent="0.15">
      <c r="A18" s="238">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32"/>
      <c r="BA18" s="232"/>
      <c r="BB18" s="232"/>
      <c r="BC18" s="232"/>
      <c r="BD18" s="232"/>
      <c r="BE18" s="233"/>
      <c r="BF18" s="233"/>
      <c r="BG18" s="233"/>
      <c r="BH18" s="233"/>
      <c r="BI18" s="233"/>
      <c r="BJ18" s="233"/>
      <c r="BK18" s="233"/>
      <c r="BL18" s="233"/>
      <c r="BM18" s="233"/>
      <c r="BN18" s="233"/>
      <c r="BO18" s="233"/>
      <c r="BP18" s="233"/>
      <c r="BQ18" s="238">
        <v>12</v>
      </c>
      <c r="BR18" s="239"/>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34"/>
    </row>
    <row r="19" spans="1:131" s="235" customFormat="1" ht="26.25" customHeight="1" x14ac:dyDescent="0.15">
      <c r="A19" s="238">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32"/>
      <c r="BA19" s="232"/>
      <c r="BB19" s="232"/>
      <c r="BC19" s="232"/>
      <c r="BD19" s="232"/>
      <c r="BE19" s="233"/>
      <c r="BF19" s="233"/>
      <c r="BG19" s="233"/>
      <c r="BH19" s="233"/>
      <c r="BI19" s="233"/>
      <c r="BJ19" s="233"/>
      <c r="BK19" s="233"/>
      <c r="BL19" s="233"/>
      <c r="BM19" s="233"/>
      <c r="BN19" s="233"/>
      <c r="BO19" s="233"/>
      <c r="BP19" s="233"/>
      <c r="BQ19" s="238">
        <v>13</v>
      </c>
      <c r="BR19" s="239"/>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4"/>
    </row>
    <row r="20" spans="1:131" s="235" customFormat="1" ht="26.25" customHeight="1" x14ac:dyDescent="0.15">
      <c r="A20" s="238">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32"/>
      <c r="BA20" s="232"/>
      <c r="BB20" s="232"/>
      <c r="BC20" s="232"/>
      <c r="BD20" s="232"/>
      <c r="BE20" s="233"/>
      <c r="BF20" s="233"/>
      <c r="BG20" s="233"/>
      <c r="BH20" s="233"/>
      <c r="BI20" s="233"/>
      <c r="BJ20" s="233"/>
      <c r="BK20" s="233"/>
      <c r="BL20" s="233"/>
      <c r="BM20" s="233"/>
      <c r="BN20" s="233"/>
      <c r="BO20" s="233"/>
      <c r="BP20" s="233"/>
      <c r="BQ20" s="238">
        <v>14</v>
      </c>
      <c r="BR20" s="239"/>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4"/>
    </row>
    <row r="21" spans="1:131" s="235" customFormat="1" ht="26.25" customHeight="1" thickBot="1" x14ac:dyDescent="0.2">
      <c r="A21" s="238">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32"/>
      <c r="BA21" s="232"/>
      <c r="BB21" s="232"/>
      <c r="BC21" s="232"/>
      <c r="BD21" s="232"/>
      <c r="BE21" s="233"/>
      <c r="BF21" s="233"/>
      <c r="BG21" s="233"/>
      <c r="BH21" s="233"/>
      <c r="BI21" s="233"/>
      <c r="BJ21" s="233"/>
      <c r="BK21" s="233"/>
      <c r="BL21" s="233"/>
      <c r="BM21" s="233"/>
      <c r="BN21" s="233"/>
      <c r="BO21" s="233"/>
      <c r="BP21" s="233"/>
      <c r="BQ21" s="238">
        <v>15</v>
      </c>
      <c r="BR21" s="239"/>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4"/>
    </row>
    <row r="22" spans="1:131" s="235" customFormat="1" ht="26.25" customHeight="1" x14ac:dyDescent="0.15">
      <c r="A22" s="238">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376</v>
      </c>
      <c r="BA22" s="1025"/>
      <c r="BB22" s="1025"/>
      <c r="BC22" s="1025"/>
      <c r="BD22" s="1026"/>
      <c r="BE22" s="233"/>
      <c r="BF22" s="233"/>
      <c r="BG22" s="233"/>
      <c r="BH22" s="233"/>
      <c r="BI22" s="233"/>
      <c r="BJ22" s="233"/>
      <c r="BK22" s="233"/>
      <c r="BL22" s="233"/>
      <c r="BM22" s="233"/>
      <c r="BN22" s="233"/>
      <c r="BO22" s="233"/>
      <c r="BP22" s="233"/>
      <c r="BQ22" s="238">
        <v>16</v>
      </c>
      <c r="BR22" s="239"/>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4"/>
      <c r="R23" s="1058"/>
      <c r="S23" s="1058"/>
      <c r="T23" s="1058"/>
      <c r="U23" s="1058"/>
      <c r="V23" s="1058"/>
      <c r="W23" s="1058"/>
      <c r="X23" s="1058"/>
      <c r="Y23" s="1058"/>
      <c r="Z23" s="1058"/>
      <c r="AA23" s="1058"/>
      <c r="AB23" s="1058"/>
      <c r="AC23" s="1058"/>
      <c r="AD23" s="1058"/>
      <c r="AE23" s="1065"/>
      <c r="AF23" s="1066">
        <v>65</v>
      </c>
      <c r="AG23" s="1058"/>
      <c r="AH23" s="1058"/>
      <c r="AI23" s="1058"/>
      <c r="AJ23" s="1067"/>
      <c r="AK23" s="1068"/>
      <c r="AL23" s="1069"/>
      <c r="AM23" s="1069"/>
      <c r="AN23" s="1069"/>
      <c r="AO23" s="1069"/>
      <c r="AP23" s="1058"/>
      <c r="AQ23" s="1058"/>
      <c r="AR23" s="1058"/>
      <c r="AS23" s="1058"/>
      <c r="AT23" s="1058"/>
      <c r="AU23" s="1059"/>
      <c r="AV23" s="1059"/>
      <c r="AW23" s="1059"/>
      <c r="AX23" s="1059"/>
      <c r="AY23" s="1060"/>
      <c r="AZ23" s="1061" t="s">
        <v>122</v>
      </c>
      <c r="BA23" s="1062"/>
      <c r="BB23" s="1062"/>
      <c r="BC23" s="1062"/>
      <c r="BD23" s="1063"/>
      <c r="BE23" s="233"/>
      <c r="BF23" s="233"/>
      <c r="BG23" s="233"/>
      <c r="BH23" s="233"/>
      <c r="BI23" s="233"/>
      <c r="BJ23" s="233"/>
      <c r="BK23" s="233"/>
      <c r="BL23" s="233"/>
      <c r="BM23" s="233"/>
      <c r="BN23" s="233"/>
      <c r="BO23" s="233"/>
      <c r="BP23" s="233"/>
      <c r="BQ23" s="238">
        <v>17</v>
      </c>
      <c r="BR23" s="239"/>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4"/>
    </row>
    <row r="24" spans="1:131" s="235" customFormat="1" ht="26.25" customHeight="1" x14ac:dyDescent="0.15">
      <c r="A24" s="1057" t="s">
        <v>379</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34"/>
    </row>
    <row r="25" spans="1:131" ht="26.25" customHeight="1" thickBot="1" x14ac:dyDescent="0.2">
      <c r="A25" s="1056" t="s">
        <v>380</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30"/>
    </row>
    <row r="26" spans="1:131" ht="26.25" customHeight="1" x14ac:dyDescent="0.15">
      <c r="A26" s="992" t="s">
        <v>357</v>
      </c>
      <c r="B26" s="993"/>
      <c r="C26" s="993"/>
      <c r="D26" s="993"/>
      <c r="E26" s="993"/>
      <c r="F26" s="993"/>
      <c r="G26" s="993"/>
      <c r="H26" s="993"/>
      <c r="I26" s="993"/>
      <c r="J26" s="993"/>
      <c r="K26" s="993"/>
      <c r="L26" s="993"/>
      <c r="M26" s="993"/>
      <c r="N26" s="993"/>
      <c r="O26" s="993"/>
      <c r="P26" s="994"/>
      <c r="Q26" s="998" t="s">
        <v>381</v>
      </c>
      <c r="R26" s="999"/>
      <c r="S26" s="999"/>
      <c r="T26" s="999"/>
      <c r="U26" s="1000"/>
      <c r="V26" s="998" t="s">
        <v>382</v>
      </c>
      <c r="W26" s="999"/>
      <c r="X26" s="999"/>
      <c r="Y26" s="999"/>
      <c r="Z26" s="1000"/>
      <c r="AA26" s="998" t="s">
        <v>383</v>
      </c>
      <c r="AB26" s="999"/>
      <c r="AC26" s="999"/>
      <c r="AD26" s="999"/>
      <c r="AE26" s="999"/>
      <c r="AF26" s="1052" t="s">
        <v>384</v>
      </c>
      <c r="AG26" s="1005"/>
      <c r="AH26" s="1005"/>
      <c r="AI26" s="1005"/>
      <c r="AJ26" s="1053"/>
      <c r="AK26" s="999" t="s">
        <v>385</v>
      </c>
      <c r="AL26" s="999"/>
      <c r="AM26" s="999"/>
      <c r="AN26" s="999"/>
      <c r="AO26" s="1000"/>
      <c r="AP26" s="998" t="s">
        <v>386</v>
      </c>
      <c r="AQ26" s="999"/>
      <c r="AR26" s="999"/>
      <c r="AS26" s="999"/>
      <c r="AT26" s="1000"/>
      <c r="AU26" s="998" t="s">
        <v>387</v>
      </c>
      <c r="AV26" s="999"/>
      <c r="AW26" s="999"/>
      <c r="AX26" s="999"/>
      <c r="AY26" s="1000"/>
      <c r="AZ26" s="998" t="s">
        <v>388</v>
      </c>
      <c r="BA26" s="999"/>
      <c r="BB26" s="999"/>
      <c r="BC26" s="999"/>
      <c r="BD26" s="1000"/>
      <c r="BE26" s="998" t="s">
        <v>364</v>
      </c>
      <c r="BF26" s="999"/>
      <c r="BG26" s="999"/>
      <c r="BH26" s="999"/>
      <c r="BI26" s="1012"/>
      <c r="BJ26" s="232"/>
      <c r="BK26" s="232"/>
      <c r="BL26" s="232"/>
      <c r="BM26" s="232"/>
      <c r="BN26" s="232"/>
      <c r="BO26" s="241"/>
      <c r="BP26" s="241"/>
      <c r="BQ26" s="238">
        <v>20</v>
      </c>
      <c r="BR26" s="239"/>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30"/>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32"/>
      <c r="BK27" s="232"/>
      <c r="BL27" s="232"/>
      <c r="BM27" s="232"/>
      <c r="BN27" s="232"/>
      <c r="BO27" s="241"/>
      <c r="BP27" s="241"/>
      <c r="BQ27" s="238">
        <v>21</v>
      </c>
      <c r="BR27" s="239"/>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30"/>
    </row>
    <row r="28" spans="1:131" ht="26.25" customHeight="1" thickTop="1" x14ac:dyDescent="0.15">
      <c r="A28" s="242">
        <v>1</v>
      </c>
      <c r="B28" s="1044" t="s">
        <v>389</v>
      </c>
      <c r="C28" s="1045"/>
      <c r="D28" s="1045"/>
      <c r="E28" s="1045"/>
      <c r="F28" s="1045"/>
      <c r="G28" s="1045"/>
      <c r="H28" s="1045"/>
      <c r="I28" s="1045"/>
      <c r="J28" s="1045"/>
      <c r="K28" s="1045"/>
      <c r="L28" s="1045"/>
      <c r="M28" s="1045"/>
      <c r="N28" s="1045"/>
      <c r="O28" s="1045"/>
      <c r="P28" s="1046"/>
      <c r="Q28" s="1047">
        <v>204</v>
      </c>
      <c r="R28" s="1048"/>
      <c r="S28" s="1048"/>
      <c r="T28" s="1048"/>
      <c r="U28" s="1048"/>
      <c r="V28" s="1048">
        <v>209</v>
      </c>
      <c r="W28" s="1048"/>
      <c r="X28" s="1048"/>
      <c r="Y28" s="1048"/>
      <c r="Z28" s="1048"/>
      <c r="AA28" s="1048">
        <v>-5</v>
      </c>
      <c r="AB28" s="1048"/>
      <c r="AC28" s="1048"/>
      <c r="AD28" s="1048"/>
      <c r="AE28" s="1049"/>
      <c r="AF28" s="1050">
        <v>-5</v>
      </c>
      <c r="AG28" s="1048"/>
      <c r="AH28" s="1048"/>
      <c r="AI28" s="1048"/>
      <c r="AJ28" s="1051"/>
      <c r="AK28" s="1039">
        <v>12</v>
      </c>
      <c r="AL28" s="1040"/>
      <c r="AM28" s="1040"/>
      <c r="AN28" s="1040"/>
      <c r="AO28" s="1040"/>
      <c r="AP28" s="1040">
        <v>0</v>
      </c>
      <c r="AQ28" s="1040"/>
      <c r="AR28" s="1040"/>
      <c r="AS28" s="1040"/>
      <c r="AT28" s="1040"/>
      <c r="AU28" s="1040"/>
      <c r="AV28" s="1040"/>
      <c r="AW28" s="1040"/>
      <c r="AX28" s="1040"/>
      <c r="AY28" s="1040"/>
      <c r="AZ28" s="1041"/>
      <c r="BA28" s="1041"/>
      <c r="BB28" s="1041"/>
      <c r="BC28" s="1041"/>
      <c r="BD28" s="1041"/>
      <c r="BE28" s="1042"/>
      <c r="BF28" s="1042"/>
      <c r="BG28" s="1042"/>
      <c r="BH28" s="1042"/>
      <c r="BI28" s="1043"/>
      <c r="BJ28" s="232"/>
      <c r="BK28" s="232"/>
      <c r="BL28" s="232"/>
      <c r="BM28" s="232"/>
      <c r="BN28" s="232"/>
      <c r="BO28" s="241"/>
      <c r="BP28" s="241"/>
      <c r="BQ28" s="238">
        <v>22</v>
      </c>
      <c r="BR28" s="239"/>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30"/>
    </row>
    <row r="29" spans="1:131" ht="26.25" customHeight="1" x14ac:dyDescent="0.15">
      <c r="A29" s="242">
        <v>2</v>
      </c>
      <c r="B29" s="1027" t="s">
        <v>390</v>
      </c>
      <c r="C29" s="1028"/>
      <c r="D29" s="1028"/>
      <c r="E29" s="1028"/>
      <c r="F29" s="1028"/>
      <c r="G29" s="1028"/>
      <c r="H29" s="1028"/>
      <c r="I29" s="1028"/>
      <c r="J29" s="1028"/>
      <c r="K29" s="1028"/>
      <c r="L29" s="1028"/>
      <c r="M29" s="1028"/>
      <c r="N29" s="1028"/>
      <c r="O29" s="1028"/>
      <c r="P29" s="1029"/>
      <c r="Q29" s="1035">
        <v>15</v>
      </c>
      <c r="R29" s="1036"/>
      <c r="S29" s="1036"/>
      <c r="T29" s="1036"/>
      <c r="U29" s="1036"/>
      <c r="V29" s="1036">
        <v>15</v>
      </c>
      <c r="W29" s="1036"/>
      <c r="X29" s="1036"/>
      <c r="Y29" s="1036"/>
      <c r="Z29" s="1036"/>
      <c r="AA29" s="1036">
        <v>0</v>
      </c>
      <c r="AB29" s="1036"/>
      <c r="AC29" s="1036"/>
      <c r="AD29" s="1036"/>
      <c r="AE29" s="1037"/>
      <c r="AF29" s="1032" t="s">
        <v>122</v>
      </c>
      <c r="AG29" s="1033"/>
      <c r="AH29" s="1033"/>
      <c r="AI29" s="1033"/>
      <c r="AJ29" s="1034"/>
      <c r="AK29" s="980">
        <v>3</v>
      </c>
      <c r="AL29" s="971"/>
      <c r="AM29" s="971"/>
      <c r="AN29" s="971"/>
      <c r="AO29" s="971"/>
      <c r="AP29" s="971">
        <v>0</v>
      </c>
      <c r="AQ29" s="971"/>
      <c r="AR29" s="971"/>
      <c r="AS29" s="971"/>
      <c r="AT29" s="971"/>
      <c r="AU29" s="971"/>
      <c r="AV29" s="971"/>
      <c r="AW29" s="971"/>
      <c r="AX29" s="971"/>
      <c r="AY29" s="971"/>
      <c r="AZ29" s="1038"/>
      <c r="BA29" s="1038"/>
      <c r="BB29" s="1038"/>
      <c r="BC29" s="1038"/>
      <c r="BD29" s="1038"/>
      <c r="BE29" s="972"/>
      <c r="BF29" s="972"/>
      <c r="BG29" s="972"/>
      <c r="BH29" s="972"/>
      <c r="BI29" s="973"/>
      <c r="BJ29" s="232"/>
      <c r="BK29" s="232"/>
      <c r="BL29" s="232"/>
      <c r="BM29" s="232"/>
      <c r="BN29" s="232"/>
      <c r="BO29" s="241"/>
      <c r="BP29" s="241"/>
      <c r="BQ29" s="238">
        <v>23</v>
      </c>
      <c r="BR29" s="239"/>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0"/>
    </row>
    <row r="30" spans="1:131" ht="26.25" customHeight="1" x14ac:dyDescent="0.15">
      <c r="A30" s="242">
        <v>3</v>
      </c>
      <c r="B30" s="1027" t="s">
        <v>391</v>
      </c>
      <c r="C30" s="1028"/>
      <c r="D30" s="1028"/>
      <c r="E30" s="1028"/>
      <c r="F30" s="1028"/>
      <c r="G30" s="1028"/>
      <c r="H30" s="1028"/>
      <c r="I30" s="1028"/>
      <c r="J30" s="1028"/>
      <c r="K30" s="1028"/>
      <c r="L30" s="1028"/>
      <c r="M30" s="1028"/>
      <c r="N30" s="1028"/>
      <c r="O30" s="1028"/>
      <c r="P30" s="1029"/>
      <c r="Q30" s="1035">
        <v>135</v>
      </c>
      <c r="R30" s="1036"/>
      <c r="S30" s="1036"/>
      <c r="T30" s="1036"/>
      <c r="U30" s="1036"/>
      <c r="V30" s="1036">
        <v>81</v>
      </c>
      <c r="W30" s="1036"/>
      <c r="X30" s="1036"/>
      <c r="Y30" s="1036"/>
      <c r="Z30" s="1036"/>
      <c r="AA30" s="1036">
        <v>54</v>
      </c>
      <c r="AB30" s="1036"/>
      <c r="AC30" s="1036"/>
      <c r="AD30" s="1036"/>
      <c r="AE30" s="1037"/>
      <c r="AF30" s="1032">
        <v>76</v>
      </c>
      <c r="AG30" s="1033"/>
      <c r="AH30" s="1033"/>
      <c r="AI30" s="1033"/>
      <c r="AJ30" s="1034"/>
      <c r="AK30" s="980">
        <v>49</v>
      </c>
      <c r="AL30" s="971"/>
      <c r="AM30" s="971"/>
      <c r="AN30" s="971"/>
      <c r="AO30" s="971"/>
      <c r="AP30" s="971">
        <v>219</v>
      </c>
      <c r="AQ30" s="971"/>
      <c r="AR30" s="971"/>
      <c r="AS30" s="971"/>
      <c r="AT30" s="971"/>
      <c r="AU30" s="971"/>
      <c r="AV30" s="971"/>
      <c r="AW30" s="971"/>
      <c r="AX30" s="971"/>
      <c r="AY30" s="971"/>
      <c r="AZ30" s="1038"/>
      <c r="BA30" s="1038"/>
      <c r="BB30" s="1038"/>
      <c r="BC30" s="1038"/>
      <c r="BD30" s="1038"/>
      <c r="BE30" s="972" t="s">
        <v>392</v>
      </c>
      <c r="BF30" s="972"/>
      <c r="BG30" s="972"/>
      <c r="BH30" s="972"/>
      <c r="BI30" s="973"/>
      <c r="BJ30" s="232"/>
      <c r="BK30" s="232"/>
      <c r="BL30" s="232"/>
      <c r="BM30" s="232"/>
      <c r="BN30" s="232"/>
      <c r="BO30" s="241"/>
      <c r="BP30" s="241"/>
      <c r="BQ30" s="238">
        <v>24</v>
      </c>
      <c r="BR30" s="239"/>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0"/>
    </row>
    <row r="31" spans="1:131" ht="26.25" customHeight="1" x14ac:dyDescent="0.15">
      <c r="A31" s="242">
        <v>4</v>
      </c>
      <c r="B31" s="1027" t="s">
        <v>393</v>
      </c>
      <c r="C31" s="1028"/>
      <c r="D31" s="1028"/>
      <c r="E31" s="1028"/>
      <c r="F31" s="1028"/>
      <c r="G31" s="1028"/>
      <c r="H31" s="1028"/>
      <c r="I31" s="1028"/>
      <c r="J31" s="1028"/>
      <c r="K31" s="1028"/>
      <c r="L31" s="1028"/>
      <c r="M31" s="1028"/>
      <c r="N31" s="1028"/>
      <c r="O31" s="1028"/>
      <c r="P31" s="1029"/>
      <c r="Q31" s="1035">
        <v>275</v>
      </c>
      <c r="R31" s="1036"/>
      <c r="S31" s="1036"/>
      <c r="T31" s="1036"/>
      <c r="U31" s="1036"/>
      <c r="V31" s="1036">
        <v>274</v>
      </c>
      <c r="W31" s="1036"/>
      <c r="X31" s="1036"/>
      <c r="Y31" s="1036"/>
      <c r="Z31" s="1036"/>
      <c r="AA31" s="1036">
        <v>1</v>
      </c>
      <c r="AB31" s="1036"/>
      <c r="AC31" s="1036"/>
      <c r="AD31" s="1036"/>
      <c r="AE31" s="1037"/>
      <c r="AF31" s="1032">
        <v>1</v>
      </c>
      <c r="AG31" s="1033"/>
      <c r="AH31" s="1033"/>
      <c r="AI31" s="1033"/>
      <c r="AJ31" s="1034"/>
      <c r="AK31" s="980">
        <v>17</v>
      </c>
      <c r="AL31" s="971"/>
      <c r="AM31" s="971"/>
      <c r="AN31" s="971"/>
      <c r="AO31" s="971"/>
      <c r="AP31" s="971">
        <v>79</v>
      </c>
      <c r="AQ31" s="971"/>
      <c r="AR31" s="971"/>
      <c r="AS31" s="971"/>
      <c r="AT31" s="971"/>
      <c r="AU31" s="971"/>
      <c r="AV31" s="971"/>
      <c r="AW31" s="971"/>
      <c r="AX31" s="971"/>
      <c r="AY31" s="971"/>
      <c r="AZ31" s="1038"/>
      <c r="BA31" s="1038"/>
      <c r="BB31" s="1038"/>
      <c r="BC31" s="1038"/>
      <c r="BD31" s="1038"/>
      <c r="BE31" s="972" t="s">
        <v>392</v>
      </c>
      <c r="BF31" s="972"/>
      <c r="BG31" s="972"/>
      <c r="BH31" s="972"/>
      <c r="BI31" s="973"/>
      <c r="BJ31" s="232"/>
      <c r="BK31" s="232"/>
      <c r="BL31" s="232"/>
      <c r="BM31" s="232"/>
      <c r="BN31" s="232"/>
      <c r="BO31" s="241"/>
      <c r="BP31" s="241"/>
      <c r="BQ31" s="238">
        <v>25</v>
      </c>
      <c r="BR31" s="239"/>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0"/>
    </row>
    <row r="32" spans="1:131" ht="26.25" customHeight="1" x14ac:dyDescent="0.15">
      <c r="A32" s="242">
        <v>5</v>
      </c>
      <c r="B32" s="1027"/>
      <c r="C32" s="1028"/>
      <c r="D32" s="1028"/>
      <c r="E32" s="1028"/>
      <c r="F32" s="1028"/>
      <c r="G32" s="1028"/>
      <c r="H32" s="1028"/>
      <c r="I32" s="1028"/>
      <c r="J32" s="1028"/>
      <c r="K32" s="1028"/>
      <c r="L32" s="1028"/>
      <c r="M32" s="1028"/>
      <c r="N32" s="1028"/>
      <c r="O32" s="1028"/>
      <c r="P32" s="1029"/>
      <c r="Q32" s="1035"/>
      <c r="R32" s="1036"/>
      <c r="S32" s="1036"/>
      <c r="T32" s="1036"/>
      <c r="U32" s="1036"/>
      <c r="V32" s="1036"/>
      <c r="W32" s="1036"/>
      <c r="X32" s="1036"/>
      <c r="Y32" s="1036"/>
      <c r="Z32" s="1036"/>
      <c r="AA32" s="1036"/>
      <c r="AB32" s="1036"/>
      <c r="AC32" s="1036"/>
      <c r="AD32" s="1036"/>
      <c r="AE32" s="1037"/>
      <c r="AF32" s="1032"/>
      <c r="AG32" s="1033"/>
      <c r="AH32" s="1033"/>
      <c r="AI32" s="1033"/>
      <c r="AJ32" s="1034"/>
      <c r="AK32" s="980"/>
      <c r="AL32" s="971"/>
      <c r="AM32" s="971"/>
      <c r="AN32" s="971"/>
      <c r="AO32" s="971"/>
      <c r="AP32" s="971"/>
      <c r="AQ32" s="971"/>
      <c r="AR32" s="971"/>
      <c r="AS32" s="971"/>
      <c r="AT32" s="971"/>
      <c r="AU32" s="971"/>
      <c r="AV32" s="971"/>
      <c r="AW32" s="971"/>
      <c r="AX32" s="971"/>
      <c r="AY32" s="971"/>
      <c r="AZ32" s="1038"/>
      <c r="BA32" s="1038"/>
      <c r="BB32" s="1038"/>
      <c r="BC32" s="1038"/>
      <c r="BD32" s="1038"/>
      <c r="BE32" s="972"/>
      <c r="BF32" s="972"/>
      <c r="BG32" s="972"/>
      <c r="BH32" s="972"/>
      <c r="BI32" s="973"/>
      <c r="BJ32" s="232"/>
      <c r="BK32" s="232"/>
      <c r="BL32" s="232"/>
      <c r="BM32" s="232"/>
      <c r="BN32" s="232"/>
      <c r="BO32" s="241"/>
      <c r="BP32" s="241"/>
      <c r="BQ32" s="238">
        <v>26</v>
      </c>
      <c r="BR32" s="239"/>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30"/>
    </row>
    <row r="33" spans="1:131" ht="26.25" customHeight="1" x14ac:dyDescent="0.15">
      <c r="A33" s="242">
        <v>6</v>
      </c>
      <c r="B33" s="1027"/>
      <c r="C33" s="1028"/>
      <c r="D33" s="1028"/>
      <c r="E33" s="1028"/>
      <c r="F33" s="1028"/>
      <c r="G33" s="1028"/>
      <c r="H33" s="1028"/>
      <c r="I33" s="1028"/>
      <c r="J33" s="1028"/>
      <c r="K33" s="1028"/>
      <c r="L33" s="1028"/>
      <c r="M33" s="1028"/>
      <c r="N33" s="1028"/>
      <c r="O33" s="1028"/>
      <c r="P33" s="1029"/>
      <c r="Q33" s="1035"/>
      <c r="R33" s="1036"/>
      <c r="S33" s="1036"/>
      <c r="T33" s="1036"/>
      <c r="U33" s="1036"/>
      <c r="V33" s="1036"/>
      <c r="W33" s="1036"/>
      <c r="X33" s="1036"/>
      <c r="Y33" s="1036"/>
      <c r="Z33" s="1036"/>
      <c r="AA33" s="1036"/>
      <c r="AB33" s="1036"/>
      <c r="AC33" s="1036"/>
      <c r="AD33" s="1036"/>
      <c r="AE33" s="1037"/>
      <c r="AF33" s="1032"/>
      <c r="AG33" s="1033"/>
      <c r="AH33" s="1033"/>
      <c r="AI33" s="1033"/>
      <c r="AJ33" s="1034"/>
      <c r="AK33" s="980"/>
      <c r="AL33" s="971"/>
      <c r="AM33" s="971"/>
      <c r="AN33" s="971"/>
      <c r="AO33" s="971"/>
      <c r="AP33" s="971"/>
      <c r="AQ33" s="971"/>
      <c r="AR33" s="971"/>
      <c r="AS33" s="971"/>
      <c r="AT33" s="971"/>
      <c r="AU33" s="971"/>
      <c r="AV33" s="971"/>
      <c r="AW33" s="971"/>
      <c r="AX33" s="971"/>
      <c r="AY33" s="971"/>
      <c r="AZ33" s="1038"/>
      <c r="BA33" s="1038"/>
      <c r="BB33" s="1038"/>
      <c r="BC33" s="1038"/>
      <c r="BD33" s="1038"/>
      <c r="BE33" s="972"/>
      <c r="BF33" s="972"/>
      <c r="BG33" s="972"/>
      <c r="BH33" s="972"/>
      <c r="BI33" s="973"/>
      <c r="BJ33" s="232"/>
      <c r="BK33" s="232"/>
      <c r="BL33" s="232"/>
      <c r="BM33" s="232"/>
      <c r="BN33" s="232"/>
      <c r="BO33" s="241"/>
      <c r="BP33" s="241"/>
      <c r="BQ33" s="238">
        <v>27</v>
      </c>
      <c r="BR33" s="239"/>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0"/>
    </row>
    <row r="34" spans="1:131" ht="26.25" customHeight="1" x14ac:dyDescent="0.15">
      <c r="A34" s="242">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80"/>
      <c r="AL34" s="971"/>
      <c r="AM34" s="971"/>
      <c r="AN34" s="971"/>
      <c r="AO34" s="971"/>
      <c r="AP34" s="971"/>
      <c r="AQ34" s="971"/>
      <c r="AR34" s="971"/>
      <c r="AS34" s="971"/>
      <c r="AT34" s="971"/>
      <c r="AU34" s="971"/>
      <c r="AV34" s="971"/>
      <c r="AW34" s="971"/>
      <c r="AX34" s="971"/>
      <c r="AY34" s="971"/>
      <c r="AZ34" s="1038"/>
      <c r="BA34" s="1038"/>
      <c r="BB34" s="1038"/>
      <c r="BC34" s="1038"/>
      <c r="BD34" s="1038"/>
      <c r="BE34" s="972"/>
      <c r="BF34" s="972"/>
      <c r="BG34" s="972"/>
      <c r="BH34" s="972"/>
      <c r="BI34" s="973"/>
      <c r="BJ34" s="232"/>
      <c r="BK34" s="232"/>
      <c r="BL34" s="232"/>
      <c r="BM34" s="232"/>
      <c r="BN34" s="232"/>
      <c r="BO34" s="241"/>
      <c r="BP34" s="241"/>
      <c r="BQ34" s="238">
        <v>28</v>
      </c>
      <c r="BR34" s="239"/>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0"/>
    </row>
    <row r="35" spans="1:131" ht="26.25" customHeight="1" x14ac:dyDescent="0.15">
      <c r="A35" s="242">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80"/>
      <c r="AL35" s="971"/>
      <c r="AM35" s="971"/>
      <c r="AN35" s="971"/>
      <c r="AO35" s="971"/>
      <c r="AP35" s="971"/>
      <c r="AQ35" s="971"/>
      <c r="AR35" s="971"/>
      <c r="AS35" s="971"/>
      <c r="AT35" s="971"/>
      <c r="AU35" s="971"/>
      <c r="AV35" s="971"/>
      <c r="AW35" s="971"/>
      <c r="AX35" s="971"/>
      <c r="AY35" s="971"/>
      <c r="AZ35" s="1038"/>
      <c r="BA35" s="1038"/>
      <c r="BB35" s="1038"/>
      <c r="BC35" s="1038"/>
      <c r="BD35" s="1038"/>
      <c r="BE35" s="972"/>
      <c r="BF35" s="972"/>
      <c r="BG35" s="972"/>
      <c r="BH35" s="972"/>
      <c r="BI35" s="973"/>
      <c r="BJ35" s="232"/>
      <c r="BK35" s="232"/>
      <c r="BL35" s="232"/>
      <c r="BM35" s="232"/>
      <c r="BN35" s="232"/>
      <c r="BO35" s="241"/>
      <c r="BP35" s="241"/>
      <c r="BQ35" s="238">
        <v>29</v>
      </c>
      <c r="BR35" s="239"/>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0"/>
    </row>
    <row r="36" spans="1:131" ht="26.25" customHeight="1" x14ac:dyDescent="0.15">
      <c r="A36" s="242">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80"/>
      <c r="AL36" s="971"/>
      <c r="AM36" s="971"/>
      <c r="AN36" s="971"/>
      <c r="AO36" s="971"/>
      <c r="AP36" s="971"/>
      <c r="AQ36" s="971"/>
      <c r="AR36" s="971"/>
      <c r="AS36" s="971"/>
      <c r="AT36" s="971"/>
      <c r="AU36" s="971"/>
      <c r="AV36" s="971"/>
      <c r="AW36" s="971"/>
      <c r="AX36" s="971"/>
      <c r="AY36" s="971"/>
      <c r="AZ36" s="1038"/>
      <c r="BA36" s="1038"/>
      <c r="BB36" s="1038"/>
      <c r="BC36" s="1038"/>
      <c r="BD36" s="1038"/>
      <c r="BE36" s="972"/>
      <c r="BF36" s="972"/>
      <c r="BG36" s="972"/>
      <c r="BH36" s="972"/>
      <c r="BI36" s="973"/>
      <c r="BJ36" s="232"/>
      <c r="BK36" s="232"/>
      <c r="BL36" s="232"/>
      <c r="BM36" s="232"/>
      <c r="BN36" s="232"/>
      <c r="BO36" s="241"/>
      <c r="BP36" s="241"/>
      <c r="BQ36" s="238">
        <v>30</v>
      </c>
      <c r="BR36" s="239"/>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0"/>
    </row>
    <row r="37" spans="1:131" ht="26.25" customHeight="1" x14ac:dyDescent="0.15">
      <c r="A37" s="242">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80"/>
      <c r="AL37" s="971"/>
      <c r="AM37" s="971"/>
      <c r="AN37" s="971"/>
      <c r="AO37" s="971"/>
      <c r="AP37" s="971"/>
      <c r="AQ37" s="971"/>
      <c r="AR37" s="971"/>
      <c r="AS37" s="971"/>
      <c r="AT37" s="971"/>
      <c r="AU37" s="971"/>
      <c r="AV37" s="971"/>
      <c r="AW37" s="971"/>
      <c r="AX37" s="971"/>
      <c r="AY37" s="971"/>
      <c r="AZ37" s="1038"/>
      <c r="BA37" s="1038"/>
      <c r="BB37" s="1038"/>
      <c r="BC37" s="1038"/>
      <c r="BD37" s="1038"/>
      <c r="BE37" s="972"/>
      <c r="BF37" s="972"/>
      <c r="BG37" s="972"/>
      <c r="BH37" s="972"/>
      <c r="BI37" s="973"/>
      <c r="BJ37" s="232"/>
      <c r="BK37" s="232"/>
      <c r="BL37" s="232"/>
      <c r="BM37" s="232"/>
      <c r="BN37" s="232"/>
      <c r="BO37" s="241"/>
      <c r="BP37" s="241"/>
      <c r="BQ37" s="238">
        <v>31</v>
      </c>
      <c r="BR37" s="239"/>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0"/>
    </row>
    <row r="38" spans="1:131" ht="26.25" customHeight="1" x14ac:dyDescent="0.15">
      <c r="A38" s="242">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80"/>
      <c r="AL38" s="971"/>
      <c r="AM38" s="971"/>
      <c r="AN38" s="971"/>
      <c r="AO38" s="971"/>
      <c r="AP38" s="971"/>
      <c r="AQ38" s="971"/>
      <c r="AR38" s="971"/>
      <c r="AS38" s="971"/>
      <c r="AT38" s="971"/>
      <c r="AU38" s="971"/>
      <c r="AV38" s="971"/>
      <c r="AW38" s="971"/>
      <c r="AX38" s="971"/>
      <c r="AY38" s="971"/>
      <c r="AZ38" s="1038"/>
      <c r="BA38" s="1038"/>
      <c r="BB38" s="1038"/>
      <c r="BC38" s="1038"/>
      <c r="BD38" s="1038"/>
      <c r="BE38" s="972"/>
      <c r="BF38" s="972"/>
      <c r="BG38" s="972"/>
      <c r="BH38" s="972"/>
      <c r="BI38" s="973"/>
      <c r="BJ38" s="232"/>
      <c r="BK38" s="232"/>
      <c r="BL38" s="232"/>
      <c r="BM38" s="232"/>
      <c r="BN38" s="232"/>
      <c r="BO38" s="241"/>
      <c r="BP38" s="241"/>
      <c r="BQ38" s="238">
        <v>32</v>
      </c>
      <c r="BR38" s="239"/>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0"/>
    </row>
    <row r="39" spans="1:131" ht="26.25" customHeight="1" x14ac:dyDescent="0.15">
      <c r="A39" s="242">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80"/>
      <c r="AL39" s="971"/>
      <c r="AM39" s="971"/>
      <c r="AN39" s="971"/>
      <c r="AO39" s="971"/>
      <c r="AP39" s="971"/>
      <c r="AQ39" s="971"/>
      <c r="AR39" s="971"/>
      <c r="AS39" s="971"/>
      <c r="AT39" s="971"/>
      <c r="AU39" s="971"/>
      <c r="AV39" s="971"/>
      <c r="AW39" s="971"/>
      <c r="AX39" s="971"/>
      <c r="AY39" s="971"/>
      <c r="AZ39" s="1038"/>
      <c r="BA39" s="1038"/>
      <c r="BB39" s="1038"/>
      <c r="BC39" s="1038"/>
      <c r="BD39" s="1038"/>
      <c r="BE39" s="972"/>
      <c r="BF39" s="972"/>
      <c r="BG39" s="972"/>
      <c r="BH39" s="972"/>
      <c r="BI39" s="973"/>
      <c r="BJ39" s="232"/>
      <c r="BK39" s="232"/>
      <c r="BL39" s="232"/>
      <c r="BM39" s="232"/>
      <c r="BN39" s="232"/>
      <c r="BO39" s="241"/>
      <c r="BP39" s="241"/>
      <c r="BQ39" s="238">
        <v>33</v>
      </c>
      <c r="BR39" s="239"/>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0"/>
    </row>
    <row r="40" spans="1:131" ht="26.25" customHeight="1" x14ac:dyDescent="0.15">
      <c r="A40" s="238">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80"/>
      <c r="AL40" s="971"/>
      <c r="AM40" s="971"/>
      <c r="AN40" s="971"/>
      <c r="AO40" s="971"/>
      <c r="AP40" s="971"/>
      <c r="AQ40" s="971"/>
      <c r="AR40" s="971"/>
      <c r="AS40" s="971"/>
      <c r="AT40" s="971"/>
      <c r="AU40" s="971"/>
      <c r="AV40" s="971"/>
      <c r="AW40" s="971"/>
      <c r="AX40" s="971"/>
      <c r="AY40" s="971"/>
      <c r="AZ40" s="1038"/>
      <c r="BA40" s="1038"/>
      <c r="BB40" s="1038"/>
      <c r="BC40" s="1038"/>
      <c r="BD40" s="1038"/>
      <c r="BE40" s="972"/>
      <c r="BF40" s="972"/>
      <c r="BG40" s="972"/>
      <c r="BH40" s="972"/>
      <c r="BI40" s="973"/>
      <c r="BJ40" s="232"/>
      <c r="BK40" s="232"/>
      <c r="BL40" s="232"/>
      <c r="BM40" s="232"/>
      <c r="BN40" s="232"/>
      <c r="BO40" s="241"/>
      <c r="BP40" s="241"/>
      <c r="BQ40" s="238">
        <v>34</v>
      </c>
      <c r="BR40" s="239"/>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0"/>
    </row>
    <row r="41" spans="1:131" ht="26.25" customHeight="1" x14ac:dyDescent="0.15">
      <c r="A41" s="238">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80"/>
      <c r="AL41" s="971"/>
      <c r="AM41" s="971"/>
      <c r="AN41" s="971"/>
      <c r="AO41" s="971"/>
      <c r="AP41" s="971"/>
      <c r="AQ41" s="971"/>
      <c r="AR41" s="971"/>
      <c r="AS41" s="971"/>
      <c r="AT41" s="971"/>
      <c r="AU41" s="971"/>
      <c r="AV41" s="971"/>
      <c r="AW41" s="971"/>
      <c r="AX41" s="971"/>
      <c r="AY41" s="971"/>
      <c r="AZ41" s="1038"/>
      <c r="BA41" s="1038"/>
      <c r="BB41" s="1038"/>
      <c r="BC41" s="1038"/>
      <c r="BD41" s="1038"/>
      <c r="BE41" s="972"/>
      <c r="BF41" s="972"/>
      <c r="BG41" s="972"/>
      <c r="BH41" s="972"/>
      <c r="BI41" s="973"/>
      <c r="BJ41" s="232"/>
      <c r="BK41" s="232"/>
      <c r="BL41" s="232"/>
      <c r="BM41" s="232"/>
      <c r="BN41" s="232"/>
      <c r="BO41" s="241"/>
      <c r="BP41" s="241"/>
      <c r="BQ41" s="238">
        <v>35</v>
      </c>
      <c r="BR41" s="239"/>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0"/>
    </row>
    <row r="42" spans="1:131" ht="26.25" customHeight="1" x14ac:dyDescent="0.15">
      <c r="A42" s="238">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80"/>
      <c r="AL42" s="971"/>
      <c r="AM42" s="971"/>
      <c r="AN42" s="971"/>
      <c r="AO42" s="971"/>
      <c r="AP42" s="971"/>
      <c r="AQ42" s="971"/>
      <c r="AR42" s="971"/>
      <c r="AS42" s="971"/>
      <c r="AT42" s="971"/>
      <c r="AU42" s="971"/>
      <c r="AV42" s="971"/>
      <c r="AW42" s="971"/>
      <c r="AX42" s="971"/>
      <c r="AY42" s="971"/>
      <c r="AZ42" s="1038"/>
      <c r="BA42" s="1038"/>
      <c r="BB42" s="1038"/>
      <c r="BC42" s="1038"/>
      <c r="BD42" s="1038"/>
      <c r="BE42" s="972"/>
      <c r="BF42" s="972"/>
      <c r="BG42" s="972"/>
      <c r="BH42" s="972"/>
      <c r="BI42" s="973"/>
      <c r="BJ42" s="232"/>
      <c r="BK42" s="232"/>
      <c r="BL42" s="232"/>
      <c r="BM42" s="232"/>
      <c r="BN42" s="232"/>
      <c r="BO42" s="241"/>
      <c r="BP42" s="241"/>
      <c r="BQ42" s="238">
        <v>36</v>
      </c>
      <c r="BR42" s="239"/>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0"/>
    </row>
    <row r="43" spans="1:131" ht="26.25" customHeight="1" x14ac:dyDescent="0.15">
      <c r="A43" s="238">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80"/>
      <c r="AL43" s="971"/>
      <c r="AM43" s="971"/>
      <c r="AN43" s="971"/>
      <c r="AO43" s="971"/>
      <c r="AP43" s="971"/>
      <c r="AQ43" s="971"/>
      <c r="AR43" s="971"/>
      <c r="AS43" s="971"/>
      <c r="AT43" s="971"/>
      <c r="AU43" s="971"/>
      <c r="AV43" s="971"/>
      <c r="AW43" s="971"/>
      <c r="AX43" s="971"/>
      <c r="AY43" s="971"/>
      <c r="AZ43" s="1038"/>
      <c r="BA43" s="1038"/>
      <c r="BB43" s="1038"/>
      <c r="BC43" s="1038"/>
      <c r="BD43" s="1038"/>
      <c r="BE43" s="972"/>
      <c r="BF43" s="972"/>
      <c r="BG43" s="972"/>
      <c r="BH43" s="972"/>
      <c r="BI43" s="973"/>
      <c r="BJ43" s="232"/>
      <c r="BK43" s="232"/>
      <c r="BL43" s="232"/>
      <c r="BM43" s="232"/>
      <c r="BN43" s="232"/>
      <c r="BO43" s="241"/>
      <c r="BP43" s="241"/>
      <c r="BQ43" s="238">
        <v>37</v>
      </c>
      <c r="BR43" s="239"/>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0"/>
    </row>
    <row r="44" spans="1:131" ht="26.25" customHeight="1" x14ac:dyDescent="0.15">
      <c r="A44" s="238">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80"/>
      <c r="AL44" s="971"/>
      <c r="AM44" s="971"/>
      <c r="AN44" s="971"/>
      <c r="AO44" s="971"/>
      <c r="AP44" s="971"/>
      <c r="AQ44" s="971"/>
      <c r="AR44" s="971"/>
      <c r="AS44" s="971"/>
      <c r="AT44" s="971"/>
      <c r="AU44" s="971"/>
      <c r="AV44" s="971"/>
      <c r="AW44" s="971"/>
      <c r="AX44" s="971"/>
      <c r="AY44" s="971"/>
      <c r="AZ44" s="1038"/>
      <c r="BA44" s="1038"/>
      <c r="BB44" s="1038"/>
      <c r="BC44" s="1038"/>
      <c r="BD44" s="1038"/>
      <c r="BE44" s="972"/>
      <c r="BF44" s="972"/>
      <c r="BG44" s="972"/>
      <c r="BH44" s="972"/>
      <c r="BI44" s="973"/>
      <c r="BJ44" s="232"/>
      <c r="BK44" s="232"/>
      <c r="BL44" s="232"/>
      <c r="BM44" s="232"/>
      <c r="BN44" s="232"/>
      <c r="BO44" s="241"/>
      <c r="BP44" s="241"/>
      <c r="BQ44" s="238">
        <v>38</v>
      </c>
      <c r="BR44" s="239"/>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0"/>
    </row>
    <row r="45" spans="1:131" ht="26.25" customHeight="1" x14ac:dyDescent="0.15">
      <c r="A45" s="238">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80"/>
      <c r="AL45" s="971"/>
      <c r="AM45" s="971"/>
      <c r="AN45" s="971"/>
      <c r="AO45" s="971"/>
      <c r="AP45" s="971"/>
      <c r="AQ45" s="971"/>
      <c r="AR45" s="971"/>
      <c r="AS45" s="971"/>
      <c r="AT45" s="971"/>
      <c r="AU45" s="971"/>
      <c r="AV45" s="971"/>
      <c r="AW45" s="971"/>
      <c r="AX45" s="971"/>
      <c r="AY45" s="971"/>
      <c r="AZ45" s="1038"/>
      <c r="BA45" s="1038"/>
      <c r="BB45" s="1038"/>
      <c r="BC45" s="1038"/>
      <c r="BD45" s="1038"/>
      <c r="BE45" s="972"/>
      <c r="BF45" s="972"/>
      <c r="BG45" s="972"/>
      <c r="BH45" s="972"/>
      <c r="BI45" s="973"/>
      <c r="BJ45" s="232"/>
      <c r="BK45" s="232"/>
      <c r="BL45" s="232"/>
      <c r="BM45" s="232"/>
      <c r="BN45" s="232"/>
      <c r="BO45" s="241"/>
      <c r="BP45" s="241"/>
      <c r="BQ45" s="238">
        <v>39</v>
      </c>
      <c r="BR45" s="239"/>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0"/>
    </row>
    <row r="46" spans="1:131" ht="26.25" customHeight="1" x14ac:dyDescent="0.15">
      <c r="A46" s="238">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80"/>
      <c r="AL46" s="971"/>
      <c r="AM46" s="971"/>
      <c r="AN46" s="971"/>
      <c r="AO46" s="971"/>
      <c r="AP46" s="971"/>
      <c r="AQ46" s="971"/>
      <c r="AR46" s="971"/>
      <c r="AS46" s="971"/>
      <c r="AT46" s="971"/>
      <c r="AU46" s="971"/>
      <c r="AV46" s="971"/>
      <c r="AW46" s="971"/>
      <c r="AX46" s="971"/>
      <c r="AY46" s="971"/>
      <c r="AZ46" s="1038"/>
      <c r="BA46" s="1038"/>
      <c r="BB46" s="1038"/>
      <c r="BC46" s="1038"/>
      <c r="BD46" s="1038"/>
      <c r="BE46" s="972"/>
      <c r="BF46" s="972"/>
      <c r="BG46" s="972"/>
      <c r="BH46" s="972"/>
      <c r="BI46" s="973"/>
      <c r="BJ46" s="232"/>
      <c r="BK46" s="232"/>
      <c r="BL46" s="232"/>
      <c r="BM46" s="232"/>
      <c r="BN46" s="232"/>
      <c r="BO46" s="241"/>
      <c r="BP46" s="241"/>
      <c r="BQ46" s="238">
        <v>40</v>
      </c>
      <c r="BR46" s="239"/>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0"/>
    </row>
    <row r="47" spans="1:131" ht="26.25" customHeight="1" x14ac:dyDescent="0.15">
      <c r="A47" s="238">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80"/>
      <c r="AL47" s="971"/>
      <c r="AM47" s="971"/>
      <c r="AN47" s="971"/>
      <c r="AO47" s="971"/>
      <c r="AP47" s="971"/>
      <c r="AQ47" s="971"/>
      <c r="AR47" s="971"/>
      <c r="AS47" s="971"/>
      <c r="AT47" s="971"/>
      <c r="AU47" s="971"/>
      <c r="AV47" s="971"/>
      <c r="AW47" s="971"/>
      <c r="AX47" s="971"/>
      <c r="AY47" s="971"/>
      <c r="AZ47" s="1038"/>
      <c r="BA47" s="1038"/>
      <c r="BB47" s="1038"/>
      <c r="BC47" s="1038"/>
      <c r="BD47" s="1038"/>
      <c r="BE47" s="972"/>
      <c r="BF47" s="972"/>
      <c r="BG47" s="972"/>
      <c r="BH47" s="972"/>
      <c r="BI47" s="973"/>
      <c r="BJ47" s="232"/>
      <c r="BK47" s="232"/>
      <c r="BL47" s="232"/>
      <c r="BM47" s="232"/>
      <c r="BN47" s="232"/>
      <c r="BO47" s="241"/>
      <c r="BP47" s="241"/>
      <c r="BQ47" s="238">
        <v>41</v>
      </c>
      <c r="BR47" s="239"/>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0"/>
    </row>
    <row r="48" spans="1:131" ht="26.25" customHeight="1" x14ac:dyDescent="0.15">
      <c r="A48" s="238">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80"/>
      <c r="AL48" s="971"/>
      <c r="AM48" s="971"/>
      <c r="AN48" s="971"/>
      <c r="AO48" s="971"/>
      <c r="AP48" s="971"/>
      <c r="AQ48" s="971"/>
      <c r="AR48" s="971"/>
      <c r="AS48" s="971"/>
      <c r="AT48" s="971"/>
      <c r="AU48" s="971"/>
      <c r="AV48" s="971"/>
      <c r="AW48" s="971"/>
      <c r="AX48" s="971"/>
      <c r="AY48" s="971"/>
      <c r="AZ48" s="1038"/>
      <c r="BA48" s="1038"/>
      <c r="BB48" s="1038"/>
      <c r="BC48" s="1038"/>
      <c r="BD48" s="1038"/>
      <c r="BE48" s="972"/>
      <c r="BF48" s="972"/>
      <c r="BG48" s="972"/>
      <c r="BH48" s="972"/>
      <c r="BI48" s="973"/>
      <c r="BJ48" s="232"/>
      <c r="BK48" s="232"/>
      <c r="BL48" s="232"/>
      <c r="BM48" s="232"/>
      <c r="BN48" s="232"/>
      <c r="BO48" s="241"/>
      <c r="BP48" s="241"/>
      <c r="BQ48" s="238">
        <v>42</v>
      </c>
      <c r="BR48" s="239"/>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0"/>
    </row>
    <row r="49" spans="1:131" ht="26.25" customHeight="1" x14ac:dyDescent="0.15">
      <c r="A49" s="238">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80"/>
      <c r="AL49" s="971"/>
      <c r="AM49" s="971"/>
      <c r="AN49" s="971"/>
      <c r="AO49" s="971"/>
      <c r="AP49" s="971"/>
      <c r="AQ49" s="971"/>
      <c r="AR49" s="971"/>
      <c r="AS49" s="971"/>
      <c r="AT49" s="971"/>
      <c r="AU49" s="971"/>
      <c r="AV49" s="971"/>
      <c r="AW49" s="971"/>
      <c r="AX49" s="971"/>
      <c r="AY49" s="971"/>
      <c r="AZ49" s="1038"/>
      <c r="BA49" s="1038"/>
      <c r="BB49" s="1038"/>
      <c r="BC49" s="1038"/>
      <c r="BD49" s="1038"/>
      <c r="BE49" s="972"/>
      <c r="BF49" s="972"/>
      <c r="BG49" s="972"/>
      <c r="BH49" s="972"/>
      <c r="BI49" s="973"/>
      <c r="BJ49" s="232"/>
      <c r="BK49" s="232"/>
      <c r="BL49" s="232"/>
      <c r="BM49" s="232"/>
      <c r="BN49" s="232"/>
      <c r="BO49" s="241"/>
      <c r="BP49" s="241"/>
      <c r="BQ49" s="238">
        <v>43</v>
      </c>
      <c r="BR49" s="239"/>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0"/>
    </row>
    <row r="50" spans="1:131" ht="26.25" customHeight="1" x14ac:dyDescent="0.15">
      <c r="A50" s="238">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72"/>
      <c r="BF50" s="972"/>
      <c r="BG50" s="972"/>
      <c r="BH50" s="972"/>
      <c r="BI50" s="973"/>
      <c r="BJ50" s="232"/>
      <c r="BK50" s="232"/>
      <c r="BL50" s="232"/>
      <c r="BM50" s="232"/>
      <c r="BN50" s="232"/>
      <c r="BO50" s="241"/>
      <c r="BP50" s="241"/>
      <c r="BQ50" s="238">
        <v>44</v>
      </c>
      <c r="BR50" s="239"/>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0"/>
    </row>
    <row r="51" spans="1:131" ht="26.25" customHeight="1" x14ac:dyDescent="0.15">
      <c r="A51" s="238">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72"/>
      <c r="BF51" s="972"/>
      <c r="BG51" s="972"/>
      <c r="BH51" s="972"/>
      <c r="BI51" s="973"/>
      <c r="BJ51" s="232"/>
      <c r="BK51" s="232"/>
      <c r="BL51" s="232"/>
      <c r="BM51" s="232"/>
      <c r="BN51" s="232"/>
      <c r="BO51" s="241"/>
      <c r="BP51" s="241"/>
      <c r="BQ51" s="238">
        <v>45</v>
      </c>
      <c r="BR51" s="239"/>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0"/>
    </row>
    <row r="52" spans="1:131" ht="26.25" customHeight="1" x14ac:dyDescent="0.15">
      <c r="A52" s="238">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72"/>
      <c r="BF52" s="972"/>
      <c r="BG52" s="972"/>
      <c r="BH52" s="972"/>
      <c r="BI52" s="973"/>
      <c r="BJ52" s="232"/>
      <c r="BK52" s="232"/>
      <c r="BL52" s="232"/>
      <c r="BM52" s="232"/>
      <c r="BN52" s="232"/>
      <c r="BO52" s="241"/>
      <c r="BP52" s="241"/>
      <c r="BQ52" s="238">
        <v>46</v>
      </c>
      <c r="BR52" s="239"/>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0"/>
    </row>
    <row r="53" spans="1:131" ht="26.25" customHeight="1" x14ac:dyDescent="0.15">
      <c r="A53" s="238">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72"/>
      <c r="BF53" s="972"/>
      <c r="BG53" s="972"/>
      <c r="BH53" s="972"/>
      <c r="BI53" s="973"/>
      <c r="BJ53" s="232"/>
      <c r="BK53" s="232"/>
      <c r="BL53" s="232"/>
      <c r="BM53" s="232"/>
      <c r="BN53" s="232"/>
      <c r="BO53" s="241"/>
      <c r="BP53" s="241"/>
      <c r="BQ53" s="238">
        <v>47</v>
      </c>
      <c r="BR53" s="239"/>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0"/>
    </row>
    <row r="54" spans="1:131" ht="26.25" customHeight="1" x14ac:dyDescent="0.15">
      <c r="A54" s="238">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72"/>
      <c r="BF54" s="972"/>
      <c r="BG54" s="972"/>
      <c r="BH54" s="972"/>
      <c r="BI54" s="973"/>
      <c r="BJ54" s="232"/>
      <c r="BK54" s="232"/>
      <c r="BL54" s="232"/>
      <c r="BM54" s="232"/>
      <c r="BN54" s="232"/>
      <c r="BO54" s="241"/>
      <c r="BP54" s="241"/>
      <c r="BQ54" s="238">
        <v>48</v>
      </c>
      <c r="BR54" s="239"/>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0"/>
    </row>
    <row r="55" spans="1:131" ht="26.25" customHeight="1" x14ac:dyDescent="0.15">
      <c r="A55" s="238">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72"/>
      <c r="BF55" s="972"/>
      <c r="BG55" s="972"/>
      <c r="BH55" s="972"/>
      <c r="BI55" s="973"/>
      <c r="BJ55" s="232"/>
      <c r="BK55" s="232"/>
      <c r="BL55" s="232"/>
      <c r="BM55" s="232"/>
      <c r="BN55" s="232"/>
      <c r="BO55" s="241"/>
      <c r="BP55" s="241"/>
      <c r="BQ55" s="238">
        <v>49</v>
      </c>
      <c r="BR55" s="239"/>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0"/>
    </row>
    <row r="56" spans="1:131" ht="26.25" customHeight="1" x14ac:dyDescent="0.15">
      <c r="A56" s="238">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72"/>
      <c r="BF56" s="972"/>
      <c r="BG56" s="972"/>
      <c r="BH56" s="972"/>
      <c r="BI56" s="973"/>
      <c r="BJ56" s="232"/>
      <c r="BK56" s="232"/>
      <c r="BL56" s="232"/>
      <c r="BM56" s="232"/>
      <c r="BN56" s="232"/>
      <c r="BO56" s="241"/>
      <c r="BP56" s="241"/>
      <c r="BQ56" s="238">
        <v>50</v>
      </c>
      <c r="BR56" s="239"/>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0"/>
    </row>
    <row r="57" spans="1:131" ht="26.25" customHeight="1" x14ac:dyDescent="0.15">
      <c r="A57" s="238">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72"/>
      <c r="BF57" s="972"/>
      <c r="BG57" s="972"/>
      <c r="BH57" s="972"/>
      <c r="BI57" s="973"/>
      <c r="BJ57" s="232"/>
      <c r="BK57" s="232"/>
      <c r="BL57" s="232"/>
      <c r="BM57" s="232"/>
      <c r="BN57" s="232"/>
      <c r="BO57" s="241"/>
      <c r="BP57" s="241"/>
      <c r="BQ57" s="238">
        <v>51</v>
      </c>
      <c r="BR57" s="239"/>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0"/>
    </row>
    <row r="58" spans="1:131" ht="26.25" customHeight="1" x14ac:dyDescent="0.15">
      <c r="A58" s="238">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72"/>
      <c r="BF58" s="972"/>
      <c r="BG58" s="972"/>
      <c r="BH58" s="972"/>
      <c r="BI58" s="973"/>
      <c r="BJ58" s="232"/>
      <c r="BK58" s="232"/>
      <c r="BL58" s="232"/>
      <c r="BM58" s="232"/>
      <c r="BN58" s="232"/>
      <c r="BO58" s="241"/>
      <c r="BP58" s="241"/>
      <c r="BQ58" s="238">
        <v>52</v>
      </c>
      <c r="BR58" s="239"/>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0"/>
    </row>
    <row r="59" spans="1:131" ht="26.25" customHeight="1" x14ac:dyDescent="0.15">
      <c r="A59" s="238">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72"/>
      <c r="BF59" s="972"/>
      <c r="BG59" s="972"/>
      <c r="BH59" s="972"/>
      <c r="BI59" s="973"/>
      <c r="BJ59" s="232"/>
      <c r="BK59" s="232"/>
      <c r="BL59" s="232"/>
      <c r="BM59" s="232"/>
      <c r="BN59" s="232"/>
      <c r="BO59" s="241"/>
      <c r="BP59" s="241"/>
      <c r="BQ59" s="238">
        <v>53</v>
      </c>
      <c r="BR59" s="239"/>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0"/>
    </row>
    <row r="60" spans="1:131" ht="26.25" customHeight="1" x14ac:dyDescent="0.15">
      <c r="A60" s="238">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72"/>
      <c r="BF60" s="972"/>
      <c r="BG60" s="972"/>
      <c r="BH60" s="972"/>
      <c r="BI60" s="973"/>
      <c r="BJ60" s="232"/>
      <c r="BK60" s="232"/>
      <c r="BL60" s="232"/>
      <c r="BM60" s="232"/>
      <c r="BN60" s="232"/>
      <c r="BO60" s="241"/>
      <c r="BP60" s="241"/>
      <c r="BQ60" s="238">
        <v>54</v>
      </c>
      <c r="BR60" s="239"/>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0"/>
    </row>
    <row r="61" spans="1:131" ht="26.25" customHeight="1" thickBot="1" x14ac:dyDescent="0.2">
      <c r="A61" s="238">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72"/>
      <c r="BF61" s="972"/>
      <c r="BG61" s="972"/>
      <c r="BH61" s="972"/>
      <c r="BI61" s="973"/>
      <c r="BJ61" s="232"/>
      <c r="BK61" s="232"/>
      <c r="BL61" s="232"/>
      <c r="BM61" s="232"/>
      <c r="BN61" s="232"/>
      <c r="BO61" s="241"/>
      <c r="BP61" s="241"/>
      <c r="BQ61" s="238">
        <v>55</v>
      </c>
      <c r="BR61" s="239"/>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0"/>
    </row>
    <row r="62" spans="1:131" ht="26.25" customHeight="1" x14ac:dyDescent="0.15">
      <c r="A62" s="238">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72"/>
      <c r="BF62" s="972"/>
      <c r="BG62" s="972"/>
      <c r="BH62" s="972"/>
      <c r="BI62" s="973"/>
      <c r="BJ62" s="1024" t="s">
        <v>394</v>
      </c>
      <c r="BK62" s="1025"/>
      <c r="BL62" s="1025"/>
      <c r="BM62" s="1025"/>
      <c r="BN62" s="1026"/>
      <c r="BO62" s="241"/>
      <c r="BP62" s="241"/>
      <c r="BQ62" s="238">
        <v>56</v>
      </c>
      <c r="BR62" s="239"/>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0"/>
    </row>
    <row r="63" spans="1:131" ht="26.25" customHeight="1" thickBot="1" x14ac:dyDescent="0.2">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7"/>
      <c r="AF63" s="1018">
        <v>73</v>
      </c>
      <c r="AG63" s="959"/>
      <c r="AH63" s="959"/>
      <c r="AI63" s="959"/>
      <c r="AJ63" s="1019"/>
      <c r="AK63" s="1020"/>
      <c r="AL63" s="963"/>
      <c r="AM63" s="963"/>
      <c r="AN63" s="963"/>
      <c r="AO63" s="963"/>
      <c r="AP63" s="959"/>
      <c r="AQ63" s="959"/>
      <c r="AR63" s="959"/>
      <c r="AS63" s="959"/>
      <c r="AT63" s="959"/>
      <c r="AU63" s="959"/>
      <c r="AV63" s="959"/>
      <c r="AW63" s="959"/>
      <c r="AX63" s="959"/>
      <c r="AY63" s="959"/>
      <c r="AZ63" s="1014"/>
      <c r="BA63" s="1014"/>
      <c r="BB63" s="1014"/>
      <c r="BC63" s="1014"/>
      <c r="BD63" s="1014"/>
      <c r="BE63" s="960"/>
      <c r="BF63" s="960"/>
      <c r="BG63" s="960"/>
      <c r="BH63" s="960"/>
      <c r="BI63" s="961"/>
      <c r="BJ63" s="1015" t="s">
        <v>122</v>
      </c>
      <c r="BK63" s="953"/>
      <c r="BL63" s="953"/>
      <c r="BM63" s="953"/>
      <c r="BN63" s="1016"/>
      <c r="BO63" s="241"/>
      <c r="BP63" s="241"/>
      <c r="BQ63" s="238">
        <v>57</v>
      </c>
      <c r="BR63" s="239"/>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0"/>
    </row>
    <row r="66" spans="1:131" ht="26.25" customHeight="1" x14ac:dyDescent="0.15">
      <c r="A66" s="992" t="s">
        <v>397</v>
      </c>
      <c r="B66" s="993"/>
      <c r="C66" s="993"/>
      <c r="D66" s="993"/>
      <c r="E66" s="993"/>
      <c r="F66" s="993"/>
      <c r="G66" s="993"/>
      <c r="H66" s="993"/>
      <c r="I66" s="993"/>
      <c r="J66" s="993"/>
      <c r="K66" s="993"/>
      <c r="L66" s="993"/>
      <c r="M66" s="993"/>
      <c r="N66" s="993"/>
      <c r="O66" s="993"/>
      <c r="P66" s="994"/>
      <c r="Q66" s="998" t="s">
        <v>381</v>
      </c>
      <c r="R66" s="999"/>
      <c r="S66" s="999"/>
      <c r="T66" s="999"/>
      <c r="U66" s="1000"/>
      <c r="V66" s="998" t="s">
        <v>382</v>
      </c>
      <c r="W66" s="999"/>
      <c r="X66" s="999"/>
      <c r="Y66" s="999"/>
      <c r="Z66" s="1000"/>
      <c r="AA66" s="998" t="s">
        <v>383</v>
      </c>
      <c r="AB66" s="999"/>
      <c r="AC66" s="999"/>
      <c r="AD66" s="999"/>
      <c r="AE66" s="1000"/>
      <c r="AF66" s="1004" t="s">
        <v>384</v>
      </c>
      <c r="AG66" s="1005"/>
      <c r="AH66" s="1005"/>
      <c r="AI66" s="1005"/>
      <c r="AJ66" s="1006"/>
      <c r="AK66" s="998" t="s">
        <v>385</v>
      </c>
      <c r="AL66" s="993"/>
      <c r="AM66" s="993"/>
      <c r="AN66" s="993"/>
      <c r="AO66" s="994"/>
      <c r="AP66" s="998" t="s">
        <v>386</v>
      </c>
      <c r="AQ66" s="999"/>
      <c r="AR66" s="999"/>
      <c r="AS66" s="999"/>
      <c r="AT66" s="1000"/>
      <c r="AU66" s="998" t="s">
        <v>398</v>
      </c>
      <c r="AV66" s="999"/>
      <c r="AW66" s="999"/>
      <c r="AX66" s="999"/>
      <c r="AY66" s="1000"/>
      <c r="AZ66" s="998" t="s">
        <v>364</v>
      </c>
      <c r="BA66" s="999"/>
      <c r="BB66" s="999"/>
      <c r="BC66" s="999"/>
      <c r="BD66" s="1012"/>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1106" t="s">
        <v>547</v>
      </c>
      <c r="C68" s="1107"/>
      <c r="D68" s="1107"/>
      <c r="E68" s="1107"/>
      <c r="F68" s="1107"/>
      <c r="G68" s="1107"/>
      <c r="H68" s="1107"/>
      <c r="I68" s="1107"/>
      <c r="J68" s="1107"/>
      <c r="K68" s="1107"/>
      <c r="L68" s="1107"/>
      <c r="M68" s="1107"/>
      <c r="N68" s="1107"/>
      <c r="O68" s="1107"/>
      <c r="P68" s="1108"/>
      <c r="Q68" s="985">
        <v>214</v>
      </c>
      <c r="R68" s="982"/>
      <c r="S68" s="982"/>
      <c r="T68" s="982"/>
      <c r="U68" s="982"/>
      <c r="V68" s="982">
        <v>200</v>
      </c>
      <c r="W68" s="982"/>
      <c r="X68" s="982"/>
      <c r="Y68" s="982"/>
      <c r="Z68" s="982"/>
      <c r="AA68" s="982">
        <v>14</v>
      </c>
      <c r="AB68" s="982"/>
      <c r="AC68" s="982"/>
      <c r="AD68" s="982"/>
      <c r="AE68" s="982"/>
      <c r="AF68" s="982">
        <v>14</v>
      </c>
      <c r="AG68" s="982"/>
      <c r="AH68" s="982"/>
      <c r="AI68" s="982"/>
      <c r="AJ68" s="982"/>
      <c r="AK68" s="982">
        <v>0</v>
      </c>
      <c r="AL68" s="982"/>
      <c r="AM68" s="982"/>
      <c r="AN68" s="982"/>
      <c r="AO68" s="982"/>
      <c r="AP68" s="982" t="s">
        <v>557</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7664</v>
      </c>
      <c r="R69" s="971"/>
      <c r="S69" s="971"/>
      <c r="T69" s="971"/>
      <c r="U69" s="971"/>
      <c r="V69" s="971">
        <v>7152</v>
      </c>
      <c r="W69" s="971"/>
      <c r="X69" s="971"/>
      <c r="Y69" s="971"/>
      <c r="Z69" s="971"/>
      <c r="AA69" s="971">
        <v>512</v>
      </c>
      <c r="AB69" s="971"/>
      <c r="AC69" s="971"/>
      <c r="AD69" s="971"/>
      <c r="AE69" s="971"/>
      <c r="AF69" s="971">
        <v>512</v>
      </c>
      <c r="AG69" s="971"/>
      <c r="AH69" s="971"/>
      <c r="AI69" s="971"/>
      <c r="AJ69" s="971"/>
      <c r="AK69" s="971">
        <v>8</v>
      </c>
      <c r="AL69" s="971"/>
      <c r="AM69" s="971"/>
      <c r="AN69" s="971"/>
      <c r="AO69" s="971"/>
      <c r="AP69" s="971" t="s">
        <v>557</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3371</v>
      </c>
      <c r="R70" s="971"/>
      <c r="S70" s="971"/>
      <c r="T70" s="971"/>
      <c r="U70" s="971"/>
      <c r="V70" s="971">
        <v>3216</v>
      </c>
      <c r="W70" s="971"/>
      <c r="X70" s="971"/>
      <c r="Y70" s="971"/>
      <c r="Z70" s="971"/>
      <c r="AA70" s="971">
        <v>155</v>
      </c>
      <c r="AB70" s="971"/>
      <c r="AC70" s="971"/>
      <c r="AD70" s="971"/>
      <c r="AE70" s="971"/>
      <c r="AF70" s="971">
        <v>155</v>
      </c>
      <c r="AG70" s="971"/>
      <c r="AH70" s="971"/>
      <c r="AI70" s="971"/>
      <c r="AJ70" s="971"/>
      <c r="AK70" s="971">
        <v>63</v>
      </c>
      <c r="AL70" s="971"/>
      <c r="AM70" s="971"/>
      <c r="AN70" s="971"/>
      <c r="AO70" s="971"/>
      <c r="AP70" s="971" t="s">
        <v>557</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t="s">
        <v>557</v>
      </c>
      <c r="R71" s="971"/>
      <c r="S71" s="971"/>
      <c r="T71" s="971"/>
      <c r="U71" s="971"/>
      <c r="V71" s="971" t="s">
        <v>557</v>
      </c>
      <c r="W71" s="971"/>
      <c r="X71" s="971"/>
      <c r="Y71" s="971"/>
      <c r="Z71" s="971"/>
      <c r="AA71" s="971" t="s">
        <v>557</v>
      </c>
      <c r="AB71" s="971"/>
      <c r="AC71" s="971"/>
      <c r="AD71" s="971"/>
      <c r="AE71" s="971"/>
      <c r="AF71" s="971" t="s">
        <v>557</v>
      </c>
      <c r="AG71" s="971"/>
      <c r="AH71" s="971"/>
      <c r="AI71" s="971"/>
      <c r="AJ71" s="971"/>
      <c r="AK71" s="971" t="s">
        <v>557</v>
      </c>
      <c r="AL71" s="971"/>
      <c r="AM71" s="971"/>
      <c r="AN71" s="971"/>
      <c r="AO71" s="971"/>
      <c r="AP71" s="971" t="s">
        <v>557</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853</v>
      </c>
      <c r="R72" s="971"/>
      <c r="S72" s="971"/>
      <c r="T72" s="971"/>
      <c r="U72" s="971"/>
      <c r="V72" s="971">
        <v>683</v>
      </c>
      <c r="W72" s="971"/>
      <c r="X72" s="971"/>
      <c r="Y72" s="971"/>
      <c r="Z72" s="971"/>
      <c r="AA72" s="971">
        <v>170</v>
      </c>
      <c r="AB72" s="971"/>
      <c r="AC72" s="971"/>
      <c r="AD72" s="971"/>
      <c r="AE72" s="971"/>
      <c r="AF72" s="971">
        <v>170</v>
      </c>
      <c r="AG72" s="971"/>
      <c r="AH72" s="971"/>
      <c r="AI72" s="971"/>
      <c r="AJ72" s="971"/>
      <c r="AK72" s="971">
        <v>120</v>
      </c>
      <c r="AL72" s="971"/>
      <c r="AM72" s="971"/>
      <c r="AN72" s="971"/>
      <c r="AO72" s="971"/>
      <c r="AP72" s="971" t="s">
        <v>557</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7">
        <v>39381</v>
      </c>
      <c r="R73" s="971"/>
      <c r="S73" s="971"/>
      <c r="T73" s="971"/>
      <c r="U73" s="971"/>
      <c r="V73" s="971">
        <v>38029</v>
      </c>
      <c r="W73" s="971"/>
      <c r="X73" s="971"/>
      <c r="Y73" s="971"/>
      <c r="Z73" s="971"/>
      <c r="AA73" s="971">
        <v>1352</v>
      </c>
      <c r="AB73" s="971"/>
      <c r="AC73" s="971"/>
      <c r="AD73" s="971"/>
      <c r="AE73" s="971"/>
      <c r="AF73" s="971">
        <v>1352</v>
      </c>
      <c r="AG73" s="971"/>
      <c r="AH73" s="971"/>
      <c r="AI73" s="971"/>
      <c r="AJ73" s="971"/>
      <c r="AK73" s="971">
        <v>1565</v>
      </c>
      <c r="AL73" s="971"/>
      <c r="AM73" s="971"/>
      <c r="AN73" s="971"/>
      <c r="AO73" s="971"/>
      <c r="AP73" s="971" t="s">
        <v>558</v>
      </c>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7" t="s">
        <v>558</v>
      </c>
      <c r="R74" s="971"/>
      <c r="S74" s="971"/>
      <c r="T74" s="971"/>
      <c r="U74" s="971"/>
      <c r="V74" s="971" t="s">
        <v>558</v>
      </c>
      <c r="W74" s="971"/>
      <c r="X74" s="971"/>
      <c r="Y74" s="971"/>
      <c r="Z74" s="971"/>
      <c r="AA74" s="971" t="s">
        <v>558</v>
      </c>
      <c r="AB74" s="971"/>
      <c r="AC74" s="971"/>
      <c r="AD74" s="971"/>
      <c r="AE74" s="971"/>
      <c r="AF74" s="971" t="s">
        <v>558</v>
      </c>
      <c r="AG74" s="971"/>
      <c r="AH74" s="971"/>
      <c r="AI74" s="971"/>
      <c r="AJ74" s="971"/>
      <c r="AK74" s="971" t="s">
        <v>558</v>
      </c>
      <c r="AL74" s="971"/>
      <c r="AM74" s="971"/>
      <c r="AN74" s="971"/>
      <c r="AO74" s="971"/>
      <c r="AP74" s="971" t="s">
        <v>558</v>
      </c>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554</v>
      </c>
      <c r="C75" s="975"/>
      <c r="D75" s="975"/>
      <c r="E75" s="975"/>
      <c r="F75" s="975"/>
      <c r="G75" s="975"/>
      <c r="H75" s="975"/>
      <c r="I75" s="975"/>
      <c r="J75" s="975"/>
      <c r="K75" s="975"/>
      <c r="L75" s="975"/>
      <c r="M75" s="975"/>
      <c r="N75" s="975"/>
      <c r="O75" s="975"/>
      <c r="P75" s="976"/>
      <c r="Q75" s="978">
        <v>157800</v>
      </c>
      <c r="R75" s="979"/>
      <c r="S75" s="979"/>
      <c r="T75" s="979"/>
      <c r="U75" s="980"/>
      <c r="V75" s="981">
        <v>152698</v>
      </c>
      <c r="W75" s="979"/>
      <c r="X75" s="979"/>
      <c r="Y75" s="979"/>
      <c r="Z75" s="980"/>
      <c r="AA75" s="981">
        <v>5102</v>
      </c>
      <c r="AB75" s="979"/>
      <c r="AC75" s="979"/>
      <c r="AD75" s="979"/>
      <c r="AE75" s="980"/>
      <c r="AF75" s="981">
        <v>5102</v>
      </c>
      <c r="AG75" s="979"/>
      <c r="AH75" s="979"/>
      <c r="AI75" s="979"/>
      <c r="AJ75" s="980"/>
      <c r="AK75" s="981">
        <v>1976</v>
      </c>
      <c r="AL75" s="979"/>
      <c r="AM75" s="979"/>
      <c r="AN75" s="979"/>
      <c r="AO75" s="980"/>
      <c r="AP75" s="981" t="s">
        <v>558</v>
      </c>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555</v>
      </c>
      <c r="C76" s="975"/>
      <c r="D76" s="975"/>
      <c r="E76" s="975"/>
      <c r="F76" s="975"/>
      <c r="G76" s="975"/>
      <c r="H76" s="975"/>
      <c r="I76" s="975"/>
      <c r="J76" s="975"/>
      <c r="K76" s="975"/>
      <c r="L76" s="975"/>
      <c r="M76" s="975"/>
      <c r="N76" s="975"/>
      <c r="O76" s="975"/>
      <c r="P76" s="976"/>
      <c r="Q76" s="978" t="s">
        <v>558</v>
      </c>
      <c r="R76" s="979"/>
      <c r="S76" s="979"/>
      <c r="T76" s="979"/>
      <c r="U76" s="980"/>
      <c r="V76" s="981" t="s">
        <v>558</v>
      </c>
      <c r="W76" s="979"/>
      <c r="X76" s="979"/>
      <c r="Y76" s="979"/>
      <c r="Z76" s="980"/>
      <c r="AA76" s="981" t="s">
        <v>558</v>
      </c>
      <c r="AB76" s="979"/>
      <c r="AC76" s="979"/>
      <c r="AD76" s="979"/>
      <c r="AE76" s="980"/>
      <c r="AF76" s="981" t="s">
        <v>558</v>
      </c>
      <c r="AG76" s="979"/>
      <c r="AH76" s="979"/>
      <c r="AI76" s="979"/>
      <c r="AJ76" s="980"/>
      <c r="AK76" s="981" t="s">
        <v>558</v>
      </c>
      <c r="AL76" s="979"/>
      <c r="AM76" s="979"/>
      <c r="AN76" s="979"/>
      <c r="AO76" s="980"/>
      <c r="AP76" s="981" t="s">
        <v>558</v>
      </c>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324112</v>
      </c>
      <c r="AB110" s="889"/>
      <c r="AC110" s="889"/>
      <c r="AD110" s="889"/>
      <c r="AE110" s="890"/>
      <c r="AF110" s="891">
        <v>331066</v>
      </c>
      <c r="AG110" s="889"/>
      <c r="AH110" s="889"/>
      <c r="AI110" s="889"/>
      <c r="AJ110" s="890"/>
      <c r="AK110" s="891">
        <v>282615</v>
      </c>
      <c r="AL110" s="889"/>
      <c r="AM110" s="889"/>
      <c r="AN110" s="889"/>
      <c r="AO110" s="890"/>
      <c r="AP110" s="892">
        <v>23.9</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3259767</v>
      </c>
      <c r="BR110" s="842"/>
      <c r="BS110" s="842"/>
      <c r="BT110" s="842"/>
      <c r="BU110" s="842"/>
      <c r="BV110" s="842">
        <v>3087292</v>
      </c>
      <c r="BW110" s="842"/>
      <c r="BX110" s="842"/>
      <c r="BY110" s="842"/>
      <c r="BZ110" s="842"/>
      <c r="CA110" s="842">
        <v>3005774</v>
      </c>
      <c r="CB110" s="842"/>
      <c r="CC110" s="842"/>
      <c r="CD110" s="842"/>
      <c r="CE110" s="842"/>
      <c r="CF110" s="866">
        <v>254.5</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141134</v>
      </c>
      <c r="BR112" s="817"/>
      <c r="BS112" s="817"/>
      <c r="BT112" s="817"/>
      <c r="BU112" s="817"/>
      <c r="BV112" s="817">
        <v>140281</v>
      </c>
      <c r="BW112" s="817"/>
      <c r="BX112" s="817"/>
      <c r="BY112" s="817"/>
      <c r="BZ112" s="817"/>
      <c r="CA112" s="817">
        <v>189052</v>
      </c>
      <c r="CB112" s="817"/>
      <c r="CC112" s="817"/>
      <c r="CD112" s="817"/>
      <c r="CE112" s="817"/>
      <c r="CF112" s="875">
        <v>16</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7592</v>
      </c>
      <c r="AB113" s="919"/>
      <c r="AC113" s="919"/>
      <c r="AD113" s="919"/>
      <c r="AE113" s="920"/>
      <c r="AF113" s="921">
        <v>3325</v>
      </c>
      <c r="AG113" s="919"/>
      <c r="AH113" s="919"/>
      <c r="AI113" s="919"/>
      <c r="AJ113" s="920"/>
      <c r="AK113" s="921">
        <v>4156</v>
      </c>
      <c r="AL113" s="919"/>
      <c r="AM113" s="919"/>
      <c r="AN113" s="919"/>
      <c r="AO113" s="920"/>
      <c r="AP113" s="922">
        <v>0.4</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422</v>
      </c>
      <c r="AB114" s="780"/>
      <c r="AC114" s="780"/>
      <c r="AD114" s="780"/>
      <c r="AE114" s="781"/>
      <c r="AF114" s="782">
        <v>340</v>
      </c>
      <c r="AG114" s="780"/>
      <c r="AH114" s="780"/>
      <c r="AI114" s="780"/>
      <c r="AJ114" s="781"/>
      <c r="AK114" s="782">
        <v>320</v>
      </c>
      <c r="AL114" s="780"/>
      <c r="AM114" s="780"/>
      <c r="AN114" s="780"/>
      <c r="AO114" s="781"/>
      <c r="AP114" s="824">
        <v>0</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49842</v>
      </c>
      <c r="BR114" s="817"/>
      <c r="BS114" s="817"/>
      <c r="BT114" s="817"/>
      <c r="BU114" s="817"/>
      <c r="BV114" s="817">
        <v>226604</v>
      </c>
      <c r="BW114" s="817"/>
      <c r="BX114" s="817"/>
      <c r="BY114" s="817"/>
      <c r="BZ114" s="817"/>
      <c r="CA114" s="817">
        <v>242325</v>
      </c>
      <c r="CB114" s="817"/>
      <c r="CC114" s="817"/>
      <c r="CD114" s="817"/>
      <c r="CE114" s="817"/>
      <c r="CF114" s="875">
        <v>20.5</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332126</v>
      </c>
      <c r="AB117" s="903"/>
      <c r="AC117" s="903"/>
      <c r="AD117" s="903"/>
      <c r="AE117" s="904"/>
      <c r="AF117" s="905">
        <v>334731</v>
      </c>
      <c r="AG117" s="903"/>
      <c r="AH117" s="903"/>
      <c r="AI117" s="903"/>
      <c r="AJ117" s="904"/>
      <c r="AK117" s="905">
        <v>287091</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3450743</v>
      </c>
      <c r="BR119" s="845"/>
      <c r="BS119" s="845"/>
      <c r="BT119" s="845"/>
      <c r="BU119" s="845"/>
      <c r="BV119" s="845">
        <v>3454177</v>
      </c>
      <c r="BW119" s="845"/>
      <c r="BX119" s="845"/>
      <c r="BY119" s="845"/>
      <c r="BZ119" s="845"/>
      <c r="CA119" s="845">
        <v>3437151</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4895776</v>
      </c>
      <c r="BR120" s="842"/>
      <c r="BS120" s="842"/>
      <c r="BT120" s="842"/>
      <c r="BU120" s="842"/>
      <c r="BV120" s="842">
        <v>5272766</v>
      </c>
      <c r="BW120" s="842"/>
      <c r="BX120" s="842"/>
      <c r="BY120" s="842"/>
      <c r="BZ120" s="842"/>
      <c r="CA120" s="842">
        <v>5696523</v>
      </c>
      <c r="CB120" s="842"/>
      <c r="CC120" s="842"/>
      <c r="CD120" s="842"/>
      <c r="CE120" s="842"/>
      <c r="CF120" s="866">
        <v>482.3</v>
      </c>
      <c r="CG120" s="867"/>
      <c r="CH120" s="867"/>
      <c r="CI120" s="867"/>
      <c r="CJ120" s="867"/>
      <c r="CK120" s="868" t="s">
        <v>444</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121716</v>
      </c>
      <c r="DH120" s="842"/>
      <c r="DI120" s="842"/>
      <c r="DJ120" s="842"/>
      <c r="DK120" s="842"/>
      <c r="DL120" s="842">
        <v>100323</v>
      </c>
      <c r="DM120" s="842"/>
      <c r="DN120" s="842"/>
      <c r="DO120" s="842"/>
      <c r="DP120" s="842"/>
      <c r="DQ120" s="842">
        <v>110120</v>
      </c>
      <c r="DR120" s="842"/>
      <c r="DS120" s="842"/>
      <c r="DT120" s="842"/>
      <c r="DU120" s="842"/>
      <c r="DV120" s="843">
        <v>9.3000000000000007</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196810</v>
      </c>
      <c r="BR121" s="817"/>
      <c r="BS121" s="817"/>
      <c r="BT121" s="817"/>
      <c r="BU121" s="817"/>
      <c r="BV121" s="817">
        <v>91684</v>
      </c>
      <c r="BW121" s="817"/>
      <c r="BX121" s="817"/>
      <c r="BY121" s="817"/>
      <c r="BZ121" s="817"/>
      <c r="CA121" s="817">
        <v>135348</v>
      </c>
      <c r="CB121" s="817"/>
      <c r="CC121" s="817"/>
      <c r="CD121" s="817"/>
      <c r="CE121" s="817"/>
      <c r="CF121" s="875">
        <v>11.5</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19418</v>
      </c>
      <c r="DH121" s="817"/>
      <c r="DI121" s="817"/>
      <c r="DJ121" s="817"/>
      <c r="DK121" s="817"/>
      <c r="DL121" s="817">
        <v>39958</v>
      </c>
      <c r="DM121" s="817"/>
      <c r="DN121" s="817"/>
      <c r="DO121" s="817"/>
      <c r="DP121" s="817"/>
      <c r="DQ121" s="817">
        <v>78932</v>
      </c>
      <c r="DR121" s="817"/>
      <c r="DS121" s="817"/>
      <c r="DT121" s="817"/>
      <c r="DU121" s="817"/>
      <c r="DV121" s="794">
        <v>6.7</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999371</v>
      </c>
      <c r="BR122" s="845"/>
      <c r="BS122" s="845"/>
      <c r="BT122" s="845"/>
      <c r="BU122" s="845"/>
      <c r="BV122" s="845">
        <v>963909</v>
      </c>
      <c r="BW122" s="845"/>
      <c r="BX122" s="845"/>
      <c r="BY122" s="845"/>
      <c r="BZ122" s="845"/>
      <c r="CA122" s="845">
        <v>1931828</v>
      </c>
      <c r="CB122" s="845"/>
      <c r="CC122" s="845"/>
      <c r="CD122" s="845"/>
      <c r="CE122" s="845"/>
      <c r="CF122" s="846">
        <v>163.6</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6091957</v>
      </c>
      <c r="BR123" s="833"/>
      <c r="BS123" s="833"/>
      <c r="BT123" s="833"/>
      <c r="BU123" s="833"/>
      <c r="BV123" s="833">
        <v>6328359</v>
      </c>
      <c r="BW123" s="833"/>
      <c r="BX123" s="833"/>
      <c r="BY123" s="833"/>
      <c r="BZ123" s="833"/>
      <c r="CA123" s="833">
        <v>7763699</v>
      </c>
      <c r="CB123" s="833"/>
      <c r="CC123" s="833"/>
      <c r="CD123" s="833"/>
      <c r="CE123" s="833"/>
      <c r="CF123" s="748"/>
      <c r="CG123" s="749"/>
      <c r="CH123" s="749"/>
      <c r="CI123" s="749"/>
      <c r="CJ123" s="834"/>
      <c r="CK123" s="869"/>
      <c r="CL123" s="855"/>
      <c r="CM123" s="855"/>
      <c r="CN123" s="855"/>
      <c r="CO123" s="856"/>
      <c r="CP123" s="835" t="s">
        <v>449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6232</v>
      </c>
      <c r="AB128" s="801"/>
      <c r="AC128" s="801"/>
      <c r="AD128" s="801"/>
      <c r="AE128" s="802"/>
      <c r="AF128" s="803">
        <v>2996</v>
      </c>
      <c r="AG128" s="801"/>
      <c r="AH128" s="801"/>
      <c r="AI128" s="801"/>
      <c r="AJ128" s="802"/>
      <c r="AK128" s="803">
        <v>13852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1402896</v>
      </c>
      <c r="AB129" s="780"/>
      <c r="AC129" s="780"/>
      <c r="AD129" s="780"/>
      <c r="AE129" s="781"/>
      <c r="AF129" s="782">
        <v>1379267</v>
      </c>
      <c r="AG129" s="780"/>
      <c r="AH129" s="780"/>
      <c r="AI129" s="780"/>
      <c r="AJ129" s="781"/>
      <c r="AK129" s="782">
        <v>1383056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231002</v>
      </c>
      <c r="AB130" s="780"/>
      <c r="AC130" s="780"/>
      <c r="AD130" s="780"/>
      <c r="AE130" s="781"/>
      <c r="AF130" s="782">
        <v>235076</v>
      </c>
      <c r="AG130" s="780"/>
      <c r="AH130" s="780"/>
      <c r="AI130" s="780"/>
      <c r="AJ130" s="781"/>
      <c r="AK130" s="782">
        <v>202027</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1171894</v>
      </c>
      <c r="AB131" s="764"/>
      <c r="AC131" s="764"/>
      <c r="AD131" s="764"/>
      <c r="AE131" s="765"/>
      <c r="AF131" s="766">
        <v>1144191</v>
      </c>
      <c r="AG131" s="764"/>
      <c r="AH131" s="764"/>
      <c r="AI131" s="764"/>
      <c r="AJ131" s="765"/>
      <c r="AK131" s="766">
        <v>1181029</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8.0973193820000002</v>
      </c>
      <c r="AB132" s="745"/>
      <c r="AC132" s="745"/>
      <c r="AD132" s="745"/>
      <c r="AE132" s="746"/>
      <c r="AF132" s="747">
        <v>8.4478028579999993</v>
      </c>
      <c r="AG132" s="745"/>
      <c r="AH132" s="745"/>
      <c r="AI132" s="745"/>
      <c r="AJ132" s="746"/>
      <c r="AK132" s="747">
        <v>6.0296571889999999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8.6</v>
      </c>
      <c r="AB133" s="724"/>
      <c r="AC133" s="724"/>
      <c r="AD133" s="724"/>
      <c r="AE133" s="725"/>
      <c r="AF133" s="723">
        <v>8.4</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Hx/bIUKrQvmXI7QMPLVs9IaDWsr6Qgyu79dVbwGiMypfLpr4Qvf3ya98xCoBULpvnC5WNB8Z5waegkaSQ2Jxg==" saltValue="DTq1xGxYjhXvWZgFRAph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B76:P76"/>
    <mergeCell ref="B75:P75"/>
    <mergeCell ref="B74:P74"/>
    <mergeCell ref="B73:P73"/>
    <mergeCell ref="B72:P72"/>
    <mergeCell ref="B71:P71"/>
    <mergeCell ref="B70:P70"/>
    <mergeCell ref="B69:P69"/>
    <mergeCell ref="B68:P68"/>
    <mergeCell ref="DL7:DP7"/>
    <mergeCell ref="DQ7:DU7"/>
    <mergeCell ref="DV7:DZ7"/>
    <mergeCell ref="B8:P8"/>
    <mergeCell ref="Q8:U8"/>
    <mergeCell ref="V8:Z8"/>
    <mergeCell ref="AA8:AE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3" zoomScaleNormal="85" zoomScaleSheetLayoutView="100" workbookViewId="0">
      <selection activeCell="DN42" sqref="DN4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RH168X6LF5eXq6QvnVDn2oVyzUDXwJhX0rKMDv5iEVa3ARilnPmbysb2ogmf1rWmyZ9RrayhK8O0DHalvwnyQ==" saltValue="73nSMhFLIrpx0LuI2LCN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r0EvyaLnf3S9dteFVJ0K2uZEfmKmxsHWLktPy5zuooQ0P+oQC4vryW99n+fLy+zm4i8vu9lFaSDR9hDab4oQg==" saltValue="bpc9MxF5ljlrhIOE1Bl/B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8"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479028</v>
      </c>
      <c r="AP9" s="281">
        <v>391363</v>
      </c>
      <c r="AQ9" s="282">
        <v>243450</v>
      </c>
      <c r="AR9" s="283">
        <v>60.8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1705</v>
      </c>
      <c r="AP10" s="284">
        <v>1393</v>
      </c>
      <c r="AQ10" s="285">
        <v>36828</v>
      </c>
      <c r="AR10" s="286">
        <v>-96.2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2810</v>
      </c>
      <c r="AP13" s="284">
        <v>2296</v>
      </c>
      <c r="AQ13" s="285">
        <v>11862</v>
      </c>
      <c r="AR13" s="286">
        <v>-80.599999999999994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3883</v>
      </c>
      <c r="AP14" s="284">
        <v>3172</v>
      </c>
      <c r="AQ14" s="285">
        <v>4647</v>
      </c>
      <c r="AR14" s="286">
        <v>-31.7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-42389</v>
      </c>
      <c r="AP15" s="284">
        <v>-34632</v>
      </c>
      <c r="AQ15" s="285">
        <v>-13358</v>
      </c>
      <c r="AR15" s="286">
        <v>159.30000000000001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445037</v>
      </c>
      <c r="AP16" s="284">
        <v>363592</v>
      </c>
      <c r="AQ16" s="285">
        <v>286004</v>
      </c>
      <c r="AR16" s="286">
        <v>27.1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42.48</v>
      </c>
      <c r="AP21" s="298">
        <v>24.25</v>
      </c>
      <c r="AQ21" s="299">
        <v>18.23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89.4</v>
      </c>
      <c r="AP22" s="303">
        <v>95.4</v>
      </c>
      <c r="AQ22" s="304">
        <v>-6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282615</v>
      </c>
      <c r="AP32" s="312">
        <v>230895</v>
      </c>
      <c r="AQ32" s="313">
        <v>167387</v>
      </c>
      <c r="AR32" s="314">
        <v>37.9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4156</v>
      </c>
      <c r="AP35" s="312">
        <v>3395</v>
      </c>
      <c r="AQ35" s="313">
        <v>34589</v>
      </c>
      <c r="AR35" s="314">
        <v>-90.2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320</v>
      </c>
      <c r="AP36" s="312">
        <v>261</v>
      </c>
      <c r="AQ36" s="313">
        <v>2508</v>
      </c>
      <c r="AR36" s="314">
        <v>-89.6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1525</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44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-13852</v>
      </c>
      <c r="AP39" s="312">
        <v>-11317</v>
      </c>
      <c r="AQ39" s="313">
        <v>-7489</v>
      </c>
      <c r="AR39" s="314">
        <v>51.1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-202027</v>
      </c>
      <c r="AP40" s="312">
        <v>-165055</v>
      </c>
      <c r="AQ40" s="313">
        <v>-138932</v>
      </c>
      <c r="AR40" s="314">
        <v>18.8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71212</v>
      </c>
      <c r="AP41" s="312">
        <v>58180</v>
      </c>
      <c r="AQ41" s="313">
        <v>59636</v>
      </c>
      <c r="AR41" s="314">
        <v>-2.4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1973413</v>
      </c>
      <c r="AN51" s="334">
        <v>1563719</v>
      </c>
      <c r="AO51" s="335">
        <v>2.5</v>
      </c>
      <c r="AP51" s="336">
        <v>268375</v>
      </c>
      <c r="AQ51" s="337">
        <v>-1.2</v>
      </c>
      <c r="AR51" s="338">
        <v>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193004</v>
      </c>
      <c r="AN52" s="342">
        <v>152935</v>
      </c>
      <c r="AO52" s="343">
        <v>72.2</v>
      </c>
      <c r="AP52" s="344">
        <v>119602</v>
      </c>
      <c r="AQ52" s="345">
        <v>1.5</v>
      </c>
      <c r="AR52" s="346">
        <v>70.7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3121713</v>
      </c>
      <c r="AN53" s="334">
        <v>2483463</v>
      </c>
      <c r="AO53" s="335">
        <v>58.8</v>
      </c>
      <c r="AP53" s="336">
        <v>301035</v>
      </c>
      <c r="AQ53" s="337">
        <v>12.2</v>
      </c>
      <c r="AR53" s="338">
        <v>46.6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72167</v>
      </c>
      <c r="AN54" s="342">
        <v>57412</v>
      </c>
      <c r="AO54" s="343">
        <v>-62.5</v>
      </c>
      <c r="AP54" s="344">
        <v>154376</v>
      </c>
      <c r="AQ54" s="345">
        <v>29.1</v>
      </c>
      <c r="AR54" s="346">
        <v>-91.6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1517862</v>
      </c>
      <c r="AN55" s="334">
        <v>1234034</v>
      </c>
      <c r="AO55" s="335">
        <v>-50.3</v>
      </c>
      <c r="AP55" s="336">
        <v>277467</v>
      </c>
      <c r="AQ55" s="337">
        <v>-7.8</v>
      </c>
      <c r="AR55" s="338">
        <v>-42.5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59529</v>
      </c>
      <c r="AN56" s="342">
        <v>48398</v>
      </c>
      <c r="AO56" s="343">
        <v>-15.7</v>
      </c>
      <c r="AP56" s="344">
        <v>128378</v>
      </c>
      <c r="AQ56" s="345">
        <v>-16.8</v>
      </c>
      <c r="AR56" s="346">
        <v>1.1000000000000001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790814</v>
      </c>
      <c r="AN57" s="334">
        <v>653565</v>
      </c>
      <c r="AO57" s="335">
        <v>-47</v>
      </c>
      <c r="AP57" s="336">
        <v>282256</v>
      </c>
      <c r="AQ57" s="337">
        <v>1.7</v>
      </c>
      <c r="AR57" s="338">
        <v>-48.7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116188</v>
      </c>
      <c r="AN58" s="342">
        <v>96023</v>
      </c>
      <c r="AO58" s="343">
        <v>98.4</v>
      </c>
      <c r="AP58" s="344">
        <v>145453</v>
      </c>
      <c r="AQ58" s="345">
        <v>13.3</v>
      </c>
      <c r="AR58" s="346">
        <v>85.1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626603</v>
      </c>
      <c r="AN59" s="334">
        <v>511931</v>
      </c>
      <c r="AO59" s="335">
        <v>-21.7</v>
      </c>
      <c r="AP59" s="336">
        <v>295341</v>
      </c>
      <c r="AQ59" s="337">
        <v>4.5999999999999996</v>
      </c>
      <c r="AR59" s="338">
        <v>-26.3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80044</v>
      </c>
      <c r="AN60" s="342">
        <v>65395</v>
      </c>
      <c r="AO60" s="343">
        <v>-31.9</v>
      </c>
      <c r="AP60" s="344">
        <v>137402</v>
      </c>
      <c r="AQ60" s="345">
        <v>-5.5</v>
      </c>
      <c r="AR60" s="346">
        <v>-26.4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1606081</v>
      </c>
      <c r="AN61" s="349">
        <v>1289342</v>
      </c>
      <c r="AO61" s="350">
        <v>-11.5</v>
      </c>
      <c r="AP61" s="351">
        <v>284895</v>
      </c>
      <c r="AQ61" s="352">
        <v>1.9</v>
      </c>
      <c r="AR61" s="338">
        <v>-13.4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104186</v>
      </c>
      <c r="AN62" s="342">
        <v>84033</v>
      </c>
      <c r="AO62" s="343">
        <v>12.1</v>
      </c>
      <c r="AP62" s="344">
        <v>137042</v>
      </c>
      <c r="AQ62" s="345">
        <v>4.3</v>
      </c>
      <c r="AR62" s="346">
        <v>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fcls25420ncoqfRNXhqECx7ZmDBitiLnzqAhlTsChLk1CHJuGlEsDYDHMLeQYXbd3uY/pA39eEk5VcMhrA0Rg==" saltValue="buD4vAH6w7/5GCoACXaSr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3"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v7toy86YkbDa5S8fxi3u1KcAYJ+8YTm3PM8HBIcGxQ588VOQXzN1BUbcdsR228qCIy/SGeCnQRDqcuw5uWCFJg==" saltValue="o3kAsYgUqjc8DjXtUny/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kNzeZZbRtPfCrc6jhr0Hmj/Lm9PDW1N5IteWHO2+gMSltYx1V4+t+P7tD90kFosdokkHT+EWTjnUDr+bmlb4LQ==" saltValue="k3NoD7lsMJ8SWBsvEvUz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5" zoomScale="70" zoomScaleNormal="70" zoomScaleSheetLayoutView="100" workbookViewId="0">
      <selection activeCell="K48" sqref="K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54.27</v>
      </c>
      <c r="G47" s="12">
        <v>55.1</v>
      </c>
      <c r="H47" s="12">
        <v>58.16</v>
      </c>
      <c r="I47" s="12">
        <v>77.72</v>
      </c>
      <c r="J47" s="13">
        <v>85.46</v>
      </c>
    </row>
    <row r="48" spans="2:10" ht="57.75" customHeight="1" x14ac:dyDescent="0.15">
      <c r="B48" s="14"/>
      <c r="C48" s="1141" t="s">
        <v>4</v>
      </c>
      <c r="D48" s="1141"/>
      <c r="E48" s="1142"/>
      <c r="F48" s="15">
        <v>3.82</v>
      </c>
      <c r="G48" s="16">
        <v>9.17</v>
      </c>
      <c r="H48" s="16">
        <v>21.83</v>
      </c>
      <c r="I48" s="16">
        <v>15.46</v>
      </c>
      <c r="J48" s="17">
        <v>4.72</v>
      </c>
    </row>
    <row r="49" spans="2:10" ht="57.75" customHeight="1" thickBot="1" x14ac:dyDescent="0.2">
      <c r="B49" s="18"/>
      <c r="C49" s="1143" t="s">
        <v>5</v>
      </c>
      <c r="D49" s="1143"/>
      <c r="E49" s="1144"/>
      <c r="F49" s="19" t="s">
        <v>530</v>
      </c>
      <c r="G49" s="20">
        <v>7.44</v>
      </c>
      <c r="H49" s="20">
        <v>20.53</v>
      </c>
      <c r="I49" s="20">
        <v>11.81</v>
      </c>
      <c r="J49" s="21" t="s">
        <v>531</v>
      </c>
    </row>
    <row r="50" spans="2:10" x14ac:dyDescent="0.15"/>
  </sheetData>
  <sheetProtection algorithmName="SHA-512" hashValue="WfuxBLf38P/urPKWGqDR7N4lsEqHGbDlN4yeFVX2EfgtH4CS+T48Go9fl/Z4jV+DDKIsBLZC0NyVvo+pkAKxCA==" saltValue="f99gZbDmg942LKxQlXn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2.31</v>
      </c>
      <c r="G34" s="33">
        <v>2.11</v>
      </c>
      <c r="H34" s="33">
        <v>2.81</v>
      </c>
      <c r="I34" s="33">
        <v>2.39</v>
      </c>
      <c r="J34" s="34" t="s">
        <v>533</v>
      </c>
      <c r="K34" s="22"/>
      <c r="L34" s="22"/>
      <c r="M34" s="22"/>
      <c r="N34" s="22"/>
      <c r="O34" s="22"/>
      <c r="P34" s="22"/>
    </row>
    <row r="35" spans="1:16" ht="39" customHeight="1" x14ac:dyDescent="0.15">
      <c r="A35" s="22"/>
      <c r="B35" s="35"/>
      <c r="C35" s="1145" t="s">
        <v>534</v>
      </c>
      <c r="D35" s="1146"/>
      <c r="E35" s="1147"/>
      <c r="F35" s="36">
        <v>0.69</v>
      </c>
      <c r="G35" s="37">
        <v>0.7</v>
      </c>
      <c r="H35" s="37">
        <v>0.56000000000000005</v>
      </c>
      <c r="I35" s="37">
        <v>0.06</v>
      </c>
      <c r="J35" s="38">
        <v>5.51</v>
      </c>
      <c r="K35" s="22"/>
      <c r="L35" s="22"/>
      <c r="M35" s="22"/>
      <c r="N35" s="22"/>
      <c r="O35" s="22"/>
      <c r="P35" s="22"/>
    </row>
    <row r="36" spans="1:16" ht="39" customHeight="1" x14ac:dyDescent="0.15">
      <c r="A36" s="22"/>
      <c r="B36" s="35"/>
      <c r="C36" s="1145" t="s">
        <v>535</v>
      </c>
      <c r="D36" s="1146"/>
      <c r="E36" s="1147"/>
      <c r="F36" s="36">
        <v>3.03</v>
      </c>
      <c r="G36" s="37">
        <v>7.74</v>
      </c>
      <c r="H36" s="37">
        <v>21.42</v>
      </c>
      <c r="I36" s="37">
        <v>15.37</v>
      </c>
      <c r="J36" s="38">
        <v>4.47</v>
      </c>
      <c r="K36" s="22"/>
      <c r="L36" s="22"/>
      <c r="M36" s="22"/>
      <c r="N36" s="22"/>
      <c r="O36" s="22"/>
      <c r="P36" s="22"/>
    </row>
    <row r="37" spans="1:16" ht="39" customHeight="1" x14ac:dyDescent="0.15">
      <c r="A37" s="22"/>
      <c r="B37" s="35"/>
      <c r="C37" s="1145" t="s">
        <v>536</v>
      </c>
      <c r="D37" s="1146"/>
      <c r="E37" s="1147"/>
      <c r="F37" s="36">
        <v>0.78</v>
      </c>
      <c r="G37" s="37">
        <v>1.42</v>
      </c>
      <c r="H37" s="37">
        <v>0.41</v>
      </c>
      <c r="I37" s="37">
        <v>0.08</v>
      </c>
      <c r="J37" s="38">
        <v>0.24</v>
      </c>
      <c r="K37" s="22"/>
      <c r="L37" s="22"/>
      <c r="M37" s="22"/>
      <c r="N37" s="22"/>
      <c r="O37" s="22"/>
      <c r="P37" s="22"/>
    </row>
    <row r="38" spans="1:16" ht="39" customHeight="1" x14ac:dyDescent="0.15">
      <c r="A38" s="22"/>
      <c r="B38" s="35"/>
      <c r="C38" s="1145" t="s">
        <v>537</v>
      </c>
      <c r="D38" s="1146"/>
      <c r="E38" s="1147"/>
      <c r="F38" s="36">
        <v>0.54</v>
      </c>
      <c r="G38" s="37">
        <v>0</v>
      </c>
      <c r="H38" s="37" t="s">
        <v>538</v>
      </c>
      <c r="I38" s="37">
        <v>0.22</v>
      </c>
      <c r="J38" s="38">
        <v>0.1</v>
      </c>
      <c r="K38" s="22"/>
      <c r="L38" s="22"/>
      <c r="M38" s="22"/>
      <c r="N38" s="22"/>
      <c r="O38" s="22"/>
      <c r="P38" s="22"/>
    </row>
    <row r="39" spans="1:16" ht="39" customHeight="1" x14ac:dyDescent="0.15">
      <c r="A39" s="22"/>
      <c r="B39" s="35"/>
      <c r="C39" s="1145" t="s">
        <v>539</v>
      </c>
      <c r="D39" s="1146"/>
      <c r="E39" s="1147"/>
      <c r="F39" s="36">
        <v>0.03</v>
      </c>
      <c r="G39" s="37">
        <v>0.05</v>
      </c>
      <c r="H39" s="37">
        <v>0.06</v>
      </c>
      <c r="I39" s="37">
        <v>0.12</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541</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ylWQBJq6pamucGy/Q0Y3d/PH3jTSPROynbZpeVfUT3VTmcucr/lt3ByzKLVvqeQaI5BYPk19rDN9Q/Ij6Oulg==" saltValue="HbiObPfsvNI1MXKCaJbh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37" zoomScaleSheetLayoutView="55" workbookViewId="0">
      <selection activeCell="Q56" sqref="Q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317</v>
      </c>
      <c r="L45" s="60">
        <v>311</v>
      </c>
      <c r="M45" s="60">
        <v>324</v>
      </c>
      <c r="N45" s="60">
        <v>331</v>
      </c>
      <c r="O45" s="61">
        <v>283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20</v>
      </c>
      <c r="L48" s="64">
        <v>22</v>
      </c>
      <c r="M48" s="64">
        <v>8</v>
      </c>
      <c r="N48" s="64">
        <v>3</v>
      </c>
      <c r="O48" s="65">
        <v>4</v>
      </c>
      <c r="P48" s="48"/>
      <c r="Q48" s="48"/>
      <c r="R48" s="48"/>
      <c r="S48" s="48"/>
      <c r="T48" s="48"/>
      <c r="U48" s="48"/>
    </row>
    <row r="49" spans="1:21" ht="30.75" customHeight="1" x14ac:dyDescent="0.15">
      <c r="A49" s="48"/>
      <c r="B49" s="1178"/>
      <c r="C49" s="1179"/>
      <c r="D49" s="62"/>
      <c r="E49" s="1155" t="s">
        <v>14</v>
      </c>
      <c r="F49" s="1155"/>
      <c r="G49" s="1155"/>
      <c r="H49" s="1155"/>
      <c r="I49" s="1155"/>
      <c r="J49" s="1156"/>
      <c r="K49" s="63">
        <v>0</v>
      </c>
      <c r="L49" s="64">
        <v>0</v>
      </c>
      <c r="M49" s="64">
        <v>0</v>
      </c>
      <c r="N49" s="64">
        <v>0</v>
      </c>
      <c r="O49" s="65">
        <v>0</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244</v>
      </c>
      <c r="L52" s="64">
        <v>240</v>
      </c>
      <c r="M52" s="64">
        <v>237</v>
      </c>
      <c r="N52" s="64">
        <v>239</v>
      </c>
      <c r="O52" s="65">
        <v>216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93</v>
      </c>
      <c r="L53" s="69">
        <v>93</v>
      </c>
      <c r="M53" s="69">
        <v>95</v>
      </c>
      <c r="N53" s="69">
        <v>95</v>
      </c>
      <c r="O53" s="70">
        <v>71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OykECtFqdZh5tk0o5J3R7ODMwRCHMsszYHrrwUT6Rpzd1MsibRDmvQQB0w80srWNEOWtvxHh96Pfk+PVS58Ww==" saltValue="3iPMzl+C5KbK5K493ukbS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4" zoomScaleSheetLayoutView="100" workbookViewId="0">
      <selection activeCell="S44" sqref="S4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2852</v>
      </c>
      <c r="J41" s="356">
        <v>3021</v>
      </c>
      <c r="K41" s="356">
        <v>3260</v>
      </c>
      <c r="L41" s="356">
        <v>3087</v>
      </c>
      <c r="M41" s="357">
        <v>3006</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137</v>
      </c>
      <c r="J43" s="359">
        <v>181</v>
      </c>
      <c r="K43" s="359">
        <v>141</v>
      </c>
      <c r="L43" s="359">
        <v>140</v>
      </c>
      <c r="M43" s="360">
        <v>189</v>
      </c>
    </row>
    <row r="44" spans="2:13" ht="27.75" customHeight="1" x14ac:dyDescent="0.15">
      <c r="B44" s="1186"/>
      <c r="C44" s="1187"/>
      <c r="D44" s="106"/>
      <c r="E44" s="1190" t="s">
        <v>34</v>
      </c>
      <c r="F44" s="1190"/>
      <c r="G44" s="1190"/>
      <c r="H44" s="1191"/>
      <c r="I44" s="358" t="s">
        <v>486</v>
      </c>
      <c r="J44" s="359" t="s">
        <v>486</v>
      </c>
      <c r="K44" s="359" t="s">
        <v>486</v>
      </c>
      <c r="L44" s="359" t="s">
        <v>486</v>
      </c>
      <c r="M44" s="360" t="s">
        <v>486</v>
      </c>
    </row>
    <row r="45" spans="2:13" ht="27.75" customHeight="1" x14ac:dyDescent="0.15">
      <c r="B45" s="1186"/>
      <c r="C45" s="1187"/>
      <c r="D45" s="106"/>
      <c r="E45" s="1190" t="s">
        <v>35</v>
      </c>
      <c r="F45" s="1190"/>
      <c r="G45" s="1190"/>
      <c r="H45" s="1191"/>
      <c r="I45" s="358">
        <v>298</v>
      </c>
      <c r="J45" s="359">
        <v>262</v>
      </c>
      <c r="K45" s="359">
        <v>50</v>
      </c>
      <c r="L45" s="359">
        <v>227</v>
      </c>
      <c r="M45" s="360">
        <v>242</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4297</v>
      </c>
      <c r="J50" s="359">
        <v>4366</v>
      </c>
      <c r="K50" s="359">
        <v>4896</v>
      </c>
      <c r="L50" s="359">
        <v>5273</v>
      </c>
      <c r="M50" s="360">
        <v>5697</v>
      </c>
    </row>
    <row r="51" spans="2:13" ht="27.75" customHeight="1" x14ac:dyDescent="0.15">
      <c r="B51" s="1186"/>
      <c r="C51" s="1187"/>
      <c r="D51" s="106"/>
      <c r="E51" s="1190" t="s">
        <v>42</v>
      </c>
      <c r="F51" s="1190"/>
      <c r="G51" s="1190"/>
      <c r="H51" s="1191"/>
      <c r="I51" s="358">
        <v>63</v>
      </c>
      <c r="J51" s="359">
        <v>221</v>
      </c>
      <c r="K51" s="359">
        <v>197</v>
      </c>
      <c r="L51" s="359">
        <v>92</v>
      </c>
      <c r="M51" s="360">
        <v>135</v>
      </c>
    </row>
    <row r="52" spans="2:13" ht="27.75" customHeight="1" x14ac:dyDescent="0.15">
      <c r="B52" s="1188"/>
      <c r="C52" s="1189"/>
      <c r="D52" s="106"/>
      <c r="E52" s="1190" t="s">
        <v>43</v>
      </c>
      <c r="F52" s="1190"/>
      <c r="G52" s="1190"/>
      <c r="H52" s="1191"/>
      <c r="I52" s="358">
        <v>1134</v>
      </c>
      <c r="J52" s="359">
        <v>1052</v>
      </c>
      <c r="K52" s="359">
        <v>999</v>
      </c>
      <c r="L52" s="359">
        <v>964</v>
      </c>
      <c r="M52" s="360">
        <v>1932</v>
      </c>
    </row>
    <row r="53" spans="2:13" ht="27.75" customHeight="1" thickBot="1" x14ac:dyDescent="0.2">
      <c r="B53" s="1192" t="s">
        <v>19</v>
      </c>
      <c r="C53" s="1193"/>
      <c r="D53" s="110"/>
      <c r="E53" s="1194" t="s">
        <v>44</v>
      </c>
      <c r="F53" s="1194"/>
      <c r="G53" s="1194"/>
      <c r="H53" s="1195"/>
      <c r="I53" s="361">
        <v>-2206</v>
      </c>
      <c r="J53" s="362">
        <v>-2175</v>
      </c>
      <c r="K53" s="362">
        <v>-2641</v>
      </c>
      <c r="L53" s="362">
        <v>-2874</v>
      </c>
      <c r="M53" s="363">
        <v>-4327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mr5w33ChCQsU1l2n2qLBsCum7En+XiFbQGJEfdK6N+7hQJjiHjfA4iz4TEMN/Di0S8h9egoQyJtF9nkmuQquQ==" saltValue="9Y7FI3i9JndglJ4E6ABg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52" zoomScale="70" zoomScaleNormal="70" zoomScaleSheetLayoutView="100" workbookViewId="0">
      <selection activeCell="F60" sqref="F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816</v>
      </c>
      <c r="G55" s="122">
        <v>1072</v>
      </c>
      <c r="H55" s="123">
        <v>1182</v>
      </c>
    </row>
    <row r="56" spans="2:8" ht="52.5" customHeight="1" x14ac:dyDescent="0.15">
      <c r="B56" s="124"/>
      <c r="C56" s="1213" t="s">
        <v>47</v>
      </c>
      <c r="D56" s="1213"/>
      <c r="E56" s="1214"/>
      <c r="F56" s="125">
        <v>342</v>
      </c>
      <c r="G56" s="125">
        <v>442</v>
      </c>
      <c r="H56" s="126">
        <v>492</v>
      </c>
    </row>
    <row r="57" spans="2:8" ht="53.25" customHeight="1" x14ac:dyDescent="0.15">
      <c r="B57" s="124"/>
      <c r="C57" s="1215" t="s">
        <v>48</v>
      </c>
      <c r="D57" s="1215"/>
      <c r="E57" s="1216"/>
      <c r="F57" s="127">
        <v>3738</v>
      </c>
      <c r="G57" s="127">
        <v>3824</v>
      </c>
      <c r="H57" s="128">
        <v>4023</v>
      </c>
    </row>
    <row r="58" spans="2:8" ht="45.75" customHeight="1" x14ac:dyDescent="0.15">
      <c r="B58" s="129"/>
      <c r="C58" s="1203" t="s">
        <v>560</v>
      </c>
      <c r="D58" s="1204"/>
      <c r="E58" s="1205"/>
      <c r="F58" s="130">
        <v>2211</v>
      </c>
      <c r="G58" s="130">
        <v>2211</v>
      </c>
      <c r="H58" s="131">
        <v>2211</v>
      </c>
    </row>
    <row r="59" spans="2:8" ht="45.75" customHeight="1" x14ac:dyDescent="0.15">
      <c r="B59" s="129"/>
      <c r="C59" s="1203" t="s">
        <v>561</v>
      </c>
      <c r="D59" s="1204"/>
      <c r="E59" s="1205"/>
      <c r="F59" s="130">
        <v>1143</v>
      </c>
      <c r="G59" s="130">
        <v>1161</v>
      </c>
      <c r="H59" s="131">
        <v>1179</v>
      </c>
    </row>
    <row r="60" spans="2:8" ht="45.75" customHeight="1" x14ac:dyDescent="0.15">
      <c r="B60" s="129"/>
      <c r="C60" s="1203" t="s">
        <v>562</v>
      </c>
      <c r="D60" s="1204"/>
      <c r="E60" s="1205"/>
      <c r="F60" s="130">
        <v>201</v>
      </c>
      <c r="G60" s="130">
        <v>201</v>
      </c>
      <c r="H60" s="131">
        <v>201</v>
      </c>
    </row>
    <row r="61" spans="2:8" ht="45.75" customHeight="1" x14ac:dyDescent="0.15">
      <c r="B61" s="129"/>
      <c r="C61" s="1203" t="s">
        <v>563</v>
      </c>
      <c r="D61" s="1204"/>
      <c r="E61" s="1205"/>
      <c r="F61" s="130">
        <v>55</v>
      </c>
      <c r="G61" s="130">
        <v>138</v>
      </c>
      <c r="H61" s="131">
        <v>120</v>
      </c>
    </row>
    <row r="62" spans="2:8" ht="45.75" customHeight="1" thickBot="1" x14ac:dyDescent="0.2">
      <c r="B62" s="132"/>
      <c r="C62" s="1206" t="s">
        <v>563</v>
      </c>
      <c r="D62" s="1207"/>
      <c r="E62" s="1208"/>
      <c r="F62" s="133">
        <v>69</v>
      </c>
      <c r="G62" s="133">
        <v>69</v>
      </c>
      <c r="H62" s="134">
        <v>69</v>
      </c>
    </row>
    <row r="63" spans="2:8" ht="52.5" customHeight="1" thickBot="1" x14ac:dyDescent="0.2">
      <c r="B63" s="135"/>
      <c r="C63" s="1209" t="s">
        <v>49</v>
      </c>
      <c r="D63" s="1209"/>
      <c r="E63" s="1210"/>
      <c r="F63" s="136">
        <v>4896</v>
      </c>
      <c r="G63" s="136">
        <v>5337</v>
      </c>
      <c r="H63" s="137">
        <v>5697</v>
      </c>
    </row>
    <row r="64" spans="2:8" x14ac:dyDescent="0.15"/>
  </sheetData>
  <sheetProtection algorithmName="SHA-512" hashValue="lgJeniB0fk4kQLC6dS/wFys91ybyyFaHRbkTF3ILQShLHl17jdhCXFAGfRu0K3v1MnftmH3wPb9ex7J+ug79Fg==" saltValue="2eD3tKt2gv/EgjTX4tkS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1563719</v>
      </c>
      <c r="E3" s="156"/>
      <c r="F3" s="157">
        <v>268375</v>
      </c>
      <c r="G3" s="158"/>
      <c r="H3" s="159"/>
    </row>
    <row r="4" spans="1:8" x14ac:dyDescent="0.15">
      <c r="A4" s="160"/>
      <c r="B4" s="161"/>
      <c r="C4" s="162"/>
      <c r="D4" s="163">
        <v>152935</v>
      </c>
      <c r="E4" s="164"/>
      <c r="F4" s="165">
        <v>119602</v>
      </c>
      <c r="G4" s="166"/>
      <c r="H4" s="167"/>
    </row>
    <row r="5" spans="1:8" x14ac:dyDescent="0.15">
      <c r="A5" s="148" t="s">
        <v>519</v>
      </c>
      <c r="B5" s="153"/>
      <c r="C5" s="154"/>
      <c r="D5" s="155">
        <v>2483463</v>
      </c>
      <c r="E5" s="156"/>
      <c r="F5" s="157">
        <v>301035</v>
      </c>
      <c r="G5" s="158"/>
      <c r="H5" s="159"/>
    </row>
    <row r="6" spans="1:8" x14ac:dyDescent="0.15">
      <c r="A6" s="160"/>
      <c r="B6" s="161"/>
      <c r="C6" s="162"/>
      <c r="D6" s="163">
        <v>57412</v>
      </c>
      <c r="E6" s="164"/>
      <c r="F6" s="165">
        <v>154376</v>
      </c>
      <c r="G6" s="166"/>
      <c r="H6" s="167"/>
    </row>
    <row r="7" spans="1:8" x14ac:dyDescent="0.15">
      <c r="A7" s="148" t="s">
        <v>520</v>
      </c>
      <c r="B7" s="153"/>
      <c r="C7" s="154"/>
      <c r="D7" s="155">
        <v>1234034</v>
      </c>
      <c r="E7" s="156"/>
      <c r="F7" s="157">
        <v>277467</v>
      </c>
      <c r="G7" s="158"/>
      <c r="H7" s="159"/>
    </row>
    <row r="8" spans="1:8" x14ac:dyDescent="0.15">
      <c r="A8" s="160"/>
      <c r="B8" s="161"/>
      <c r="C8" s="162"/>
      <c r="D8" s="163">
        <v>48398</v>
      </c>
      <c r="E8" s="164"/>
      <c r="F8" s="165">
        <v>128378</v>
      </c>
      <c r="G8" s="166"/>
      <c r="H8" s="167"/>
    </row>
    <row r="9" spans="1:8" x14ac:dyDescent="0.15">
      <c r="A9" s="148" t="s">
        <v>521</v>
      </c>
      <c r="B9" s="153"/>
      <c r="C9" s="154"/>
      <c r="D9" s="155">
        <v>653565</v>
      </c>
      <c r="E9" s="156"/>
      <c r="F9" s="157">
        <v>282256</v>
      </c>
      <c r="G9" s="158"/>
      <c r="H9" s="159"/>
    </row>
    <row r="10" spans="1:8" x14ac:dyDescent="0.15">
      <c r="A10" s="160"/>
      <c r="B10" s="161"/>
      <c r="C10" s="162"/>
      <c r="D10" s="163">
        <v>96023</v>
      </c>
      <c r="E10" s="164"/>
      <c r="F10" s="165">
        <v>145453</v>
      </c>
      <c r="G10" s="166"/>
      <c r="H10" s="167"/>
    </row>
    <row r="11" spans="1:8" x14ac:dyDescent="0.15">
      <c r="A11" s="148" t="s">
        <v>522</v>
      </c>
      <c r="B11" s="153"/>
      <c r="C11" s="154"/>
      <c r="D11" s="155">
        <v>511931</v>
      </c>
      <c r="E11" s="156"/>
      <c r="F11" s="157">
        <v>295341</v>
      </c>
      <c r="G11" s="158"/>
      <c r="H11" s="159"/>
    </row>
    <row r="12" spans="1:8" x14ac:dyDescent="0.15">
      <c r="A12" s="160"/>
      <c r="B12" s="161"/>
      <c r="C12" s="168"/>
      <c r="D12" s="163">
        <v>65395</v>
      </c>
      <c r="E12" s="164"/>
      <c r="F12" s="165">
        <v>137402</v>
      </c>
      <c r="G12" s="166"/>
      <c r="H12" s="167"/>
    </row>
    <row r="13" spans="1:8" x14ac:dyDescent="0.15">
      <c r="A13" s="148"/>
      <c r="B13" s="153"/>
      <c r="C13" s="169"/>
      <c r="D13" s="170">
        <v>1289342</v>
      </c>
      <c r="E13" s="171"/>
      <c r="F13" s="172">
        <v>284895</v>
      </c>
      <c r="G13" s="173"/>
      <c r="H13" s="159"/>
    </row>
    <row r="14" spans="1:8" x14ac:dyDescent="0.15">
      <c r="A14" s="160"/>
      <c r="B14" s="161"/>
      <c r="C14" s="162"/>
      <c r="D14" s="163">
        <v>84033</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3.82</v>
      </c>
      <c r="C19" s="174">
        <f>ROUND(VALUE(SUBSTITUTE(実質収支比率等に係る経年分析!G$48,"▲","-")),2)</f>
        <v>9.17</v>
      </c>
      <c r="D19" s="174">
        <f>ROUND(VALUE(SUBSTITUTE(実質収支比率等に係る経年分析!H$48,"▲","-")),2)</f>
        <v>21.83</v>
      </c>
      <c r="E19" s="174">
        <f>ROUND(VALUE(SUBSTITUTE(実質収支比率等に係る経年分析!I$48,"▲","-")),2)</f>
        <v>15.46</v>
      </c>
      <c r="F19" s="174">
        <f>ROUND(VALUE(SUBSTITUTE(実質収支比率等に係る経年分析!J$48,"▲","-")),2)</f>
        <v>4.72</v>
      </c>
    </row>
    <row r="20" spans="1:11" x14ac:dyDescent="0.15">
      <c r="A20" s="174" t="s">
        <v>53</v>
      </c>
      <c r="B20" s="174">
        <f>ROUND(VALUE(SUBSTITUTE(実質収支比率等に係る経年分析!F$47,"▲","-")),2)</f>
        <v>54.27</v>
      </c>
      <c r="C20" s="174">
        <f>ROUND(VALUE(SUBSTITUTE(実質収支比率等に係る経年分析!G$47,"▲","-")),2)</f>
        <v>55.1</v>
      </c>
      <c r="D20" s="174">
        <f>ROUND(VALUE(SUBSTITUTE(実質収支比率等に係る経年分析!H$47,"▲","-")),2)</f>
        <v>58.16</v>
      </c>
      <c r="E20" s="174">
        <f>ROUND(VALUE(SUBSTITUTE(実質収支比率等に係る経年分析!I$47,"▲","-")),2)</f>
        <v>77.72</v>
      </c>
      <c r="F20" s="174">
        <f>ROUND(VALUE(SUBSTITUTE(実質収支比率等に係る経年分析!J$47,"▲","-")),2)</f>
        <v>85.46</v>
      </c>
    </row>
    <row r="21" spans="1:11" x14ac:dyDescent="0.15">
      <c r="A21" s="174" t="s">
        <v>54</v>
      </c>
      <c r="B21" s="174">
        <f>IF(ISNUMBER(VALUE(SUBSTITUTE(実質収支比率等に係る経年分析!F$49,"▲","-"))),ROUND(VALUE(SUBSTITUTE(実質収支比率等に係る経年分析!F$49,"▲","-")),2),NA())</f>
        <v>-291.45</v>
      </c>
      <c r="C21" s="174">
        <f>IF(ISNUMBER(VALUE(SUBSTITUTE(実質収支比率等に係る経年分析!G$49,"▲","-"))),ROUND(VALUE(SUBSTITUTE(実質収支比率等に係る経年分析!G$49,"▲","-")),2),NA())</f>
        <v>7.44</v>
      </c>
      <c r="D21" s="174">
        <f>IF(ISNUMBER(VALUE(SUBSTITUTE(実質収支比率等に係る経年分析!H$49,"▲","-"))),ROUND(VALUE(SUBSTITUTE(実質収支比率等に係る経年分析!H$49,"▲","-")),2),NA())</f>
        <v>20.53</v>
      </c>
      <c r="E21" s="174">
        <f>IF(ISNUMBER(VALUE(SUBSTITUTE(実質収支比率等に係る経年分析!I$49,"▲","-"))),ROUND(VALUE(SUBSTITUTE(実質収支比率等に係る経年分析!I$49,"▲","-")),2),NA())</f>
        <v>11.81</v>
      </c>
      <c r="F21" s="174">
        <f>IF(ISNUMBER(VALUE(SUBSTITUTE(実質収支比率等に係る経年分析!J$49,"▲","-"))),ROUND(VALUE(SUBSTITUTE(実質収支比率等に係る経年分析!J$49,"▲","-")),2),NA())</f>
        <v>-2.74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f>IF(ROUND(VALUE(SUBSTITUTE(連結実質赤字比率に係る赤字・黒字の構成分析!H$38,"▲", "-")), 2) &lt; 0, ABS(ROUND(VALUE(SUBSTITUTE(連結実質赤字比率に係る赤字・黒字の構成分析!H$38,"▲", "-")), 2)), NA())</f>
        <v>0.2</v>
      </c>
      <c r="G32" s="175" t="e">
        <f>IF(ROUND(VALUE(SUBSTITUTE(連結実質赤字比率に係る赤字・黒字の構成分析!H$38,"▲", "-")), 2) &gt;= 0, ABS(ROUND(VALUE(SUBSTITUTE(連結実質赤字比率に係る赤字・黒字の構成分析!H$38,"▲", "-")), 2)), NA())</f>
        <v>#N/A</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港湾業務事業特別会計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4.47</v>
      </c>
    </row>
    <row r="35" spans="1:16" x14ac:dyDescent="0.15">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0.56000000000000005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5.51</v>
      </c>
    </row>
    <row r="36" spans="1:16" x14ac:dyDescent="0.15">
      <c r="A36" s="175" t="str">
        <f>IF(連結実質赤字比率に係る赤字・黒字の構成分析!C$34="",NA(),連結実質赤字比率に係る赤字・黒字の構成分析!C$34)</f>
        <v>国民健康保険事業特別会計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2.39</v>
      </c>
      <c r="J36" s="175">
        <f>IF(ROUND(VALUE(SUBSTITUTE(連結実質赤字比率に係る赤字・黒字の構成分析!J$34,"▲", "-")), 2) &lt; 0, ABS(ROUND(VALUE(SUBSTITUTE(連結実質赤字比率に係る赤字・黒字の構成分析!J$34,"▲", "-")), 2)), NA())</f>
        <v>0.33</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244</v>
      </c>
      <c r="E42" s="176"/>
      <c r="F42" s="176"/>
      <c r="G42" s="176">
        <f>'実質公債費比率（分子）の構造'!L$52</f>
        <v>240</v>
      </c>
      <c r="H42" s="176"/>
      <c r="I42" s="176"/>
      <c r="J42" s="176">
        <f>'実質公債費比率（分子）の構造'!M$52</f>
        <v>237</v>
      </c>
      <c r="K42" s="176"/>
      <c r="L42" s="176"/>
      <c r="M42" s="176">
        <f>'実質公債費比率（分子）の構造'!N$52</f>
        <v>239</v>
      </c>
      <c r="N42" s="176"/>
      <c r="O42" s="176"/>
      <c r="P42" s="176">
        <f>'実質公債費比率（分子）の構造'!O$52</f>
        <v>216</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64</v>
      </c>
      <c r="B46" s="176">
        <f>'実質公債費比率（分子）の構造'!K$48</f>
        <v>20</v>
      </c>
      <c r="C46" s="176"/>
      <c r="D46" s="176"/>
      <c r="E46" s="176">
        <f>'実質公債費比率（分子）の構造'!L$48</f>
        <v>22</v>
      </c>
      <c r="F46" s="176"/>
      <c r="G46" s="176"/>
      <c r="H46" s="176">
        <f>'実質公債費比率（分子）の構造'!M$48</f>
        <v>8</v>
      </c>
      <c r="I46" s="176"/>
      <c r="J46" s="176"/>
      <c r="K46" s="176">
        <f>'実質公債費比率（分子）の構造'!N$48</f>
        <v>3</v>
      </c>
      <c r="L46" s="176"/>
      <c r="M46" s="176"/>
      <c r="N46" s="176">
        <f>'実質公債費比率（分子）の構造'!O$48</f>
        <v>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317</v>
      </c>
      <c r="C49" s="176"/>
      <c r="D49" s="176"/>
      <c r="E49" s="176">
        <f>'実質公債費比率（分子）の構造'!L$45</f>
        <v>311</v>
      </c>
      <c r="F49" s="176"/>
      <c r="G49" s="176"/>
      <c r="H49" s="176">
        <f>'実質公債費比率（分子）の構造'!M$45</f>
        <v>324</v>
      </c>
      <c r="I49" s="176"/>
      <c r="J49" s="176"/>
      <c r="K49" s="176">
        <f>'実質公債費比率（分子）の構造'!N$45</f>
        <v>331</v>
      </c>
      <c r="L49" s="176"/>
      <c r="M49" s="176"/>
      <c r="N49" s="176">
        <f>'実質公債費比率（分子）の構造'!O$45</f>
        <v>283</v>
      </c>
      <c r="O49" s="176"/>
      <c r="P49" s="176"/>
    </row>
    <row r="50" spans="1:16" x14ac:dyDescent="0.15">
      <c r="A50" s="176" t="s">
        <v>67</v>
      </c>
      <c r="B50" s="176" t="e">
        <f>NA()</f>
        <v>#N/A</v>
      </c>
      <c r="C50" s="176">
        <f>IF(ISNUMBER('実質公債費比率（分子）の構造'!K$53),'実質公債費比率（分子）の構造'!K$53,NA())</f>
        <v>93</v>
      </c>
      <c r="D50" s="176" t="e">
        <f>NA()</f>
        <v>#N/A</v>
      </c>
      <c r="E50" s="176" t="e">
        <f>NA()</f>
        <v>#N/A</v>
      </c>
      <c r="F50" s="176">
        <f>IF(ISNUMBER('実質公債費比率（分子）の構造'!L$53),'実質公債費比率（分子）の構造'!L$53,NA())</f>
        <v>93</v>
      </c>
      <c r="G50" s="176" t="e">
        <f>NA()</f>
        <v>#N/A</v>
      </c>
      <c r="H50" s="176" t="e">
        <f>NA()</f>
        <v>#N/A</v>
      </c>
      <c r="I50" s="176">
        <f>IF(ISNUMBER('実質公債費比率（分子）の構造'!M$53),'実質公債費比率（分子）の構造'!M$53,NA())</f>
        <v>95</v>
      </c>
      <c r="J50" s="176" t="e">
        <f>NA()</f>
        <v>#N/A</v>
      </c>
      <c r="K50" s="176" t="e">
        <f>NA()</f>
        <v>#N/A</v>
      </c>
      <c r="L50" s="176">
        <f>IF(ISNUMBER('実質公債費比率（分子）の構造'!N$53),'実質公債費比率（分子）の構造'!N$53,NA())</f>
        <v>95</v>
      </c>
      <c r="M50" s="176" t="e">
        <f>NA()</f>
        <v>#N/A</v>
      </c>
      <c r="N50" s="176" t="e">
        <f>NA()</f>
        <v>#N/A</v>
      </c>
      <c r="O50" s="176">
        <f>IF(ISNUMBER('実質公債費比率（分子）の構造'!O$53),'実質公債費比率（分子）の構造'!O$53,NA())</f>
        <v>71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1134</v>
      </c>
      <c r="E56" s="175"/>
      <c r="F56" s="175"/>
      <c r="G56" s="175">
        <f>'将来負担比率（分子）の構造'!J$52</f>
        <v>1052</v>
      </c>
      <c r="H56" s="175"/>
      <c r="I56" s="175"/>
      <c r="J56" s="175">
        <f>'将来負担比率（分子）の構造'!K$52</f>
        <v>999</v>
      </c>
      <c r="K56" s="175"/>
      <c r="L56" s="175"/>
      <c r="M56" s="175">
        <f>'将来負担比率（分子）の構造'!L$52</f>
        <v>964</v>
      </c>
      <c r="N56" s="175"/>
      <c r="O56" s="175"/>
      <c r="P56" s="175">
        <f>'将来負担比率（分子）の構造'!M$52</f>
        <v>1932</v>
      </c>
    </row>
    <row r="57" spans="1:16" x14ac:dyDescent="0.15">
      <c r="A57" s="175" t="s">
        <v>42</v>
      </c>
      <c r="B57" s="175"/>
      <c r="C57" s="175"/>
      <c r="D57" s="175">
        <f>'将来負担比率（分子）の構造'!I$51</f>
        <v>63</v>
      </c>
      <c r="E57" s="175"/>
      <c r="F57" s="175"/>
      <c r="G57" s="175">
        <f>'将来負担比率（分子）の構造'!J$51</f>
        <v>221</v>
      </c>
      <c r="H57" s="175"/>
      <c r="I57" s="175"/>
      <c r="J57" s="175">
        <f>'将来負担比率（分子）の構造'!K$51</f>
        <v>197</v>
      </c>
      <c r="K57" s="175"/>
      <c r="L57" s="175"/>
      <c r="M57" s="175">
        <f>'将来負担比率（分子）の構造'!L$51</f>
        <v>92</v>
      </c>
      <c r="N57" s="175"/>
      <c r="O57" s="175"/>
      <c r="P57" s="175">
        <f>'将来負担比率（分子）の構造'!M$51</f>
        <v>135</v>
      </c>
    </row>
    <row r="58" spans="1:16" x14ac:dyDescent="0.15">
      <c r="A58" s="175" t="s">
        <v>41</v>
      </c>
      <c r="B58" s="175"/>
      <c r="C58" s="175"/>
      <c r="D58" s="175">
        <f>'将来負担比率（分子）の構造'!I$50</f>
        <v>4297</v>
      </c>
      <c r="E58" s="175"/>
      <c r="F58" s="175"/>
      <c r="G58" s="175">
        <f>'将来負担比率（分子）の構造'!J$50</f>
        <v>4366</v>
      </c>
      <c r="H58" s="175"/>
      <c r="I58" s="175"/>
      <c r="J58" s="175">
        <f>'将来負担比率（分子）の構造'!K$50</f>
        <v>4896</v>
      </c>
      <c r="K58" s="175"/>
      <c r="L58" s="175"/>
      <c r="M58" s="175">
        <f>'将来負担比率（分子）の構造'!L$50</f>
        <v>5273</v>
      </c>
      <c r="N58" s="175"/>
      <c r="O58" s="175"/>
      <c r="P58" s="175">
        <f>'将来負担比率（分子）の構造'!M$50</f>
        <v>5697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298</v>
      </c>
      <c r="C62" s="175"/>
      <c r="D62" s="175"/>
      <c r="E62" s="175">
        <f>'将来負担比率（分子）の構造'!J$45</f>
        <v>262</v>
      </c>
      <c r="F62" s="175"/>
      <c r="G62" s="175"/>
      <c r="H62" s="175">
        <f>'将来負担比率（分子）の構造'!K$45</f>
        <v>50</v>
      </c>
      <c r="I62" s="175"/>
      <c r="J62" s="175"/>
      <c r="K62" s="175">
        <f>'将来負担比率（分子）の構造'!L$45</f>
        <v>227</v>
      </c>
      <c r="L62" s="175"/>
      <c r="M62" s="175"/>
      <c r="N62" s="175">
        <f>'将来負担比率（分子）の構造'!M$45</f>
        <v>242</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137</v>
      </c>
      <c r="C64" s="175"/>
      <c r="D64" s="175"/>
      <c r="E64" s="175">
        <f>'将来負担比率（分子）の構造'!J$43</f>
        <v>181</v>
      </c>
      <c r="F64" s="175"/>
      <c r="G64" s="175"/>
      <c r="H64" s="175">
        <f>'将来負担比率（分子）の構造'!K$43</f>
        <v>141</v>
      </c>
      <c r="I64" s="175"/>
      <c r="J64" s="175"/>
      <c r="K64" s="175">
        <f>'将来負担比率（分子）の構造'!L$43</f>
        <v>140</v>
      </c>
      <c r="L64" s="175"/>
      <c r="M64" s="175"/>
      <c r="N64" s="175">
        <f>'将来負担比率（分子）の構造'!M$43</f>
        <v>189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2852</v>
      </c>
      <c r="C66" s="175"/>
      <c r="D66" s="175"/>
      <c r="E66" s="175">
        <f>'将来負担比率（分子）の構造'!J$41</f>
        <v>3021</v>
      </c>
      <c r="F66" s="175"/>
      <c r="G66" s="175"/>
      <c r="H66" s="175">
        <f>'将来負担比率（分子）の構造'!K$41</f>
        <v>3260</v>
      </c>
      <c r="I66" s="175"/>
      <c r="J66" s="175"/>
      <c r="K66" s="175">
        <f>'将来負担比率（分子）の構造'!L$41</f>
        <v>3087</v>
      </c>
      <c r="L66" s="175"/>
      <c r="M66" s="175"/>
      <c r="N66" s="175">
        <f>'将来負担比率（分子）の構造'!M$41</f>
        <v>3006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816</v>
      </c>
      <c r="C72" s="179">
        <f>基金残高に係る経年分析!G55</f>
        <v>1072</v>
      </c>
      <c r="D72" s="179">
        <f>基金残高に係る経年分析!H55</f>
        <v>1182</v>
      </c>
    </row>
    <row r="73" spans="1:16" x14ac:dyDescent="0.15">
      <c r="A73" s="178" t="s">
        <v>74</v>
      </c>
      <c r="B73" s="179">
        <f>基金残高に係る経年分析!F56</f>
        <v>342</v>
      </c>
      <c r="C73" s="179">
        <f>基金残高に係る経年分析!G56</f>
        <v>442</v>
      </c>
      <c r="D73" s="179">
        <f>基金残高に係る経年分析!H56</f>
        <v>492</v>
      </c>
    </row>
    <row r="74" spans="1:16" x14ac:dyDescent="0.15">
      <c r="A74" s="178" t="s">
        <v>75</v>
      </c>
      <c r="B74" s="179">
        <f>基金残高に係る経年分析!F57</f>
        <v>3738</v>
      </c>
      <c r="C74" s="179">
        <f>基金残高に係る経年分析!G57</f>
        <v>3824</v>
      </c>
      <c r="D74" s="179">
        <f>基金残高に係る経年分析!H57</f>
        <v>4023</v>
      </c>
    </row>
  </sheetData>
  <sheetProtection algorithmName="SHA-512" hashValue="dVrBROkDJTdAr5IfnqWFuPtXJKQyQvQ5dTiADcx4J6A2vrmmnjeZ7k3ZYiRq4MRT5/m+2+aNYUGg9jTREAMujQ==" saltValue="JLYMKB/6h0jgQHqxKSwl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2025-02-19T05:51:08Z</dcterms:created>
  <dcterms:modified xsi:type="dcterms:W3CDTF">2025-03-14T00:34:08Z</dcterms:modified>
  <cp:category/>
</cp:coreProperties>
</file>