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172.16.20.55\soumuka\04財政\R６\70313令和５年度財政状況資料集の作成・公表について\02作業フォルダ\"/>
    </mc:Choice>
  </mc:AlternateContent>
  <xr:revisionPtr revIDLastSave="0" documentId="13_ncr:1_{3D68496E-18DB-4082-B0AC-72B5392FCFAC}" xr6:coauthVersionLast="47" xr6:coauthVersionMax="47" xr10:uidLastSave="{00000000-0000-0000-0000-000000000000}"/>
  <bookViews>
    <workbookView xWindow="29265" yWindow="2040" windowWidth="27120" windowHeight="13710" activeTab="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8" i="10" l="1"/>
  <c r="BG37" i="10"/>
  <c r="BG36" i="10"/>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W40" i="10"/>
  <c r="BW41" i="10" s="1"/>
  <c r="BW42" i="10" s="1"/>
  <c r="BE40" i="10"/>
  <c r="AM40" i="10"/>
  <c r="U40" i="10"/>
  <c r="C40" i="10"/>
  <c r="CO39" i="10"/>
  <c r="BW39" i="10"/>
  <c r="BE39" i="10"/>
  <c r="AM39" i="10"/>
  <c r="U39" i="10"/>
  <c r="C39" i="10"/>
  <c r="CO38" i="10"/>
  <c r="AM38" i="10"/>
  <c r="U38" i="10"/>
  <c r="C38" i="10"/>
  <c r="CO37" i="10"/>
  <c r="BW37" i="10"/>
  <c r="BW38" i="10" s="1"/>
  <c r="AM37" i="10"/>
  <c r="U37" i="10"/>
  <c r="C37" i="10"/>
  <c r="CO36" i="10"/>
  <c r="BW36" i="10"/>
  <c r="AM36" i="10"/>
  <c r="U36" i="10"/>
  <c r="C36" i="10"/>
  <c r="CO35" i="10"/>
  <c r="BW35" i="10"/>
  <c r="AM35" i="10"/>
  <c r="C35" i="10"/>
  <c r="CO34" i="10"/>
  <c r="BW34" i="10"/>
  <c r="AM34" i="10"/>
  <c r="U34" i="10"/>
  <c r="U35" i="10" s="1"/>
  <c r="C34" i="10"/>
  <c r="BE34" i="10" l="1"/>
  <c r="BE35" i="10" s="1"/>
  <c r="BE36" i="10" s="1"/>
  <c r="BE37" i="10" s="1"/>
  <c r="BE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<sst xmlns="http://schemas.openxmlformats.org/spreadsheetml/2006/main" count="1095" uniqueCount="567">
  <si>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</si>
  <si>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</si>
  <si>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</si>
  <si>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</si>
  <si>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</si>
  <si>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</si>
  <si>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</si>
  <si>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</si>
  <si>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</si>
  <si>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</si>
  <si>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</si>
  <si>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</si>
  <si>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</si>
  <si>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</si>
  <si>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</si>
  <si>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</si>
  <si>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</si>
  <si>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</si>
  <si>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</si>
  <si>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</si>
  <si>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</si>
  <si>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</si>
  <si>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</si>
  <si>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</si>
  <si>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</si>
  <si>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</si>
  <si>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</si>
  <si>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</si>
  <si>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</si>
  <si>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</si>
  <si>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</si>
  <si>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</si>
  <si>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</si>
  <si>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</si>
  <si>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</si>
  <si>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</si>
  <si>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</si>
  <si>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</si>
  <si>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</si>
  <si>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</si>
  <si>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</si>
  <si>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</si>
  <si>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</si>
  <si>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</si>
  <si>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</si>
  <si>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</si>
  <si>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</si>
  <si>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</si>
  <si>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</si>
  <si>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</si>
  <si>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</si>
  <si>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</si>
  <si>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</si>
  <si>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</si>
  <si>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</si>
  <si>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</si>
  <si>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</si>
  <si>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</si>
  <si>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</si>
  <si>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</si>
  <si>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</si>
  <si>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</si>
  <si>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</si>
  <si>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</si>
  <si>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</si>
  <si>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</si>
  <si>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</si>
  <si>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</si>
  <si>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</si>
  <si>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</si>
  <si>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</si>
  <si>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</si>
  <si>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</si>
  <si>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</si>
  <si>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</si>
  <si>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</si>
  <si>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</si>
  <si>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</si>
  <si>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</si>
  <si>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</si>
  <si>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</si>
  <si>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</si>
  <si>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</si>
  <si>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</si>
  <si>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</si>
  <si>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</si>
  <si>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</si>
  <si>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</si>
  <si>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</si>
  <si>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</si>
  <si>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</si>
  <si>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</si>
  <si>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</si>
  <si>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</si>
  <si>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座間味村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</si>
  <si>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</si>
  <si>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</si>
  <si>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</si>
  <si>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</si>
  <si>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</si>
  <si>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</si>
  <si>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</si>
  <si>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</si>
  <si>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</si>
  <si>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</si>
  <si>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</si>
  <si>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</si>
  <si>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</si>
  <si>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</si>
  <si>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</si>
  <si>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</si>
  <si>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</si>
  <si>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</si>
  <si>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</si>
  <si>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</si>
  <si>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</si>
  <si>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</si>
  <si>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</si>
  <si>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</si>
  <si>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</si>
  <si>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</si>
  <si>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</si>
  <si>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</si>
  <si>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</si>
  <si>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</si>
  <si>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</si>
  <si>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</si>
  <si>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</si>
  <si>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</si>
  <si>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</si>
  <si>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</si>
  <si>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</si>
  <si>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</si>
  <si>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</si>
  <si>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</si>
  <si>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</si>
  <si>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</si>
  <si>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</si>
  <si>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</si>
  <si>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</si>
  <si>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</si>
  <si>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</si>
  <si>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</si>
  <si>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</si>
  <si>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</si>
  <si>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</si>
  <si>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</si>
  <si>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</si>
  <si>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</si>
  <si>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</si>
  <si>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</si>
  <si>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</si>
  <si>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</si>
  <si>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</si>
  <si>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</si>
  <si>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</si>
  <si>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</si>
  <si>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</si>
  <si>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</si>
  <si>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</si>
  <si>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</si>
  <si>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</si>
  <si>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</si>
  <si>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</si>
  <si>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</si>
  <si>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</si>
  <si>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</si>
  <si>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</si>
  <si>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</si>
  <si>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</si>
  <si>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</si>
  <si>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</si>
  <si>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</si>
  <si>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</si>
  <si>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</si>
  <si>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</si>
  <si>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</si>
  <si>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</si>
  <si>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</si>
  <si>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</si>
  <si>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</si>
  <si>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</si>
  <si>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</si>
  <si>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</si>
  <si>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</si>
  <si>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</si>
  <si>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</si>
  <si>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</si>
  <si>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</si>
  <si>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</si>
  <si>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</si>
  <si>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</si>
  <si>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</si>
  <si>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</si>
  <si>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</si>
  <si>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</si>
  <si>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</si>
  <si>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</si>
  <si>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</si>
  <si>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</si>
  <si>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</si>
  <si>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</si>
  <si>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</si>
  <si>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</si>
  <si>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沖縄県座間味村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</si>
  <si>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</si>
  <si>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</si>
  <si>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</si>
  <si>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</si>
  <si>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</si>
  <si>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</si>
  <si>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</si>
  <si>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</si>
  <si>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</si>
  <si>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</si>
  <si>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</si>
  <si>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</si>
  <si>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</si>
  <si>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</si>
  <si>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</si>
  <si>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</si>
  <si>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</si>
  <si>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</si>
  <si>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</si>
  <si>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</si>
  <si>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</si>
  <si>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</si>
  <si>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</si>
  <si>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</si>
  <si>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</si>
  <si>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</si>
  <si>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</si>
  <si>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</si>
  <si>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</si>
  <si>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</si>
  <si>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</si>
  <si>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</si>
  <si>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</si>
  <si>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</si>
  <si>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</si>
  <si>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</si>
  <si>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</si>
  <si>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</si>
  <si>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</si>
  <si>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</si>
  <si>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</si>
  <si>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</si>
  <si>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</si>
  <si>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</si>
  <si>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</si>
  <si>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</si>
  <si>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</si>
  <si>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</si>
  <si>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</si>
  <si>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</si>
  <si>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</si>
  <si>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</si>
  <si>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</si>
  <si>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</si>
  <si>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</si>
  <si>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</si>
  <si>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</si>
  <si>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</si>
  <si>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</si>
  <si>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</si>
  <si>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</si>
  <si>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</si>
  <si>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</si>
  <si>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</si>
  <si>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</si>
  <si>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</si>
  <si>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</si>
  <si>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</si>
  <si>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</si>
  <si>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</si>
  <si>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</si>
  <si>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</si>
  <si>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</si>
  <si>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</si>
  <si>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</si>
  <si>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</si>
  <si>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</si>
  <si>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</si>
  <si>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</si>
  <si>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</si>
  <si>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</si>
  <si>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</si>
  <si>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</si>
  <si>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</si>
  <si>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</si>
  <si>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</si>
  <si>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</si>
  <si>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</si>
  <si>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</si>
  <si>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</si>
  <si>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</si>
  <si>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</si>
  <si>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</si>
  <si>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</si>
  <si>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</si>
  <si>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</si>
  <si>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</si>
  <si>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</si>
  <si>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</si>
  <si>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</si>
  <si>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</si>
  <si>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</si>
  <si>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</si>
  <si>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</si>
  <si>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</si>
  <si>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</si>
  <si>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</si>
  <si>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</si>
  <si>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</si>
  <si>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</si>
  <si>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</si>
  <si>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</si>
  <si>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</si>
  <si>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</si>
  <si>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</si>
  <si>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交通</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</si>
  <si>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</si>
  <si>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</si>
  <si>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</si>
  <si>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</si>
  <si>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</si>
  <si>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</si>
  <si>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</si>
  <si>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</si>
  <si>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</si>
  <si>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</si>
  <si>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</si>
  <si>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</si>
  <si>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</si>
  <si>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</si>
  <si>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</si>
  <si>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</si>
  <si>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</si>
  <si>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</si>
  <si>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</si>
  <si>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</si>
  <si>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</si>
  <si>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</si>
  <si>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</si>
  <si>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</si>
  <si>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</si>
  <si>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</si>
  <si>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</si>
  <si>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</si>
  <si>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</si>
  <si>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</si>
  <si>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</si>
  <si>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</si>
  <si>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</si>
  <si>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</si>
  <si>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沖縄県座間味村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</si>
  <si>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</si>
  <si>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</si>
  <si>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</si>
  <si>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</si>
  <si>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</si>
  <si>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</si>
  <si>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</si>
  <si>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</si>
  <si>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</si>
  <si>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</si>
  <si>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</si>
  <si>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</si>
  <si>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</si>
  <si>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</si>
  <si>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</si>
  <si>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</si>
  <si>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</si>
  <si>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</si>
  <si>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</si>
  <si>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</si>
  <si>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</si>
  <si>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</si>
  <si>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</si>
  <si>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</si>
  <si>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</si>
  <si>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</si>
  <si>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</si>
  <si>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</si>
  <si>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</si>
  <si>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</si>
  <si>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</si>
  <si>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</si>
  <si>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</si>
  <si>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</si>
  <si>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</si>
  <si>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</si>
  <si>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</si>
  <si>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下水道事業特別会計</t>
    <phoneticPr fontId="5"/>
  </si>
  <si>
    <t>漁業集落排水事業特別会計</t>
    <phoneticPr fontId="5"/>
  </si>
  <si>
    <t>農業集落排水事業特別会計</t>
    <phoneticPr fontId="5"/>
  </si>
  <si>
    <t>航路事業特別会計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</si>
  <si>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</si>
  <si>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</si>
  <si>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</si>
  <si>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</si>
  <si>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</si>
  <si>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</si>
  <si>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</si>
  <si>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</si>
  <si>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</si>
  <si>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</si>
  <si>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</si>
  <si>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</si>
  <si>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</si>
  <si>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</si>
  <si>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</si>
  <si>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</si>
  <si>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</si>
  <si>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</si>
  <si>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</si>
  <si>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</si>
  <si>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</si>
  <si>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</si>
  <si>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</si>
  <si>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</si>
  <si>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</si>
  <si>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</si>
  <si>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</si>
  <si>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</si>
  <si>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</si>
  <si>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</si>
  <si>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</si>
  <si>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</si>
  <si>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</si>
  <si>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</si>
  <si>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</si>
  <si>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</si>
  <si>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</si>
  <si>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</si>
  <si>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</si>
  <si>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</si>
  <si>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</si>
  <si>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</si>
  <si>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</si>
  <si>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</si>
  <si>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</si>
  <si>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</si>
  <si>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</si>
  <si>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</si>
  <si>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</si>
  <si>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</si>
  <si>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</si>
  <si>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</si>
  <si>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</si>
  <si>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</si>
  <si>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</si>
  <si>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</si>
  <si>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</si>
  <si>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</si>
  <si>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</si>
  <si>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</si>
  <si>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</si>
  <si>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</si>
  <si>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</si>
  <si>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</si>
  <si>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</si>
  <si>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</si>
  <si>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</si>
  <si>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</si>
  <si>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</si>
  <si>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</si>
  <si>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</si>
  <si>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</si>
  <si>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</si>
  <si>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</si>
  <si>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</si>
  <si>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</si>
  <si>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</si>
  <si>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</si>
  <si>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</si>
  <si>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</si>
  <si>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</si>
  <si>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</si>
  <si>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</si>
  <si>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</si>
  <si>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</si>
  <si>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</si>
  <si>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</si>
  <si>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</si>
  <si>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</si>
  <si>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</si>
  <si>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</si>
  <si>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</si>
  <si>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</si>
  <si>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</si>
  <si>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</si>
  <si>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</si>
  <si>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</si>
  <si>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</si>
  <si>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</si>
  <si>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</si>
  <si>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</si>
  <si>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</si>
  <si>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</si>
  <si>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</si>
  <si>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</si>
  <si>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</si>
  <si>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</si>
  <si>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</si>
  <si>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</si>
  <si>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</si>
  <si>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</si>
  <si>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</si>
  <si>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</si>
  <si>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</si>
  <si>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</si>
  <si>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</si>
  <si>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</si>
  <si>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</si>
  <si>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</si>
  <si>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</si>
  <si>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</si>
  <si>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</si>
  <si>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</si>
  <si>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</si>
  <si>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</si>
  <si>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</si>
  <si>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</si>
  <si>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</si>
  <si>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</si>
  <si>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</si>
  <si>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</si>
  <si>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</si>
  <si>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</si>
  <si>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</si>
  <si>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</si>
  <si>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16.61</t>
  </si>
  <si>
    <t>▲ 5.41</t>
  </si>
  <si>
    <t>一般会計</t>
  </si>
  <si>
    <t>簡易水道事業特別会計</t>
  </si>
  <si>
    <t>▲ 0.95</t>
  </si>
  <si>
    <t>下水道事業特別会計</t>
  </si>
  <si>
    <t>国民健康保険事業特別会計</t>
  </si>
  <si>
    <t>漁業集落排水事業特別会計</t>
  </si>
  <si>
    <t>農業集落排水事業特別会計</t>
  </si>
  <si>
    <t>後期高齢者医療特別会計</t>
  </si>
  <si>
    <t>航路事業特別会計</t>
  </si>
  <si>
    <t>その他会計（赤字）</t>
  </si>
  <si>
    <t>その他会計（黒字）</t>
  </si>
  <si>
    <t>R01</t>
    <phoneticPr fontId="5"/>
  </si>
  <si>
    <t>R02</t>
    <phoneticPr fontId="5"/>
  </si>
  <si>
    <t>R03</t>
    <phoneticPr fontId="5"/>
  </si>
  <si>
    <t>R04</t>
    <phoneticPr fontId="5"/>
  </si>
  <si>
    <t>R05</t>
    <phoneticPr fontId="5"/>
  </si>
  <si>
    <t>沖縄県市町村総合事務組合</t>
    <rPh sb="0" eb="3">
      <t>オキナワケン</t>
    </rPh>
    <rPh sb="3" eb="6">
      <t>シチョウソン</t>
    </rPh>
    <rPh sb="6" eb="12">
      <t>ソウゴウジムクミアイ</t>
    </rPh>
    <phoneticPr fontId="2"/>
  </si>
  <si>
    <t>沖縄県介護保険広域連合（一般会計）</t>
    <rPh sb="0" eb="3">
      <t>オキナワケン</t>
    </rPh>
    <rPh sb="3" eb="7">
      <t>カイゴホケン</t>
    </rPh>
    <rPh sb="7" eb="11">
      <t>コウイキレンゴウ</t>
    </rPh>
    <rPh sb="12" eb="16">
      <t>イッパンカイケイ</t>
    </rPh>
    <phoneticPr fontId="2"/>
  </si>
  <si>
    <t>沖縄県介護保険広域連合（特別会計）</t>
    <rPh sb="12" eb="14">
      <t>トクベツ</t>
    </rPh>
    <phoneticPr fontId="2"/>
  </si>
  <si>
    <t>沖縄県後期高齢者医療広域連合（特別会計）</t>
    <rPh sb="3" eb="5">
      <t>コウキ</t>
    </rPh>
    <rPh sb="5" eb="8">
      <t>コウレイシャ</t>
    </rPh>
    <rPh sb="8" eb="10">
      <t>イリョウ</t>
    </rPh>
    <rPh sb="10" eb="14">
      <t>コウイキレンゴウ</t>
    </rPh>
    <rPh sb="15" eb="19">
      <t>トクベツカイケイ</t>
    </rPh>
    <phoneticPr fontId="2"/>
  </si>
  <si>
    <t>沖縄県後期高齢者医療広域連合（一般会計）</t>
    <rPh sb="2" eb="3">
      <t>ケン</t>
    </rPh>
    <rPh sb="3" eb="8">
      <t>コウキコウレイシャ</t>
    </rPh>
    <rPh sb="8" eb="10">
      <t>イリョウ</t>
    </rPh>
    <rPh sb="10" eb="12">
      <t>コウイキ</t>
    </rPh>
    <rPh sb="12" eb="14">
      <t>レンゴウ</t>
    </rPh>
    <rPh sb="15" eb="19">
      <t>イッパンカイケイ</t>
    </rPh>
    <phoneticPr fontId="2"/>
  </si>
  <si>
    <t>沖縄県市町村自治会館管理組合</t>
    <rPh sb="0" eb="3">
      <t>オキナワケン</t>
    </rPh>
    <rPh sb="3" eb="6">
      <t>シチョウソン</t>
    </rPh>
    <rPh sb="6" eb="10">
      <t>ジチカイカン</t>
    </rPh>
    <rPh sb="10" eb="14">
      <t>カンリクミアイ</t>
    </rPh>
    <phoneticPr fontId="2"/>
  </si>
  <si>
    <t>南部広域市町村圏事務組合（一般会計）</t>
    <rPh sb="0" eb="12">
      <t>ナンブコウイキシチョウソンケンジムクミアイ</t>
    </rPh>
    <rPh sb="13" eb="17">
      <t>イッパンカイケイ</t>
    </rPh>
    <phoneticPr fontId="3"/>
  </si>
  <si>
    <t>南部広域市町村圏事務組合（いなんせ斎苑特別会計）</t>
    <rPh sb="0" eb="12">
      <t>ナンブコウイキシチョウソンケンジムクミアイ</t>
    </rPh>
    <rPh sb="17" eb="19">
      <t>サイエン</t>
    </rPh>
    <rPh sb="19" eb="23">
      <t>トクベツカイケイ</t>
    </rPh>
    <phoneticPr fontId="3"/>
  </si>
  <si>
    <t>南部広域市町村圏事務組合（南斎場特別会計）</t>
    <rPh sb="0" eb="12">
      <t>ナンブコウイキシチョウソンケンジムクミアイ</t>
    </rPh>
    <rPh sb="13" eb="16">
      <t>ミナミサイジョウ</t>
    </rPh>
    <rPh sb="16" eb="20">
      <t>トクベツカイケイ</t>
    </rPh>
    <phoneticPr fontId="3"/>
  </si>
  <si>
    <t>過疎地域持続的発展特別事業基金</t>
    <phoneticPr fontId="5"/>
  </si>
  <si>
    <t>ふるさと応援基金</t>
    <rPh sb="4" eb="8">
      <t>オウエンキキン</t>
    </rPh>
    <phoneticPr fontId="2"/>
  </si>
  <si>
    <t>庁舎建設基金</t>
    <rPh sb="0" eb="2">
      <t>チョウシャ</t>
    </rPh>
    <rPh sb="2" eb="6">
      <t>ケンセツキキン</t>
    </rPh>
    <phoneticPr fontId="2"/>
  </si>
  <si>
    <t>地域福祉基金</t>
    <rPh sb="0" eb="6">
      <t>チイキフクシキキン</t>
    </rPh>
    <phoneticPr fontId="2"/>
  </si>
  <si>
    <t>菊池レキ基金</t>
    <rPh sb="0" eb="2">
      <t>キクチ</t>
    </rPh>
    <rPh sb="4" eb="6">
      <t>キキン</t>
    </rPh>
    <phoneticPr fontId="2"/>
  </si>
  <si>
    <t>南部広域行政組合一般会計</t>
    <rPh sb="0" eb="4">
      <t>ナンブコウイキ</t>
    </rPh>
    <rPh sb="4" eb="8">
      <t>ギョウセイクミアイ</t>
    </rPh>
    <rPh sb="8" eb="12">
      <t>イッパンカイケイ</t>
    </rPh>
    <phoneticPr fontId="2"/>
  </si>
  <si>
    <t>南部広域行政組合公共用地先行取得事業特別会計</t>
    <rPh sb="0" eb="2">
      <t>ナンブ</t>
    </rPh>
    <rPh sb="2" eb="4">
      <t>コウイキ</t>
    </rPh>
    <rPh sb="4" eb="8">
      <t>ギョウセイクミアイ</t>
    </rPh>
    <rPh sb="8" eb="12">
      <t>コウキョウヨウチ</t>
    </rPh>
    <rPh sb="12" eb="14">
      <t>センコウ</t>
    </rPh>
    <rPh sb="14" eb="16">
      <t>シュトク</t>
    </rPh>
    <rPh sb="16" eb="18">
      <t>ジギョウ</t>
    </rPh>
    <rPh sb="18" eb="22">
      <t>トクベツカイケイ</t>
    </rPh>
    <phoneticPr fontId="2"/>
  </si>
  <si>
    <t>基金からの繰入</t>
    <rPh sb="0" eb="2">
      <t>キキン</t>
    </rPh>
    <rPh sb="5" eb="7">
      <t>クリイレ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</si>
</sst>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6F0B-4D9B-91F6-DA307078A0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878000</c:v>
                </c:pt>
                <c:pt idx="1">
                  <c:v>961192</c:v>
                </c:pt>
                <c:pt idx="2">
                  <c:v>284014</c:v>
                </c:pt>
                <c:pt idx="3">
                  <c:v>801611</c:v>
                </c:pt>
                <c:pt idx="4">
                  <c:v>132026</c:v>
                </c:pt>
              </c:numCache>
            </c:numRef>
          </c:val>
          <c:smooth val="0"/>
          <c:extLst>
            <c:ext xmlns:c16="http://schemas.microsoft.com/office/drawing/2014/chart" uri="{C3380CC4-5D6E-409C-BE32-E72D297353CC}">
              <c16:uniqueId val="{00000001-6F0B-4D9B-91F6-DA307078A03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0.34</c:v>
                </c:pt>
                <c:pt idx="1">
                  <c:v>10.11</c:v>
                </c:pt>
                <c:pt idx="2">
                  <c:v>15.18</c:v>
                </c:pt>
                <c:pt idx="3">
                  <c:v>15.18</c:v>
                </c:pt>
                <c:pt idx="4">
                  <c:v>13.7</c:v>
                </c:pt>
              </c:numCache>
            </c:numRef>
          </c:val>
          <c:extLst>
            <c:ext xmlns:c16="http://schemas.microsoft.com/office/drawing/2014/chart" uri="{C3380CC4-5D6E-409C-BE32-E72D297353CC}">
              <c16:uniqueId val="{00000000-B8C5-41B1-9EA1-61AB186651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36.33</c:v>
                </c:pt>
                <c:pt idx="1">
                  <c:v>32.729999999999997</c:v>
                </c:pt>
                <c:pt idx="2">
                  <c:v>37.61</c:v>
                </c:pt>
                <c:pt idx="3">
                  <c:v>54.33</c:v>
                </c:pt>
                <c:pt idx="4">
                  <c:v>52.98</c:v>
                </c:pt>
              </c:numCache>
            </c:numRef>
          </c:val>
          <c:extLst>
            <c:ext xmlns:c16="http://schemas.microsoft.com/office/drawing/2014/chart" uri="{C3380CC4-5D6E-409C-BE32-E72D297353CC}">
              <c16:uniqueId val="{00000001-B8C5-41B1-9EA1-61AB186651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-16.61</c:v>
                </c:pt>
                <c:pt idx="1">
                  <c:v>8.0399999999999991</c:v>
                </c:pt>
                <c:pt idx="2">
                  <c:v>15.61</c:v>
                </c:pt>
                <c:pt idx="3">
                  <c:v>17.329999999999998</c:v>
                </c:pt>
                <c:pt idx="4">
                  <c:v>-5.41</c:v>
                </c:pt>
              </c:numCache>
            </c:numRef>
          </c:val>
          <c:smooth val="0"/>
          <c:extLst>
            <c:ext xmlns:c16="http://schemas.microsoft.com/office/drawing/2014/chart" uri="{C3380CC4-5D6E-409C-BE32-E72D297353CC}">
              <c16:uniqueId val="{00000002-B8C5-41B1-9EA1-61AB186651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E41-403F-B607-26DB804959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41-403F-B607-26DB8049598A}"/>
            </c:ext>
          </c:extLst>
        </c:ser>
        <c:ser>
          <c:idx val="2"/>
          <c:order val="2"/>
          <c:tx>
            <c:strRef>
              <c:f>データシート!$A$29</c:f>
              <c:strCache>
                <c:ptCount val="1"/>
                <c:pt idx="0">
                  <c:v>航路事業特別会計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3.7</c:v>
                </c:pt>
                <c:pt idx="2">
                  <c:v>#N/A</c:v>
                </c:pt>
                <c:pt idx="3">
                  <c:v>3.7</c:v>
                </c:pt>
                <c:pt idx="4">
                  <c:v>#N/A</c:v>
                </c:pt>
                <c:pt idx="5">
                  <c:v>0</c:v>
                </c:pt>
                <c:pt idx="6">
                  <c:v>#N/A</c:v>
                </c:pt>
                <c:pt idx="7">
                  <c:v>0</c:v>
                </c:pt>
                <c:pt idx="8">
                  <c:v>#N/A</c:v>
                </c:pt>
                <c:pt idx="9">
                  <c:v>0</c:v>
                </c:pt>
              </c:numCache>
            </c:numRef>
          </c:val>
          <c:extLst>
            <c:ext xmlns:c16="http://schemas.microsoft.com/office/drawing/2014/chart" uri="{C3380CC4-5D6E-409C-BE32-E72D297353CC}">
              <c16:uniqueId val="{00000002-5E41-403F-B607-26DB8049598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0.08</c:v>
                </c:pt>
                <c:pt idx="4">
                  <c:v>#N/A</c:v>
                </c:pt>
                <c:pt idx="5">
                  <c:v>0.26</c:v>
                </c:pt>
                <c:pt idx="6">
                  <c:v>#N/A</c:v>
                </c:pt>
                <c:pt idx="7">
                  <c:v>0.44</c:v>
                </c:pt>
                <c:pt idx="8">
                  <c:v>#N/A</c:v>
                </c:pt>
                <c:pt idx="9">
                  <c:v>0.04</c:v>
                </c:pt>
              </c:numCache>
            </c:numRef>
          </c:val>
          <c:extLst>
            <c:ext xmlns:c16="http://schemas.microsoft.com/office/drawing/2014/chart" uri="{C3380CC4-5D6E-409C-BE32-E72D297353CC}">
              <c16:uniqueId val="{00000003-5E41-403F-B607-26DB8049598A}"/>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0.09</c:v>
                </c:pt>
                <c:pt idx="2">
                  <c:v>#N/A</c:v>
                </c:pt>
                <c:pt idx="3">
                  <c:v>0</c:v>
                </c:pt>
                <c:pt idx="4">
                  <c:v>#N/A</c:v>
                </c:pt>
                <c:pt idx="5">
                  <c:v>0</c:v>
                </c:pt>
                <c:pt idx="6">
                  <c:v>#N/A</c:v>
                </c:pt>
                <c:pt idx="7">
                  <c:v>0.01</c:v>
                </c:pt>
                <c:pt idx="8">
                  <c:v>#N/A</c:v>
                </c:pt>
                <c:pt idx="9">
                  <c:v>7.0000000000000007E-2</c:v>
                </c:pt>
              </c:numCache>
            </c:numRef>
          </c:val>
          <c:extLst>
            <c:ext xmlns:c16="http://schemas.microsoft.com/office/drawing/2014/chart" uri="{C3380CC4-5D6E-409C-BE32-E72D297353CC}">
              <c16:uniqueId val="{00000004-5E41-403F-B607-26DB8049598A}"/>
            </c:ext>
          </c:extLst>
        </c:ser>
        <c:ser>
          <c:idx val="5"/>
          <c:order val="5"/>
          <c:tx>
            <c:strRef>
              <c:f>データシート!$A$32</c:f>
              <c:strCache>
                <c:ptCount val="1"/>
                <c:pt idx="0">
                  <c:v>漁業集落排水事業特別会計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0.01</c:v>
                </c:pt>
                <c:pt idx="4">
                  <c:v>#N/A</c:v>
                </c:pt>
                <c:pt idx="5">
                  <c:v>0.02</c:v>
                </c:pt>
                <c:pt idx="6">
                  <c:v>#N/A</c:v>
                </c:pt>
                <c:pt idx="7">
                  <c:v>0.1</c:v>
                </c:pt>
                <c:pt idx="8">
                  <c:v>#N/A</c:v>
                </c:pt>
                <c:pt idx="9">
                  <c:v>0.2</c:v>
                </c:pt>
              </c:numCache>
            </c:numRef>
          </c:val>
          <c:extLst>
            <c:ext xmlns:c16="http://schemas.microsoft.com/office/drawing/2014/chart" uri="{C3380CC4-5D6E-409C-BE32-E72D297353CC}">
              <c16:uniqueId val="{00000005-5E41-403F-B607-26DB8049598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4.83</c:v>
                </c:pt>
                <c:pt idx="2">
                  <c:v>#N/A</c:v>
                </c:pt>
                <c:pt idx="3">
                  <c:v>5.2</c:v>
                </c:pt>
                <c:pt idx="4">
                  <c:v>#N/A</c:v>
                </c:pt>
                <c:pt idx="5">
                  <c:v>3.64</c:v>
                </c:pt>
                <c:pt idx="6">
                  <c:v>#N/A</c:v>
                </c:pt>
                <c:pt idx="7">
                  <c:v>2.63</c:v>
                </c:pt>
                <c:pt idx="8">
                  <c:v>#N/A</c:v>
                </c:pt>
                <c:pt idx="9">
                  <c:v>0.3</c:v>
                </c:pt>
              </c:numCache>
            </c:numRef>
          </c:val>
          <c:extLst>
            <c:ext xmlns:c16="http://schemas.microsoft.com/office/drawing/2014/chart" uri="{C3380CC4-5D6E-409C-BE32-E72D297353CC}">
              <c16:uniqueId val="{00000006-5E41-403F-B607-26DB8049598A}"/>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0.01</c:v>
                </c:pt>
                <c:pt idx="2">
                  <c:v>#N/A</c:v>
                </c:pt>
                <c:pt idx="3">
                  <c:v>0.08</c:v>
                </c:pt>
                <c:pt idx="4">
                  <c:v>#N/A</c:v>
                </c:pt>
                <c:pt idx="5">
                  <c:v>0.13</c:v>
                </c:pt>
                <c:pt idx="6">
                  <c:v>#N/A</c:v>
                </c:pt>
                <c:pt idx="7">
                  <c:v>0.2</c:v>
                </c:pt>
                <c:pt idx="8">
                  <c:v>#N/A</c:v>
                </c:pt>
                <c:pt idx="9">
                  <c:v>0.5</c:v>
                </c:pt>
              </c:numCache>
            </c:numRef>
          </c:val>
          <c:extLst>
            <c:ext xmlns:c16="http://schemas.microsoft.com/office/drawing/2014/chart" uri="{C3380CC4-5D6E-409C-BE32-E72D297353CC}">
              <c16:uniqueId val="{00000007-5E41-403F-B607-26DB8049598A}"/>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c:v>
                </c:pt>
                <c:pt idx="2">
                  <c:v>0.95</c:v>
                </c:pt>
                <c:pt idx="3">
                  <c:v>#N/A</c:v>
                </c:pt>
                <c:pt idx="4">
                  <c:v>#N/A</c:v>
                </c:pt>
                <c:pt idx="5">
                  <c:v>0.54</c:v>
                </c:pt>
                <c:pt idx="6">
                  <c:v>#N/A</c:v>
                </c:pt>
                <c:pt idx="7">
                  <c:v>0.56000000000000005</c:v>
                </c:pt>
                <c:pt idx="8">
                  <c:v>#N/A</c:v>
                </c:pt>
                <c:pt idx="9">
                  <c:v>1.99</c:v>
                </c:pt>
              </c:numCache>
            </c:numRef>
          </c:val>
          <c:extLst>
            <c:ext xmlns:c16="http://schemas.microsoft.com/office/drawing/2014/chart" uri="{C3380CC4-5D6E-409C-BE32-E72D297353CC}">
              <c16:uniqueId val="{00000008-5E41-403F-B607-26DB8049598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0.39</c:v>
                </c:pt>
                <c:pt idx="2">
                  <c:v>#N/A</c:v>
                </c:pt>
                <c:pt idx="3">
                  <c:v>10.1</c:v>
                </c:pt>
                <c:pt idx="4">
                  <c:v>#N/A</c:v>
                </c:pt>
                <c:pt idx="5">
                  <c:v>15.18</c:v>
                </c:pt>
                <c:pt idx="6">
                  <c:v>#N/A</c:v>
                </c:pt>
                <c:pt idx="7">
                  <c:v>15.18</c:v>
                </c:pt>
                <c:pt idx="8">
                  <c:v>#N/A</c:v>
                </c:pt>
                <c:pt idx="9">
                  <c:v>13.69</c:v>
                </c:pt>
              </c:numCache>
            </c:numRef>
          </c:val>
          <c:extLst>
            <c:ext xmlns:c16="http://schemas.microsoft.com/office/drawing/2014/chart" uri="{C3380CC4-5D6E-409C-BE32-E72D297353CC}">
              <c16:uniqueId val="{00000009-5E41-403F-B607-26DB8049598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155</c:v>
                </c:pt>
                <c:pt idx="5">
                  <c:v>159</c:v>
                </c:pt>
                <c:pt idx="8">
                  <c:v>161</c:v>
                </c:pt>
                <c:pt idx="11">
                  <c:v>161</c:v>
                </c:pt>
                <c:pt idx="14">
                  <c:v>162</c:v>
                </c:pt>
              </c:numCache>
            </c:numRef>
          </c:val>
          <c:extLst>
            <c:ext xmlns:c16="http://schemas.microsoft.com/office/drawing/2014/chart" uri="{C3380CC4-5D6E-409C-BE32-E72D297353CC}">
              <c16:uniqueId val="{00000000-C401-4E13-94E6-0A84D63B6B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401-4E13-94E6-0A84D63B6B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47</c:v>
                </c:pt>
                <c:pt idx="3">
                  <c:v>52</c:v>
                </c:pt>
                <c:pt idx="6">
                  <c:v>51</c:v>
                </c:pt>
                <c:pt idx="9">
                  <c:v>51</c:v>
                </c:pt>
                <c:pt idx="12">
                  <c:v>51</c:v>
                </c:pt>
              </c:numCache>
            </c:numRef>
          </c:val>
          <c:extLst>
            <c:ext xmlns:c16="http://schemas.microsoft.com/office/drawing/2014/chart" uri="{C3380CC4-5D6E-409C-BE32-E72D297353CC}">
              <c16:uniqueId val="{00000002-C401-4E13-94E6-0A84D63B6B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3-C401-4E13-94E6-0A84D63B6B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59</c:v>
                </c:pt>
                <c:pt idx="3">
                  <c:v>62</c:v>
                </c:pt>
                <c:pt idx="6">
                  <c:v>65</c:v>
                </c:pt>
                <c:pt idx="9">
                  <c:v>68</c:v>
                </c:pt>
                <c:pt idx="12">
                  <c:v>67</c:v>
                </c:pt>
              </c:numCache>
            </c:numRef>
          </c:val>
          <c:extLst>
            <c:ext xmlns:c16="http://schemas.microsoft.com/office/drawing/2014/chart" uri="{C3380CC4-5D6E-409C-BE32-E72D297353CC}">
              <c16:uniqueId val="{00000004-C401-4E13-94E6-0A84D63B6B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01-4E13-94E6-0A84D63B6B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01-4E13-94E6-0A84D63B6B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126</c:v>
                </c:pt>
                <c:pt idx="3">
                  <c:v>124</c:v>
                </c:pt>
                <c:pt idx="6">
                  <c:v>124</c:v>
                </c:pt>
                <c:pt idx="9">
                  <c:v>128</c:v>
                </c:pt>
                <c:pt idx="12">
                  <c:v>123</c:v>
                </c:pt>
              </c:numCache>
            </c:numRef>
          </c:val>
          <c:extLst>
            <c:ext xmlns:c16="http://schemas.microsoft.com/office/drawing/2014/chart" uri="{C3380CC4-5D6E-409C-BE32-E72D297353CC}">
              <c16:uniqueId val="{00000007-C401-4E13-94E6-0A84D63B6BA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77</c:v>
                </c:pt>
                <c:pt idx="2">
                  <c:v>#N/A</c:v>
                </c:pt>
                <c:pt idx="3">
                  <c:v>#N/A</c:v>
                </c:pt>
                <c:pt idx="4">
                  <c:v>79</c:v>
                </c:pt>
                <c:pt idx="5">
                  <c:v>#N/A</c:v>
                </c:pt>
                <c:pt idx="6">
                  <c:v>#N/A</c:v>
                </c:pt>
                <c:pt idx="7">
                  <c:v>80</c:v>
                </c:pt>
                <c:pt idx="8">
                  <c:v>#N/A</c:v>
                </c:pt>
                <c:pt idx="9">
                  <c:v>#N/A</c:v>
                </c:pt>
                <c:pt idx="10">
                  <c:v>86</c:v>
                </c:pt>
                <c:pt idx="11">
                  <c:v>#N/A</c:v>
                </c:pt>
                <c:pt idx="12">
                  <c:v>#N/A</c:v>
                </c:pt>
                <c:pt idx="13">
                  <c:v>79</c:v>
                </c:pt>
                <c:pt idx="14">
                  <c:v>#N/A</c:v>
                </c:pt>
              </c:numCache>
            </c:numRef>
          </c:val>
          <c:smooth val="0"/>
          <c:extLst>
            <c:ext xmlns:c16="http://schemas.microsoft.com/office/drawing/2014/chart" uri="{C3380CC4-5D6E-409C-BE32-E72D297353CC}">
              <c16:uniqueId val="{00000008-C401-4E13-94E6-0A84D63B6BA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1109</c:v>
                </c:pt>
                <c:pt idx="5">
                  <c:v>1151</c:v>
                </c:pt>
                <c:pt idx="8">
                  <c:v>1094</c:v>
                </c:pt>
                <c:pt idx="11">
                  <c:v>1267</c:v>
                </c:pt>
                <c:pt idx="14">
                  <c:v>1634</c:v>
                </c:pt>
              </c:numCache>
            </c:numRef>
          </c:val>
          <c:extLst>
            <c:ext xmlns:c16="http://schemas.microsoft.com/office/drawing/2014/chart" uri="{C3380CC4-5D6E-409C-BE32-E72D297353CC}">
              <c16:uniqueId val="{00000000-F06E-4EB7-B2B9-B4F0D6FFD0D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c:v>
                </c:pt>
                <c:pt idx="5">
                  <c:v>5</c:v>
                </c:pt>
                <c:pt idx="8">
                  <c:v>18</c:v>
                </c:pt>
                <c:pt idx="11">
                  <c:v>16</c:v>
                </c:pt>
                <c:pt idx="14">
                  <c:v>17</c:v>
                </c:pt>
              </c:numCache>
            </c:numRef>
          </c:val>
          <c:extLst>
            <c:ext xmlns:c16="http://schemas.microsoft.com/office/drawing/2014/chart" uri="{C3380CC4-5D6E-409C-BE32-E72D297353CC}">
              <c16:uniqueId val="{00000001-F06E-4EB7-B2B9-B4F0D6FFD0D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359</c:v>
                </c:pt>
                <c:pt idx="5">
                  <c:v>294</c:v>
                </c:pt>
                <c:pt idx="8">
                  <c:v>390</c:v>
                </c:pt>
                <c:pt idx="11">
                  <c:v>564</c:v>
                </c:pt>
                <c:pt idx="14">
                  <c:v>532</c:v>
                </c:pt>
              </c:numCache>
            </c:numRef>
          </c:val>
          <c:extLst>
            <c:ext xmlns:c16="http://schemas.microsoft.com/office/drawing/2014/chart" uri="{C3380CC4-5D6E-409C-BE32-E72D297353CC}">
              <c16:uniqueId val="{00000002-F06E-4EB7-B2B9-B4F0D6FFD0D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6E-4EB7-B2B9-B4F0D6FFD0D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06E-4EB7-B2B9-B4F0D6FFD0D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6E-4EB7-B2B9-B4F0D6FFD0D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82</c:v>
                </c:pt>
                <c:pt idx="3">
                  <c:v>0</c:v>
                </c:pt>
                <c:pt idx="6">
                  <c:v>0</c:v>
                </c:pt>
                <c:pt idx="9">
                  <c:v>0</c:v>
                </c:pt>
                <c:pt idx="12">
                  <c:v>0</c:v>
                </c:pt>
              </c:numCache>
            </c:numRef>
          </c:val>
          <c:extLst>
            <c:ext xmlns:c16="http://schemas.microsoft.com/office/drawing/2014/chart" uri="{C3380CC4-5D6E-409C-BE32-E72D297353CC}">
              <c16:uniqueId val="{00000006-F06E-4EB7-B2B9-B4F0D6FFD0D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06E-4EB7-B2B9-B4F0D6FFD0D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573</c:v>
                </c:pt>
                <c:pt idx="3">
                  <c:v>558</c:v>
                </c:pt>
                <c:pt idx="6">
                  <c:v>499</c:v>
                </c:pt>
                <c:pt idx="9">
                  <c:v>388</c:v>
                </c:pt>
                <c:pt idx="12">
                  <c:v>443</c:v>
                </c:pt>
              </c:numCache>
            </c:numRef>
          </c:val>
          <c:extLst>
            <c:ext xmlns:c16="http://schemas.microsoft.com/office/drawing/2014/chart" uri="{C3380CC4-5D6E-409C-BE32-E72D297353CC}">
              <c16:uniqueId val="{00000008-F06E-4EB7-B2B9-B4F0D6FFD0D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743</c:v>
                </c:pt>
                <c:pt idx="3">
                  <c:v>685</c:v>
                </c:pt>
                <c:pt idx="6">
                  <c:v>626</c:v>
                </c:pt>
                <c:pt idx="9">
                  <c:v>628</c:v>
                </c:pt>
                <c:pt idx="12">
                  <c:v>729</c:v>
                </c:pt>
              </c:numCache>
            </c:numRef>
          </c:val>
          <c:extLst>
            <c:ext xmlns:c16="http://schemas.microsoft.com/office/drawing/2014/chart" uri="{C3380CC4-5D6E-409C-BE32-E72D297353CC}">
              <c16:uniqueId val="{00000009-F06E-4EB7-B2B9-B4F0D6FFD0D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1111</c:v>
                </c:pt>
                <c:pt idx="3">
                  <c:v>1258</c:v>
                </c:pt>
                <c:pt idx="6">
                  <c:v>1211</c:v>
                </c:pt>
                <c:pt idx="9">
                  <c:v>1482</c:v>
                </c:pt>
                <c:pt idx="12">
                  <c:v>1362</c:v>
                </c:pt>
              </c:numCache>
            </c:numRef>
          </c:val>
          <c:extLst>
            <c:ext xmlns:c16="http://schemas.microsoft.com/office/drawing/2014/chart" uri="{C3380CC4-5D6E-409C-BE32-E72D297353CC}">
              <c16:uniqueId val="{0000000A-F06E-4EB7-B2B9-B4F0D6FFD0D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1034</c:v>
                </c:pt>
                <c:pt idx="2">
                  <c:v>#N/A</c:v>
                </c:pt>
                <c:pt idx="3">
                  <c:v>#N/A</c:v>
                </c:pt>
                <c:pt idx="4">
                  <c:v>1050</c:v>
                </c:pt>
                <c:pt idx="5">
                  <c:v>#N/A</c:v>
                </c:pt>
                <c:pt idx="6">
                  <c:v>#N/A</c:v>
                </c:pt>
                <c:pt idx="7">
                  <c:v>835</c:v>
                </c:pt>
                <c:pt idx="8">
                  <c:v>#N/A</c:v>
                </c:pt>
                <c:pt idx="9">
                  <c:v>#N/A</c:v>
                </c:pt>
                <c:pt idx="10">
                  <c:v>650</c:v>
                </c:pt>
                <c:pt idx="11">
                  <c:v>#N/A</c:v>
                </c:pt>
                <c:pt idx="12">
                  <c:v>#N/A</c:v>
                </c:pt>
                <c:pt idx="13">
                  <c:v>351</c:v>
                </c:pt>
                <c:pt idx="14">
                  <c:v>#N/A</c:v>
                </c:pt>
              </c:numCache>
            </c:numRef>
          </c:val>
          <c:smooth val="0"/>
          <c:extLst>
            <c:ext xmlns:c16="http://schemas.microsoft.com/office/drawing/2014/chart" uri="{C3380CC4-5D6E-409C-BE32-E72D297353CC}">
              <c16:uniqueId val="{0000000B-F06E-4EB7-B2B9-B4F0D6FFD0D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376</c:v>
                </c:pt>
                <c:pt idx="1">
                  <c:v>549</c:v>
                </c:pt>
                <c:pt idx="2">
                  <c:v>517</c:v>
                </c:pt>
              </c:numCache>
            </c:numRef>
          </c:val>
          <c:extLst>
            <c:ext xmlns:c16="http://schemas.microsoft.com/office/drawing/2014/chart" uri="{C3380CC4-5D6E-409C-BE32-E72D297353CC}">
              <c16:uniqueId val="{00000000-AFE3-422A-8BBF-E8E946AA910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c:v>
                </c:pt>
                <c:pt idx="1">
                  <c:v>8</c:v>
                </c:pt>
                <c:pt idx="2">
                  <c:v>8</c:v>
                </c:pt>
              </c:numCache>
            </c:numRef>
          </c:val>
          <c:extLst>
            <c:ext xmlns:c16="http://schemas.microsoft.com/office/drawing/2014/chart" uri="{C3380CC4-5D6E-409C-BE32-E72D297353CC}">
              <c16:uniqueId val="{00000001-AFE3-422A-8BBF-E8E946AA910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90</c:v>
                </c:pt>
                <c:pt idx="1">
                  <c:v>97</c:v>
                </c:pt>
                <c:pt idx="2">
                  <c:v>98</c:v>
                </c:pt>
              </c:numCache>
            </c:numRef>
          </c:val>
          <c:extLst>
            <c:ext xmlns:c16="http://schemas.microsoft.com/office/drawing/2014/chart" uri="{C3380CC4-5D6E-409C-BE32-E72D297353CC}">
              <c16:uniqueId val="{00000002-AFE3-422A-8BBF-E8E946AA910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870
860
16.74
2,026,259
1,862,294
133,544
974,965
1,361,797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類似団体の平均を下回っている。</a:t>
          </a:r>
          <a:endParaRPr lang="ja-JP" altLang="ja-JP" sz="1400">
            <a:effectLst/>
          </a:endParaRPr>
        </a:p>
        <a:p>
          <a:r>
            <a:rPr kumimoji="1" lang="ja-JP" altLang="ja-JP" sz="1100">
              <a:solidFill>
                <a:schemeClr val="dk1"/>
              </a:solidFill>
              <a:effectLst/>
              <a:latin typeface="+mn-lt"/>
              <a:ea typeface="+mn-ea"/>
              <a:cs typeface="+mn-cs"/>
            </a:rPr>
            <a:t>　緊急に必要な事業を峻別し、投資的経費の抑制する等、歳出の徹底的な見直しを実施するとともに、村税及び使用料・手数料の徴収強化の取組及び新たな財源の確保の検討をする等、歳入確保に努める。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16631</xdr:rowOff>
    </xdr:from>
    <xdr:to>
      <xdr:col>23</xdr:col>
      <xdr:colOff>133350</xdr:colOff>
      <xdr:row>45</xdr:row>
      <xdr:rowOff>28122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318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16631</xdr:rowOff>
    </xdr:from>
    <xdr:to>
      <xdr:col>19</xdr:col>
      <xdr:colOff>133350</xdr:colOff>
      <xdr:row>45</xdr:row>
      <xdr:rowOff>16631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31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5141</xdr:rowOff>
    </xdr:from>
    <xdr:to>
      <xdr:col>15</xdr:col>
      <xdr:colOff>82550</xdr:colOff>
      <xdr:row>45</xdr:row>
      <xdr:rowOff>16631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203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5141</xdr:rowOff>
    </xdr:from>
    <xdr:to>
      <xdr:col>11</xdr:col>
      <xdr:colOff>31750</xdr:colOff>
      <xdr:row>45</xdr:row>
      <xdr:rowOff>5141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148772</xdr:rowOff>
    </xdr:from>
    <xdr:to>
      <xdr:col>23</xdr:col>
      <xdr:colOff>184150</xdr:colOff>
      <xdr:row>45</xdr:row>
      <xdr:rowOff>78922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44649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8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137281</xdr:rowOff>
    </xdr:from>
    <xdr:to>
      <xdr:col>19</xdr:col>
      <xdr:colOff>184150</xdr:colOff>
      <xdr:row>45</xdr:row>
      <xdr:rowOff>67431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52208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67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137281</xdr:rowOff>
    </xdr:from>
    <xdr:to>
      <xdr:col>15</xdr:col>
      <xdr:colOff>133350</xdr:colOff>
      <xdr:row>45</xdr:row>
      <xdr:rowOff>67431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52208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125791</xdr:rowOff>
    </xdr:from>
    <xdr:to>
      <xdr:col>11</xdr:col>
      <xdr:colOff>82550</xdr:colOff>
      <xdr:row>45</xdr:row>
      <xdr:rowOff>55941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40718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125791</xdr:rowOff>
    </xdr:from>
    <xdr:to>
      <xdr:col>7</xdr:col>
      <xdr:colOff>31750</xdr:colOff>
      <xdr:row>45</xdr:row>
      <xdr:rowOff>55941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40718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　今後も、事業の見直しを実施し優先度の低い事業については廃止・縮小を進め経常経費の削減に努める。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70739</xdr:rowOff>
    </xdr:from>
    <xdr:to>
      <xdr:col>23</xdr:col>
      <xdr:colOff>133350</xdr:colOff>
      <xdr:row>65</xdr:row>
      <xdr:rowOff>65786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43539"/>
          <a:ext cx="8382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70739</xdr:rowOff>
    </xdr:from>
    <xdr:to>
      <xdr:col>19</xdr:col>
      <xdr:colOff>133350</xdr:colOff>
      <xdr:row>65</xdr:row>
      <xdr:rowOff>17526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43539"/>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169054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4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17526</xdr:rowOff>
    </xdr:from>
    <xdr:to>
      <xdr:col>15</xdr:col>
      <xdr:colOff>82550</xdr:colOff>
      <xdr:row>66</xdr:row>
      <xdr:rowOff>14986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6177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14986</xdr:rowOff>
    </xdr:from>
    <xdr:to>
      <xdr:col>11</xdr:col>
      <xdr:colOff>31750</xdr:colOff>
      <xdr:row>66</xdr:row>
      <xdr:rowOff>17399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33068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14986</xdr:rowOff>
    </xdr:from>
    <xdr:to>
      <xdr:col>23</xdr:col>
      <xdr:colOff>184150</xdr:colOff>
      <xdr:row>65</xdr:row>
      <xdr:rowOff>116586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158513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3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19939</xdr:rowOff>
    </xdr:from>
    <xdr:to>
      <xdr:col>19</xdr:col>
      <xdr:colOff>184150</xdr:colOff>
      <xdr:row>64</xdr:row>
      <xdr:rowOff>121539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9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131716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61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138176</xdr:rowOff>
    </xdr:from>
    <xdr:to>
      <xdr:col>15</xdr:col>
      <xdr:colOff>133350</xdr:colOff>
      <xdr:row>65</xdr:row>
      <xdr:rowOff>68326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53103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135636</xdr:rowOff>
    </xdr:from>
    <xdr:to>
      <xdr:col>11</xdr:col>
      <xdr:colOff>82550</xdr:colOff>
      <xdr:row>66</xdr:row>
      <xdr:rowOff>65786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50563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138049</xdr:rowOff>
    </xdr:from>
    <xdr:to>
      <xdr:col>7</xdr:col>
      <xdr:colOff>31750</xdr:colOff>
      <xdr:row>66</xdr:row>
      <xdr:rowOff>68199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8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52976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6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[1,078,457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地理的要因から、沖縄本島との交通手段として交通事業（航路）の運営や県管理空港管理のため職員を配置していることから人件費を押し上げている。</a:t>
          </a:r>
          <a:endParaRPr lang="ja-JP" altLang="ja-JP" sz="1400">
            <a:effectLst/>
          </a:endParaRPr>
        </a:p>
        <a:p>
          <a:r>
            <a:rPr kumimoji="1" lang="ja-JP" altLang="ja-JP" sz="1100">
              <a:solidFill>
                <a:schemeClr val="dk1"/>
              </a:solidFill>
              <a:effectLst/>
              <a:latin typeface="+mn-lt"/>
              <a:ea typeface="+mn-ea"/>
              <a:cs typeface="+mn-cs"/>
            </a:rPr>
            <a:t>　また、三つの有人島それぞれに、幼小中学校、公民館、公営住宅、上下水道及びゴミ処理施設等の基盤整備を行っており、施設運営を行うため物件費も高額となっているため類似団体平均を大きく上回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141306</xdr:rowOff>
    </xdr:from>
    <xdr:to>
      <xdr:col>23</xdr:col>
      <xdr:colOff>133350</xdr:colOff>
      <xdr:row>83</xdr:row>
      <xdr:rowOff>4035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00206"/>
          <a:ext cx="838200" cy="3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93573</xdr:rowOff>
    </xdr:from>
    <xdr:to>
      <xdr:col>19</xdr:col>
      <xdr:colOff>133350</xdr:colOff>
      <xdr:row>82</xdr:row>
      <xdr:rowOff>141306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52473"/>
          <a:ext cx="889000" cy="4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93573</xdr:rowOff>
    </xdr:from>
    <xdr:to>
      <xdr:col>15</xdr:col>
      <xdr:colOff>82550</xdr:colOff>
      <xdr:row>82</xdr:row>
      <xdr:rowOff>111097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52473"/>
          <a:ext cx="889000" cy="1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111097</xdr:rowOff>
    </xdr:from>
    <xdr:to>
      <xdr:col>11</xdr:col>
      <xdr:colOff>31750</xdr:colOff>
      <xdr:row>82</xdr:row>
      <xdr:rowOff>150949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169997"/>
          <a:ext cx="889000" cy="3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124685</xdr:rowOff>
    </xdr:from>
    <xdr:to>
      <xdr:col>23</xdr:col>
      <xdr:colOff>184150</xdr:colOff>
      <xdr:row>83</xdr:row>
      <xdr:rowOff>54835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96762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90506</xdr:rowOff>
    </xdr:from>
    <xdr:to>
      <xdr:col>19</xdr:col>
      <xdr:colOff>184150</xdr:colOff>
      <xdr:row>83</xdr:row>
      <xdr:rowOff>20656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5433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3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42773</xdr:rowOff>
    </xdr:from>
    <xdr:to>
      <xdr:col>15</xdr:col>
      <xdr:colOff>133350</xdr:colOff>
      <xdr:row>82</xdr:row>
      <xdr:rowOff>144373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0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129150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8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60297</xdr:rowOff>
    </xdr:from>
    <xdr:to>
      <xdr:col>11</xdr:col>
      <xdr:colOff>82550</xdr:colOff>
      <xdr:row>82</xdr:row>
      <xdr:rowOff>161897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1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146674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0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100149</xdr:rowOff>
    </xdr:from>
    <xdr:to>
      <xdr:col>7</xdr:col>
      <xdr:colOff>31750</xdr:colOff>
      <xdr:row>83</xdr:row>
      <xdr:rowOff>30299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5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15076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を上回っているが、全国平均を下回っている。経験年数が長い職員の割合が増えてきているのが原因と考えられるが、引き続き給与の適正化に努める。</a:t>
          </a:r>
          <a:endParaRPr kumimoji="1" lang="en-US"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41148</xdr:rowOff>
    </xdr:from>
    <xdr:to>
      <xdr:col>81</xdr:col>
      <xdr:colOff>44450</xdr:colOff>
      <xdr:row>87</xdr:row>
      <xdr:rowOff>132842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957298"/>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41148</xdr:rowOff>
    </xdr:from>
    <xdr:to>
      <xdr:col>77</xdr:col>
      <xdr:colOff>44450</xdr:colOff>
      <xdr:row>87</xdr:row>
      <xdr:rowOff>147320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95729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154687</xdr:rowOff>
    </xdr:from>
    <xdr:to>
      <xdr:col>72</xdr:col>
      <xdr:colOff>203200</xdr:colOff>
      <xdr:row>87</xdr:row>
      <xdr:rowOff>147320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899387"/>
          <a:ext cx="889000" cy="16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154687</xdr:rowOff>
    </xdr:from>
    <xdr:to>
      <xdr:col>68</xdr:col>
      <xdr:colOff>152400</xdr:colOff>
      <xdr:row>87</xdr:row>
      <xdr:rowOff>12192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899387"/>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144290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144290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82042</xdr:rowOff>
    </xdr:from>
    <xdr:to>
      <xdr:col>81</xdr:col>
      <xdr:colOff>95250</xdr:colOff>
      <xdr:row>88</xdr:row>
      <xdr:rowOff>12192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54119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9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161798</xdr:rowOff>
    </xdr:from>
    <xdr:to>
      <xdr:col>77</xdr:col>
      <xdr:colOff>95250</xdr:colOff>
      <xdr:row>87</xdr:row>
      <xdr:rowOff>91948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0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102125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7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96520</xdr:rowOff>
    </xdr:from>
    <xdr:to>
      <xdr:col>73</xdr:col>
      <xdr:colOff>44450</xdr:colOff>
      <xdr:row>88</xdr:row>
      <xdr:rowOff>26670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36847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103887</xdr:rowOff>
    </xdr:from>
    <xdr:to>
      <xdr:col>68</xdr:col>
      <xdr:colOff>203200</xdr:colOff>
      <xdr:row>87</xdr:row>
      <xdr:rowOff>34037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44214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61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132842</xdr:rowOff>
    </xdr:from>
    <xdr:to>
      <xdr:col>64</xdr:col>
      <xdr:colOff>152400</xdr:colOff>
      <xdr:row>87</xdr:row>
      <xdr:rowOff>62992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7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73169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64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離島村であるため、沖縄本島との交通手段として交通事業（船舶）を運営しており、その交通事業における船舶職員の採用と併せて県空港管理のためそれぞれ職員を配置していることから類似団体を上回っている。</a:t>
          </a:r>
          <a:endParaRPr lang="ja-JP" altLang="ja-JP" sz="1400">
            <a:effectLst/>
          </a:endParaRPr>
        </a:p>
        <a:p>
          <a:r>
            <a:rPr kumimoji="1" lang="ja-JP" altLang="ja-JP" sz="1100">
              <a:solidFill>
                <a:schemeClr val="dk1"/>
              </a:solidFill>
              <a:effectLst/>
              <a:latin typeface="+mn-lt"/>
              <a:ea typeface="+mn-ea"/>
              <a:cs typeface="+mn-cs"/>
            </a:rPr>
            <a:t>　引き続き適正な定員管理に努める。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151463</xdr:rowOff>
    </xdr:from>
    <xdr:to>
      <xdr:col>81</xdr:col>
      <xdr:colOff>44450</xdr:colOff>
      <xdr:row>60</xdr:row>
      <xdr:rowOff>55620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267013"/>
          <a:ext cx="838200" cy="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151463</xdr:rowOff>
    </xdr:from>
    <xdr:to>
      <xdr:col>77</xdr:col>
      <xdr:colOff>44450</xdr:colOff>
      <xdr:row>59</xdr:row>
      <xdr:rowOff>154910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26701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154910</xdr:rowOff>
    </xdr:from>
    <xdr:to>
      <xdr:col>72</xdr:col>
      <xdr:colOff>203200</xdr:colOff>
      <xdr:row>59</xdr:row>
      <xdr:rowOff>156749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4401800" y="10270460"/>
          <a:ext cx="889000" cy="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119404</xdr:rowOff>
    </xdr:from>
    <xdr:to>
      <xdr:col>68</xdr:col>
      <xdr:colOff>152400</xdr:colOff>
      <xdr:row>59</xdr:row>
      <xdr:rowOff>156749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234954"/>
          <a:ext cx="889000" cy="3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3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171189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4820</xdr:rowOff>
    </xdr:from>
    <xdr:to>
      <xdr:col>81</xdr:col>
      <xdr:colOff>95250</xdr:colOff>
      <xdr:row>60</xdr:row>
      <xdr:rowOff>106420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148347</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100663</xdr:rowOff>
    </xdr:from>
    <xdr:to>
      <xdr:col>77</xdr:col>
      <xdr:colOff>95250</xdr:colOff>
      <xdr:row>60</xdr:row>
      <xdr:rowOff>30813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21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15590</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30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104110</xdr:rowOff>
    </xdr:from>
    <xdr:to>
      <xdr:col>73</xdr:col>
      <xdr:colOff>44450</xdr:colOff>
      <xdr:row>60</xdr:row>
      <xdr:rowOff>34260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19037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30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105949</xdr:rowOff>
    </xdr:from>
    <xdr:to>
      <xdr:col>68</xdr:col>
      <xdr:colOff>203200</xdr:colOff>
      <xdr:row>60</xdr:row>
      <xdr:rowOff>36099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2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20876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30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68604</xdr:rowOff>
    </xdr:from>
    <xdr:to>
      <xdr:col>64</xdr:col>
      <xdr:colOff>152400</xdr:colOff>
      <xdr:row>59</xdr:row>
      <xdr:rowOff>170204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1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154981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2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％減少したが、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村</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島からなる本村は地理的要因によりこれまで各島ごとに生活に係る基盤整備をおこなってきており、その財源として多額の地方債を発行したことにより類似団体の平均を大きく上回っている。</a:t>
          </a:r>
          <a:r>
            <a:rPr kumimoji="1" lang="ja-JP" altLang="en-US" sz="1100">
              <a:solidFill>
                <a:schemeClr val="dk1"/>
              </a:solidFill>
              <a:effectLst/>
              <a:latin typeface="+mn-lt"/>
              <a:ea typeface="+mn-ea"/>
              <a:cs typeface="+mn-cs"/>
            </a:rPr>
            <a:t>新たな</a:t>
          </a:r>
          <a:r>
            <a:rPr kumimoji="1" lang="ja-JP" altLang="ja-JP" sz="1100">
              <a:solidFill>
                <a:schemeClr val="dk1"/>
              </a:solidFill>
              <a:effectLst/>
              <a:latin typeface="+mn-lt"/>
              <a:ea typeface="+mn-ea"/>
              <a:cs typeface="+mn-cs"/>
            </a:rPr>
            <a:t>公債費の抑制に努め</a:t>
          </a:r>
          <a:r>
            <a:rPr kumimoji="1" lang="ja-JP" altLang="en-US" sz="1100">
              <a:solidFill>
                <a:schemeClr val="dk1"/>
              </a:solidFill>
              <a:effectLst/>
              <a:latin typeface="+mn-lt"/>
              <a:ea typeface="+mn-ea"/>
              <a:cs typeface="+mn-cs"/>
            </a:rPr>
            <a:t>てきているが</a:t>
          </a:r>
          <a:r>
            <a:rPr kumimoji="1" lang="ja-JP" altLang="ja-JP" sz="1100">
              <a:solidFill>
                <a:schemeClr val="dk1"/>
              </a:solidFill>
              <a:effectLst/>
              <a:latin typeface="+mn-lt"/>
              <a:ea typeface="+mn-ea"/>
              <a:cs typeface="+mn-cs"/>
            </a:rPr>
            <a:t>、繰上償還等を行い引き続き公債費比率の適正化に努める。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43</xdr:row>
      <xdr:rowOff>30904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37108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30904</xdr:rowOff>
    </xdr:from>
    <xdr:to>
      <xdr:col>77</xdr:col>
      <xdr:colOff>44450</xdr:colOff>
      <xdr:row>43</xdr:row>
      <xdr:rowOff>71120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4032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71120</xdr:rowOff>
    </xdr:from>
    <xdr:to>
      <xdr:col>72</xdr:col>
      <xdr:colOff>203200</xdr:colOff>
      <xdr:row>44</xdr:row>
      <xdr:rowOff>44450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4434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44450</xdr:rowOff>
    </xdr:from>
    <xdr:to>
      <xdr:col>68</xdr:col>
      <xdr:colOff>152400</xdr:colOff>
      <xdr:row>45</xdr:row>
      <xdr:rowOff>9737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58825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151554</xdr:rowOff>
    </xdr:from>
    <xdr:to>
      <xdr:col>77</xdr:col>
      <xdr:colOff>95250</xdr:colOff>
      <xdr:row>43</xdr:row>
      <xdr:rowOff>81704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66481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20320</xdr:rowOff>
    </xdr:from>
    <xdr:to>
      <xdr:col>73</xdr:col>
      <xdr:colOff>44450</xdr:colOff>
      <xdr:row>43</xdr:row>
      <xdr:rowOff>121920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106697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165100</xdr:rowOff>
    </xdr:from>
    <xdr:to>
      <xdr:col>68</xdr:col>
      <xdr:colOff>203200</xdr:colOff>
      <xdr:row>44</xdr:row>
      <xdr:rowOff>95250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80027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130387</xdr:rowOff>
    </xdr:from>
    <xdr:to>
      <xdr:col>64</xdr:col>
      <xdr:colOff>152400</xdr:colOff>
      <xdr:row>45</xdr:row>
      <xdr:rowOff>60537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45314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職員宿舎をリース方式により建設したため将来負担比率は類似団体に比べ大きく上回っている。</a:t>
          </a:r>
          <a:endParaRPr lang="ja-JP" altLang="ja-JP" sz="1400">
            <a:effectLst/>
          </a:endParaRPr>
        </a:p>
        <a:p>
          <a:r>
            <a:rPr kumimoji="1" lang="ja-JP" altLang="ja-JP" sz="1100">
              <a:solidFill>
                <a:schemeClr val="dk1"/>
              </a:solidFill>
              <a:effectLst/>
              <a:latin typeface="+mn-lt"/>
              <a:ea typeface="+mn-ea"/>
              <a:cs typeface="+mn-cs"/>
            </a:rPr>
            <a:t>　今後は、計画的な事業の執行や、公債費の発行抑制に努め財政の健全化に努める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79705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4005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51782</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2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79705</xdr:rowOff>
    </xdr:from>
    <xdr:to>
      <xdr:col>81</xdr:col>
      <xdr:colOff>133350</xdr:colOff>
      <xdr:row>22</xdr:row>
      <xdr:rowOff>79705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51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121006</xdr:rowOff>
    </xdr:from>
    <xdr:to>
      <xdr:col>81</xdr:col>
      <xdr:colOff>44450</xdr:colOff>
      <xdr:row>18</xdr:row>
      <xdr:rowOff>98552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864206"/>
          <a:ext cx="838200" cy="32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98552</xdr:rowOff>
    </xdr:from>
    <xdr:to>
      <xdr:col>77</xdr:col>
      <xdr:colOff>44450</xdr:colOff>
      <xdr:row>19</xdr:row>
      <xdr:rowOff>149098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318465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149098</xdr:rowOff>
    </xdr:from>
    <xdr:to>
      <xdr:col>72</xdr:col>
      <xdr:colOff>203200</xdr:colOff>
      <xdr:row>22</xdr:row>
      <xdr:rowOff>106731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3406648"/>
          <a:ext cx="889000" cy="47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106731</xdr:rowOff>
    </xdr:from>
    <xdr:to>
      <xdr:col>68</xdr:col>
      <xdr:colOff>152400</xdr:colOff>
      <xdr:row>22</xdr:row>
      <xdr:rowOff>166573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3878631"/>
          <a:ext cx="889000" cy="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70206</xdr:rowOff>
    </xdr:from>
    <xdr:to>
      <xdr:col>81</xdr:col>
      <xdr:colOff>95250</xdr:colOff>
      <xdr:row>17</xdr:row>
      <xdr:rowOff>356</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8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42283</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78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47752</xdr:rowOff>
    </xdr:from>
    <xdr:to>
      <xdr:col>77</xdr:col>
      <xdr:colOff>95250</xdr:colOff>
      <xdr:row>18</xdr:row>
      <xdr:rowOff>149352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313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134129</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22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98298</xdr:rowOff>
    </xdr:from>
    <xdr:to>
      <xdr:col>73</xdr:col>
      <xdr:colOff>44450</xdr:colOff>
      <xdr:row>20</xdr:row>
      <xdr:rowOff>28448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33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13225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44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55931</xdr:rowOff>
    </xdr:from>
    <xdr:to>
      <xdr:col>68</xdr:col>
      <xdr:colOff>203200</xdr:colOff>
      <xdr:row>22</xdr:row>
      <xdr:rowOff>157531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8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142308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91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115773</xdr:rowOff>
    </xdr:from>
    <xdr:to>
      <xdr:col>64</xdr:col>
      <xdr:colOff>152400</xdr:colOff>
      <xdr:row>23</xdr:row>
      <xdr:rowOff>45923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8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30700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97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870
860
16.74
2,026,259
1,862,294
133,544
974,965
1,361,797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類似団体と比較し高い水準にある。</a:t>
          </a:r>
          <a:endParaRPr lang="ja-JP" altLang="ja-JP" sz="1400">
            <a:effectLst/>
          </a:endParaRPr>
        </a:p>
        <a:p>
          <a:r>
            <a:rPr kumimoji="1" lang="ja-JP" altLang="ja-JP" sz="1100">
              <a:solidFill>
                <a:schemeClr val="dk1"/>
              </a:solidFill>
              <a:effectLst/>
              <a:latin typeface="+mn-lt"/>
              <a:ea typeface="+mn-ea"/>
              <a:cs typeface="+mn-cs"/>
            </a:rPr>
            <a:t>　離島村であり沖縄本島との交通手段（船舶）を運営しているため、船舶職員の採用と併せて県管理空港及び県管理ダムのためそれぞれ職員を配置していることが人件費を押し上げている要因である。</a:t>
          </a:r>
          <a:endParaRPr lang="ja-JP" altLang="ja-JP" sz="1400">
            <a:effectLst/>
          </a:endParaRPr>
        </a:p>
        <a:p>
          <a:r>
            <a:rPr kumimoji="1" lang="ja-JP" altLang="ja-JP" sz="1100">
              <a:solidFill>
                <a:schemeClr val="dk1"/>
              </a:solidFill>
              <a:effectLst/>
              <a:latin typeface="+mn-lt"/>
              <a:ea typeface="+mn-ea"/>
              <a:cs typeface="+mn-cs"/>
            </a:rPr>
            <a:t>　行政サービスの低下を招くことが無いよう留意しつつ、適正な定員管理に努める。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37</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754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37</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754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43180</xdr:rowOff>
    </xdr:from>
    <xdr:to>
      <xdr:col>15</xdr:col>
      <xdr:colOff>98425</xdr:colOff>
      <xdr:row>37</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8683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127000</xdr:rowOff>
    </xdr:from>
    <xdr:to>
      <xdr:col>11</xdr:col>
      <xdr:colOff>9525</xdr:colOff>
      <xdr:row>37</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706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163830</xdr:rowOff>
    </xdr:from>
    <xdr:to>
      <xdr:col>15</xdr:col>
      <xdr:colOff>149225</xdr:colOff>
      <xdr:row>37</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78757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2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76200</xdr:rowOff>
    </xdr:from>
    <xdr:to>
      <xdr:col>6</xdr:col>
      <xdr:colOff>171450</xdr:colOff>
      <xdr:row>38</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１村３島を抱える地理的要因からこれまで各島ごとに、幼小中学校、公民館、公営住宅、上下水道及びゴミ処理施設等の基盤整備を行っており、その施設運営費や、維持管理費等に多額の費用が掛かっていることが要因となり類似団体と比較して非常に高い水準である。</a:t>
          </a:r>
          <a:endParaRPr lang="ja-JP" altLang="ja-JP" sz="1400">
            <a:effectLst/>
          </a:endParaRPr>
        </a:p>
        <a:p>
          <a:r>
            <a:rPr kumimoji="1" lang="ja-JP" altLang="ja-JP" sz="1100">
              <a:solidFill>
                <a:schemeClr val="dk1"/>
              </a:solidFill>
              <a:effectLst/>
              <a:latin typeface="+mn-lt"/>
              <a:ea typeface="+mn-ea"/>
              <a:cs typeface="+mn-cs"/>
            </a:rPr>
            <a:t>　今後は、公共施設総合管理計画等に基づき適切な管理・運営を行い物件費の削減に努める。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5842</xdr:rowOff>
    </xdr:from>
    <xdr:to>
      <xdr:col>82</xdr:col>
      <xdr:colOff>107950</xdr:colOff>
      <xdr:row>21</xdr:row>
      <xdr:rowOff>147574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606292"/>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5842</xdr:rowOff>
    </xdr:from>
    <xdr:to>
      <xdr:col>78</xdr:col>
      <xdr:colOff>69850</xdr:colOff>
      <xdr:row>21</xdr:row>
      <xdr:rowOff>14986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6062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14986</xdr:rowOff>
    </xdr:from>
    <xdr:to>
      <xdr:col>73</xdr:col>
      <xdr:colOff>180975</xdr:colOff>
      <xdr:row>21</xdr:row>
      <xdr:rowOff>115570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6154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46990</xdr:rowOff>
    </xdr:from>
    <xdr:to>
      <xdr:col>69</xdr:col>
      <xdr:colOff>92075</xdr:colOff>
      <xdr:row>21</xdr:row>
      <xdr:rowOff>115570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647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144543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96774</xdr:rowOff>
    </xdr:from>
    <xdr:to>
      <xdr:col>82</xdr:col>
      <xdr:colOff>158750</xdr:colOff>
      <xdr:row>22</xdr:row>
      <xdr:rowOff>26924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69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5351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60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126492</xdr:rowOff>
    </xdr:from>
    <xdr:to>
      <xdr:col>78</xdr:col>
      <xdr:colOff>120650</xdr:colOff>
      <xdr:row>21</xdr:row>
      <xdr:rowOff>56642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5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41419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641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135636</xdr:rowOff>
    </xdr:from>
    <xdr:to>
      <xdr:col>74</xdr:col>
      <xdr:colOff>31750</xdr:colOff>
      <xdr:row>21</xdr:row>
      <xdr:rowOff>65786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56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50563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65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64770</xdr:rowOff>
    </xdr:from>
    <xdr:to>
      <xdr:col>69</xdr:col>
      <xdr:colOff>142875</xdr:colOff>
      <xdr:row>21</xdr:row>
      <xdr:rowOff>166370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6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151147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75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167640</xdr:rowOff>
    </xdr:from>
    <xdr:to>
      <xdr:col>65</xdr:col>
      <xdr:colOff>53975</xdr:colOff>
      <xdr:row>21</xdr:row>
      <xdr:rowOff>97790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5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82567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68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類似団体の平均を下回っている。</a:t>
          </a:r>
          <a:endParaRPr lang="ja-JP" altLang="ja-JP" sz="1400">
            <a:effectLst/>
          </a:endParaRPr>
        </a:p>
        <a:p>
          <a:r>
            <a:rPr kumimoji="1" lang="ja-JP" altLang="ja-JP" sz="1100">
              <a:solidFill>
                <a:schemeClr val="dk1"/>
              </a:solidFill>
              <a:effectLst/>
              <a:latin typeface="+mn-lt"/>
              <a:ea typeface="+mn-ea"/>
              <a:cs typeface="+mn-cs"/>
            </a:rPr>
            <a:t>　必要な事業を実施しつつ、扶助費の水準が上昇することが無いよう、各種健康づくりを増進し医療費給付等の抑制に努める。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54</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類似団体と比較すると平均を下回っている。</a:t>
          </a:r>
          <a:endParaRPr lang="ja-JP" altLang="ja-JP" sz="1400">
            <a:effectLst/>
          </a:endParaRPr>
        </a:p>
        <a:p>
          <a:r>
            <a:rPr kumimoji="1" lang="ja-JP" altLang="ja-JP" sz="1100">
              <a:solidFill>
                <a:schemeClr val="dk1"/>
              </a:solidFill>
              <a:effectLst/>
              <a:latin typeface="+mn-lt"/>
              <a:ea typeface="+mn-ea"/>
              <a:cs typeface="+mn-cs"/>
            </a:rPr>
            <a:t>　本村は交通事業（船舶）、簡易水道事業、下水道事業（特環、漁集、農集）を経営しており、航路会計以外の特別会計への操出金が多額となっていることから引き続き各会計において独立採算の原則に基づき経営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55</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431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xdr:rowOff>
    </xdr:from>
    <xdr:to>
      <xdr:col>78</xdr:col>
      <xdr:colOff>69850</xdr:colOff>
      <xdr:row>57</xdr:row>
      <xdr:rowOff>31750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43102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57</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735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57</xdr:row>
      <xdr:rowOff>92710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7358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24147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類似団体と比較すると低い水準となっている。</a:t>
          </a:r>
          <a:endParaRPr lang="ja-JP" altLang="ja-JP" sz="1400">
            <a:effectLst/>
          </a:endParaRPr>
        </a:p>
        <a:p>
          <a:r>
            <a:rPr kumimoji="1" lang="ja-JP" altLang="ja-JP" sz="1100">
              <a:solidFill>
                <a:schemeClr val="dk1"/>
              </a:solidFill>
              <a:effectLst/>
              <a:latin typeface="+mn-lt"/>
              <a:ea typeface="+mn-ea"/>
              <a:cs typeface="+mn-cs"/>
            </a:rPr>
            <a:t>　これまでの行政改革により各種団体への補助金の見直しや削減を行っているが、引き続き補助金等の適正化に努める。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99568</xdr:rowOff>
    </xdr:from>
    <xdr:to>
      <xdr:col>82</xdr:col>
      <xdr:colOff>107950</xdr:colOff>
      <xdr:row>34</xdr:row>
      <xdr:rowOff>136144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59288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94996</xdr:rowOff>
    </xdr:from>
    <xdr:to>
      <xdr:col>78</xdr:col>
      <xdr:colOff>69850</xdr:colOff>
      <xdr:row>34</xdr:row>
      <xdr:rowOff>99568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59242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94996</xdr:rowOff>
    </xdr:from>
    <xdr:to>
      <xdr:col>73</xdr:col>
      <xdr:colOff>180975</xdr:colOff>
      <xdr:row>34</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59242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104140</xdr:rowOff>
    </xdr:from>
    <xdr:to>
      <xdr:col>69</xdr:col>
      <xdr:colOff>92075</xdr:colOff>
      <xdr:row>34</xdr:row>
      <xdr:rowOff>108712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59334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85344</xdr:rowOff>
    </xdr:from>
    <xdr:to>
      <xdr:col>82</xdr:col>
      <xdr:colOff>158750</xdr:colOff>
      <xdr:row>35</xdr:row>
      <xdr:rowOff>15494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165371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82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48768</xdr:rowOff>
    </xdr:from>
    <xdr:to>
      <xdr:col>78</xdr:col>
      <xdr:colOff>120650</xdr:colOff>
      <xdr:row>34</xdr:row>
      <xdr:rowOff>150368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160545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44196</xdr:rowOff>
    </xdr:from>
    <xdr:to>
      <xdr:col>74</xdr:col>
      <xdr:colOff>31750</xdr:colOff>
      <xdr:row>34</xdr:row>
      <xdr:rowOff>145796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53340</xdr:rowOff>
    </xdr:from>
    <xdr:to>
      <xdr:col>69</xdr:col>
      <xdr:colOff>142875</xdr:colOff>
      <xdr:row>34</xdr:row>
      <xdr:rowOff>154940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57912</xdr:rowOff>
    </xdr:from>
    <xdr:to>
      <xdr:col>65</xdr:col>
      <xdr:colOff>53975</xdr:colOff>
      <xdr:row>34</xdr:row>
      <xdr:rowOff>159512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169689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近年は、類似団体と比較して低い水準にあるが、今後、計画的な事業の実施に努め、新規の地方債の発行を抑制するなど適正な公債費水準になるよう努める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127000</xdr:rowOff>
    </xdr:from>
    <xdr:to>
      <xdr:col>24</xdr:col>
      <xdr:colOff>25400</xdr:colOff>
      <xdr:row>75</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2985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75</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96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76</xdr:row>
      <xdr:rowOff>12700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296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39370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0429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76200</xdr:rowOff>
    </xdr:from>
    <xdr:to>
      <xdr:col>24</xdr:col>
      <xdr:colOff>76200</xdr:colOff>
      <xdr:row>76</xdr:row>
      <xdr:rowOff>6350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92727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76200</xdr:rowOff>
    </xdr:from>
    <xdr:to>
      <xdr:col>20</xdr:col>
      <xdr:colOff>38100</xdr:colOff>
      <xdr:row>76</xdr:row>
      <xdr:rowOff>6350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0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160020</xdr:rowOff>
    </xdr:from>
    <xdr:to>
      <xdr:col>6</xdr:col>
      <xdr:colOff>171450</xdr:colOff>
      <xdr:row>76</xdr:row>
      <xdr:rowOff>90170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100347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類似団体と比較して高い水準となっている。要因として、人件費や物件費が高い水準にあることが考えられる。</a:t>
          </a:r>
          <a:endParaRPr lang="ja-JP" altLang="ja-JP" sz="1400">
            <a:effectLst/>
          </a:endParaRPr>
        </a:p>
        <a:p>
          <a:r>
            <a:rPr kumimoji="1" lang="ja-JP" altLang="ja-JP" sz="1100">
              <a:solidFill>
                <a:schemeClr val="dk1"/>
              </a:solidFill>
              <a:effectLst/>
              <a:latin typeface="+mn-lt"/>
              <a:ea typeface="+mn-ea"/>
              <a:cs typeface="+mn-cs"/>
            </a:rPr>
            <a:t>　行政サービスの低下を招くことが無いよう留意しつつ、適正な定員管理を行い、計画的な公共施設等の維持管理に努めることで物件費の抑制に努める。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79</xdr:row>
      <xdr:rowOff>43724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362939"/>
          <a:ext cx="838200" cy="22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166188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362939"/>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166188</xdr:rowOff>
    </xdr:from>
    <xdr:to>
      <xdr:col>73</xdr:col>
      <xdr:colOff>180975</xdr:colOff>
      <xdr:row>79</xdr:row>
      <xdr:rowOff>158024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539288"/>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138430</xdr:rowOff>
    </xdr:from>
    <xdr:to>
      <xdr:col>69</xdr:col>
      <xdr:colOff>92075</xdr:colOff>
      <xdr:row>79</xdr:row>
      <xdr:rowOff>158024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6829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164374</xdr:rowOff>
    </xdr:from>
    <xdr:to>
      <xdr:col>82</xdr:col>
      <xdr:colOff>158750</xdr:colOff>
      <xdr:row>79</xdr:row>
      <xdr:rowOff>94524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5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136451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115388</xdr:rowOff>
    </xdr:from>
    <xdr:to>
      <xdr:col>74</xdr:col>
      <xdr:colOff>31750</xdr:colOff>
      <xdr:row>79</xdr:row>
      <xdr:rowOff>45538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30315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107224</xdr:rowOff>
    </xdr:from>
    <xdr:to>
      <xdr:col>69</xdr:col>
      <xdr:colOff>142875</xdr:colOff>
      <xdr:row>80</xdr:row>
      <xdr:rowOff>37374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65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22151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73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161482</xdr:rowOff>
    </xdr:from>
    <xdr:to>
      <xdr:col>29</xdr:col>
      <xdr:colOff>127000</xdr:colOff>
      <xdr:row>17</xdr:row>
      <xdr:rowOff>163562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123757"/>
          <a:ext cx="647700" cy="2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163562</xdr:rowOff>
    </xdr:from>
    <xdr:to>
      <xdr:col>26</xdr:col>
      <xdr:colOff>50800</xdr:colOff>
      <xdr:row>18</xdr:row>
      <xdr:rowOff>21963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125837"/>
          <a:ext cx="698500" cy="29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21963</xdr:rowOff>
    </xdr:from>
    <xdr:to>
      <xdr:col>22</xdr:col>
      <xdr:colOff>114300</xdr:colOff>
      <xdr:row>18</xdr:row>
      <xdr:rowOff>24136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155688"/>
          <a:ext cx="698500" cy="2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167774</xdr:rowOff>
    </xdr:from>
    <xdr:to>
      <xdr:col>18</xdr:col>
      <xdr:colOff>177800</xdr:colOff>
      <xdr:row>18</xdr:row>
      <xdr:rowOff>24136</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a:off x="2908300" y="3130049"/>
          <a:ext cx="698500" cy="27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165632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29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110682</xdr:rowOff>
    </xdr:from>
    <xdr:to>
      <xdr:col>29</xdr:col>
      <xdr:colOff>177800</xdr:colOff>
      <xdr:row>18</xdr:row>
      <xdr:rowOff>40832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072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127209</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91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112762</xdr:rowOff>
    </xdr:from>
    <xdr:to>
      <xdr:col>26</xdr:col>
      <xdr:colOff>101600</xdr:colOff>
      <xdr:row>18</xdr:row>
      <xdr:rowOff>42912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075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53089</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843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142613</xdr:rowOff>
    </xdr:from>
    <xdr:to>
      <xdr:col>22</xdr:col>
      <xdr:colOff>165100</xdr:colOff>
      <xdr:row>18</xdr:row>
      <xdr:rowOff>72763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104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82940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8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144786</xdr:rowOff>
    </xdr:from>
    <xdr:to>
      <xdr:col>19</xdr:col>
      <xdr:colOff>38100</xdr:colOff>
      <xdr:row>18</xdr:row>
      <xdr:rowOff>74936</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107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85113</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87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116974</xdr:rowOff>
    </xdr:from>
    <xdr:to>
      <xdr:col>15</xdr:col>
      <xdr:colOff>101600</xdr:colOff>
      <xdr:row>18</xdr:row>
      <xdr:rowOff>47124</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079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57301</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84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195485</xdr:rowOff>
    </xdr:from>
    <xdr:to>
      <xdr:col>29</xdr:col>
      <xdr:colOff>127000</xdr:colOff>
      <xdr:row>35</xdr:row>
      <xdr:rowOff>210969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805835"/>
          <a:ext cx="647700" cy="15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195485</xdr:rowOff>
    </xdr:from>
    <xdr:to>
      <xdr:col>26</xdr:col>
      <xdr:colOff>50800</xdr:colOff>
      <xdr:row>35</xdr:row>
      <xdr:rowOff>232438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05835"/>
          <a:ext cx="698500" cy="36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232438</xdr:rowOff>
    </xdr:from>
    <xdr:to>
      <xdr:col>22</xdr:col>
      <xdr:colOff>114300</xdr:colOff>
      <xdr:row>35</xdr:row>
      <xdr:rowOff>234827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42788"/>
          <a:ext cx="698500" cy="2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234827</xdr:rowOff>
    </xdr:from>
    <xdr:to>
      <xdr:col>18</xdr:col>
      <xdr:colOff>177800</xdr:colOff>
      <xdr:row>35</xdr:row>
      <xdr:rowOff>243548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45177"/>
          <a:ext cx="698500" cy="8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72699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81599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160169</xdr:rowOff>
    </xdr:from>
    <xdr:to>
      <xdr:col>29</xdr:col>
      <xdr:colOff>177800</xdr:colOff>
      <xdr:row>35</xdr:row>
      <xdr:rowOff>261769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70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5246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1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144685</xdr:rowOff>
    </xdr:from>
    <xdr:to>
      <xdr:col>26</xdr:col>
      <xdr:colOff>101600</xdr:colOff>
      <xdr:row>35</xdr:row>
      <xdr:rowOff>246285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55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256462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23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181638</xdr:rowOff>
    </xdr:from>
    <xdr:to>
      <xdr:col>22</xdr:col>
      <xdr:colOff>165100</xdr:colOff>
      <xdr:row>35</xdr:row>
      <xdr:rowOff>283238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91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293415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6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184027</xdr:rowOff>
    </xdr:from>
    <xdr:to>
      <xdr:col>19</xdr:col>
      <xdr:colOff>38100</xdr:colOff>
      <xdr:row>35</xdr:row>
      <xdr:rowOff>285627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94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295804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6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192748</xdr:rowOff>
    </xdr:from>
    <xdr:to>
      <xdr:col>15</xdr:col>
      <xdr:colOff>101600</xdr:colOff>
      <xdr:row>35</xdr:row>
      <xdr:rowOff>294348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03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304525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7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870
860
16.74
2,026,259
1,862,294
133,544
974,965
1,361,797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138168</xdr:rowOff>
    </xdr:from>
    <xdr:to>
      <xdr:col>24</xdr:col>
      <xdr:colOff>63500</xdr:colOff>
      <xdr:row>36</xdr:row>
      <xdr:rowOff>5987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138918"/>
          <a:ext cx="838200" cy="3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5987</xdr:rowOff>
    </xdr:from>
    <xdr:to>
      <xdr:col>19</xdr:col>
      <xdr:colOff>177800</xdr:colOff>
      <xdr:row>36</xdr:row>
      <xdr:rowOff>27317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178187"/>
          <a:ext cx="889000" cy="2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27317</xdr:rowOff>
    </xdr:from>
    <xdr:to>
      <xdr:col>15</xdr:col>
      <xdr:colOff>50800</xdr:colOff>
      <xdr:row>36</xdr:row>
      <xdr:rowOff>38858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199517"/>
          <a:ext cx="889000" cy="1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38858</xdr:rowOff>
    </xdr:from>
    <xdr:to>
      <xdr:col>10</xdr:col>
      <xdr:colOff>114300</xdr:colOff>
      <xdr:row>36</xdr:row>
      <xdr:rowOff>73132</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211058"/>
          <a:ext cx="889000" cy="3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91844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127440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87368</xdr:rowOff>
    </xdr:from>
    <xdr:to>
      <xdr:col>24</xdr:col>
      <xdr:colOff>114300</xdr:colOff>
      <xdr:row>36</xdr:row>
      <xdr:rowOff>17518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08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110245</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93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126637</xdr:rowOff>
    </xdr:from>
    <xdr:to>
      <xdr:col>20</xdr:col>
      <xdr:colOff>38100</xdr:colOff>
      <xdr:row>36</xdr:row>
      <xdr:rowOff>56787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73314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90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147967</xdr:rowOff>
    </xdr:from>
    <xdr:to>
      <xdr:col>15</xdr:col>
      <xdr:colOff>101600</xdr:colOff>
      <xdr:row>36</xdr:row>
      <xdr:rowOff>78117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14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94644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92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159508</xdr:rowOff>
    </xdr:from>
    <xdr:to>
      <xdr:col>10</xdr:col>
      <xdr:colOff>165100</xdr:colOff>
      <xdr:row>36</xdr:row>
      <xdr:rowOff>89658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16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106185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93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22332</xdr:rowOff>
    </xdr:from>
    <xdr:to>
      <xdr:col>6</xdr:col>
      <xdr:colOff>38100</xdr:colOff>
      <xdr:row>36</xdr:row>
      <xdr:rowOff>123932</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19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140459</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96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3635</xdr:rowOff>
    </xdr:from>
    <xdr:to>
      <xdr:col>24</xdr:col>
      <xdr:colOff>63500</xdr:colOff>
      <xdr:row>56</xdr:row>
      <xdr:rowOff>30890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04835"/>
          <a:ext cx="838200" cy="2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30890</xdr:rowOff>
    </xdr:from>
    <xdr:to>
      <xdr:col>19</xdr:col>
      <xdr:colOff>177800</xdr:colOff>
      <xdr:row>56</xdr:row>
      <xdr:rowOff>90815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32090"/>
          <a:ext cx="889000" cy="5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53816</xdr:rowOff>
    </xdr:from>
    <xdr:to>
      <xdr:col>15</xdr:col>
      <xdr:colOff>50800</xdr:colOff>
      <xdr:row>56</xdr:row>
      <xdr:rowOff>90815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655016"/>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2027</xdr:rowOff>
    </xdr:from>
    <xdr:to>
      <xdr:col>10</xdr:col>
      <xdr:colOff>114300</xdr:colOff>
      <xdr:row>56</xdr:row>
      <xdr:rowOff>53816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603227"/>
          <a:ext cx="889000" cy="5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87310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5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81850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124285</xdr:rowOff>
    </xdr:from>
    <xdr:to>
      <xdr:col>24</xdr:col>
      <xdr:colOff>114300</xdr:colOff>
      <xdr:row>56</xdr:row>
      <xdr:rowOff>54435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5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147162</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0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151540</xdr:rowOff>
    </xdr:from>
    <xdr:to>
      <xdr:col>20</xdr:col>
      <xdr:colOff>38100</xdr:colOff>
      <xdr:row>56</xdr:row>
      <xdr:rowOff>81690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8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98217</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5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40015</xdr:rowOff>
    </xdr:from>
    <xdr:to>
      <xdr:col>15</xdr:col>
      <xdr:colOff>101600</xdr:colOff>
      <xdr:row>56</xdr:row>
      <xdr:rowOff>141615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4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158142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41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3016</xdr:rowOff>
    </xdr:from>
    <xdr:to>
      <xdr:col>10</xdr:col>
      <xdr:colOff>165100</xdr:colOff>
      <xdr:row>56</xdr:row>
      <xdr:rowOff>104616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0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121143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379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122677</xdr:rowOff>
    </xdr:from>
    <xdr:to>
      <xdr:col>6</xdr:col>
      <xdr:colOff>38100</xdr:colOff>
      <xdr:row>56</xdr:row>
      <xdr:rowOff>52827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55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69354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327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148834</xdr:rowOff>
    </xdr:from>
    <xdr:to>
      <xdr:col>24</xdr:col>
      <xdr:colOff>63500</xdr:colOff>
      <xdr:row>77</xdr:row>
      <xdr:rowOff>51693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179034"/>
          <a:ext cx="838200" cy="7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108205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30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51693</xdr:rowOff>
    </xdr:from>
    <xdr:to>
      <xdr:col>19</xdr:col>
      <xdr:colOff>177800</xdr:colOff>
      <xdr:row>77</xdr:row>
      <xdr:rowOff>57989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53343"/>
          <a:ext cx="889000" cy="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51974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4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57989</xdr:rowOff>
    </xdr:from>
    <xdr:to>
      <xdr:col>15</xdr:col>
      <xdr:colOff>50800</xdr:colOff>
      <xdr:row>77</xdr:row>
      <xdr:rowOff>96591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59639"/>
          <a:ext cx="889000" cy="3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58559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4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128429</xdr:rowOff>
    </xdr:from>
    <xdr:to>
      <xdr:col>10</xdr:col>
      <xdr:colOff>114300</xdr:colOff>
      <xdr:row>77</xdr:row>
      <xdr:rowOff>96591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158629"/>
          <a:ext cx="889000" cy="13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76787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87495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98034</xdr:rowOff>
    </xdr:from>
    <xdr:to>
      <xdr:col>24</xdr:col>
      <xdr:colOff>114300</xdr:colOff>
      <xdr:row>77</xdr:row>
      <xdr:rowOff>28184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2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120911</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893</xdr:rowOff>
    </xdr:from>
    <xdr:to>
      <xdr:col>20</xdr:col>
      <xdr:colOff>38100</xdr:colOff>
      <xdr:row>77</xdr:row>
      <xdr:rowOff>102493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0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119020</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97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7189</xdr:rowOff>
    </xdr:from>
    <xdr:to>
      <xdr:col>15</xdr:col>
      <xdr:colOff>101600</xdr:colOff>
      <xdr:row>77</xdr:row>
      <xdr:rowOff>108789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0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125316</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98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45791</xdr:rowOff>
    </xdr:from>
    <xdr:to>
      <xdr:col>10</xdr:col>
      <xdr:colOff>165100</xdr:colOff>
      <xdr:row>77</xdr:row>
      <xdr:rowOff>147391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4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163918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0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77629</xdr:rowOff>
    </xdr:from>
    <xdr:to>
      <xdr:col>6</xdr:col>
      <xdr:colOff>38100</xdr:colOff>
      <xdr:row>77</xdr:row>
      <xdr:rowOff>7779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24307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88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156212</xdr:rowOff>
    </xdr:from>
    <xdr:to>
      <xdr:col>24</xdr:col>
      <xdr:colOff>63500</xdr:colOff>
      <xdr:row>96</xdr:row>
      <xdr:rowOff>18779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443962"/>
          <a:ext cx="838200" cy="3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95138</xdr:rowOff>
    </xdr:from>
    <xdr:to>
      <xdr:col>19</xdr:col>
      <xdr:colOff>177800</xdr:colOff>
      <xdr:row>96</xdr:row>
      <xdr:rowOff>18779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382888"/>
          <a:ext cx="889000" cy="9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95138</xdr:rowOff>
    </xdr:from>
    <xdr:to>
      <xdr:col>15</xdr:col>
      <xdr:colOff>50800</xdr:colOff>
      <xdr:row>96</xdr:row>
      <xdr:rowOff>160320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382888"/>
          <a:ext cx="889000" cy="23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151687</xdr:rowOff>
    </xdr:from>
    <xdr:to>
      <xdr:col>10</xdr:col>
      <xdr:colOff>114300</xdr:colOff>
      <xdr:row>96</xdr:row>
      <xdr:rowOff>160320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1130300" y="16610887"/>
          <a:ext cx="889000" cy="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105412</xdr:rowOff>
    </xdr:from>
    <xdr:to>
      <xdr:col>24</xdr:col>
      <xdr:colOff>114300</xdr:colOff>
      <xdr:row>96</xdr:row>
      <xdr:rowOff>35562</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39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83839</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37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139429</xdr:rowOff>
    </xdr:from>
    <xdr:to>
      <xdr:col>20</xdr:col>
      <xdr:colOff>38100</xdr:colOff>
      <xdr:row>96</xdr:row>
      <xdr:rowOff>69579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42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60706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5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44338</xdr:rowOff>
    </xdr:from>
    <xdr:to>
      <xdr:col>15</xdr:col>
      <xdr:colOff>101600</xdr:colOff>
      <xdr:row>95</xdr:row>
      <xdr:rowOff>145938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33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137065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42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109520</xdr:rowOff>
    </xdr:from>
    <xdr:to>
      <xdr:col>10</xdr:col>
      <xdr:colOff>165100</xdr:colOff>
      <xdr:row>97</xdr:row>
      <xdr:rowOff>39670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5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30797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66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100887</xdr:rowOff>
    </xdr:from>
    <xdr:to>
      <xdr:col>6</xdr:col>
      <xdr:colOff>38100</xdr:colOff>
      <xdr:row>97</xdr:row>
      <xdr:rowOff>31037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56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22164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65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169536</xdr:rowOff>
    </xdr:from>
    <xdr:to>
      <xdr:col>55</xdr:col>
      <xdr:colOff>0</xdr:colOff>
      <xdr:row>38</xdr:row>
      <xdr:rowOff>19154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513186"/>
          <a:ext cx="838200" cy="2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19154</xdr:rowOff>
    </xdr:from>
    <xdr:to>
      <xdr:col>50</xdr:col>
      <xdr:colOff>114300</xdr:colOff>
      <xdr:row>38</xdr:row>
      <xdr:rowOff>30766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534254"/>
          <a:ext cx="889000" cy="1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71670</xdr:rowOff>
    </xdr:from>
    <xdr:to>
      <xdr:col>45</xdr:col>
      <xdr:colOff>177800</xdr:colOff>
      <xdr:row>38</xdr:row>
      <xdr:rowOff>30766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415320"/>
          <a:ext cx="889000" cy="13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71670</xdr:rowOff>
    </xdr:from>
    <xdr:to>
      <xdr:col>41</xdr:col>
      <xdr:colOff>50800</xdr:colOff>
      <xdr:row>38</xdr:row>
      <xdr:rowOff>38340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415320"/>
          <a:ext cx="889000" cy="13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79941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08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30758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20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118736</xdr:rowOff>
    </xdr:from>
    <xdr:to>
      <xdr:col>55</xdr:col>
      <xdr:colOff>50800</xdr:colOff>
      <xdr:row>38</xdr:row>
      <xdr:rowOff>48885</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462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33663</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3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139804</xdr:rowOff>
    </xdr:from>
    <xdr:to>
      <xdr:col>50</xdr:col>
      <xdr:colOff>165100</xdr:colOff>
      <xdr:row>38</xdr:row>
      <xdr:rowOff>69954</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48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61081</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57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151416</xdr:rowOff>
    </xdr:from>
    <xdr:to>
      <xdr:col>46</xdr:col>
      <xdr:colOff>38100</xdr:colOff>
      <xdr:row>38</xdr:row>
      <xdr:rowOff>81566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49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72693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58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20870</xdr:rowOff>
    </xdr:from>
    <xdr:to>
      <xdr:col>41</xdr:col>
      <xdr:colOff>101600</xdr:colOff>
      <xdr:row>37</xdr:row>
      <xdr:rowOff>122470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36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113597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45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158990</xdr:rowOff>
    </xdr:from>
    <xdr:to>
      <xdr:col>36</xdr:col>
      <xdr:colOff>165100</xdr:colOff>
      <xdr:row>38</xdr:row>
      <xdr:rowOff>89140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80267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59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127901</xdr:rowOff>
    </xdr:from>
    <xdr:to>
      <xdr:col>55</xdr:col>
      <xdr:colOff>0</xdr:colOff>
      <xdr:row>58</xdr:row>
      <xdr:rowOff>109519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9639300" y="9900551"/>
          <a:ext cx="838200" cy="15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127901</xdr:rowOff>
    </xdr:from>
    <xdr:to>
      <xdr:col>50</xdr:col>
      <xdr:colOff>114300</xdr:colOff>
      <xdr:row>58</xdr:row>
      <xdr:rowOff>74775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8750300" y="9900551"/>
          <a:ext cx="889000" cy="11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91422</xdr:rowOff>
    </xdr:from>
    <xdr:to>
      <xdr:col>45</xdr:col>
      <xdr:colOff>177800</xdr:colOff>
      <xdr:row>58</xdr:row>
      <xdr:rowOff>74775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9864072"/>
          <a:ext cx="889000" cy="15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91422</xdr:rowOff>
    </xdr:from>
    <xdr:to>
      <xdr:col>41</xdr:col>
      <xdr:colOff>50800</xdr:colOff>
      <xdr:row>57</xdr:row>
      <xdr:rowOff>110439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9864072"/>
          <a:ext cx="889000" cy="1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109175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58719</xdr:rowOff>
    </xdr:from>
    <xdr:to>
      <xdr:col>55</xdr:col>
      <xdr:colOff>50800</xdr:colOff>
      <xdr:row>58</xdr:row>
      <xdr:rowOff>160319</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1000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168219</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77101</xdr:rowOff>
    </xdr:from>
    <xdr:to>
      <xdr:col>50</xdr:col>
      <xdr:colOff>165100</xdr:colOff>
      <xdr:row>58</xdr:row>
      <xdr:rowOff>7251</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84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23778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62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23975</xdr:rowOff>
    </xdr:from>
    <xdr:to>
      <xdr:col>46</xdr:col>
      <xdr:colOff>38100</xdr:colOff>
      <xdr:row>58</xdr:row>
      <xdr:rowOff>125575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6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116702</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060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40622</xdr:rowOff>
    </xdr:from>
    <xdr:to>
      <xdr:col>41</xdr:col>
      <xdr:colOff>101600</xdr:colOff>
      <xdr:row>57</xdr:row>
      <xdr:rowOff>142222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8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158749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58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59639</xdr:rowOff>
    </xdr:from>
    <xdr:to>
      <xdr:col>36</xdr:col>
      <xdr:colOff>165100</xdr:colOff>
      <xdr:row>57</xdr:row>
      <xdr:rowOff>161239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83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6316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60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91849</xdr:rowOff>
    </xdr:from>
    <xdr:to>
      <xdr:col>55</xdr:col>
      <xdr:colOff>0</xdr:colOff>
      <xdr:row>78</xdr:row>
      <xdr:rowOff>132628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464949"/>
          <a:ext cx="838200" cy="4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125380</xdr:rowOff>
    </xdr:from>
    <xdr:to>
      <xdr:col>50</xdr:col>
      <xdr:colOff>114300</xdr:colOff>
      <xdr:row>78</xdr:row>
      <xdr:rowOff>91849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27030"/>
          <a:ext cx="889000" cy="1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140647</xdr:rowOff>
    </xdr:from>
    <xdr:to>
      <xdr:col>45</xdr:col>
      <xdr:colOff>177800</xdr:colOff>
      <xdr:row>77</xdr:row>
      <xdr:rowOff>125380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170847"/>
          <a:ext cx="889000" cy="15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54763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42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140647</xdr:rowOff>
    </xdr:from>
    <xdr:to>
      <xdr:col>41</xdr:col>
      <xdr:colOff>50800</xdr:colOff>
      <xdr:row>78</xdr:row>
      <xdr:rowOff>86827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170847"/>
          <a:ext cx="889000" cy="28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74674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44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95144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1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81828</xdr:rowOff>
    </xdr:from>
    <xdr:to>
      <xdr:col>55</xdr:col>
      <xdr:colOff>50800</xdr:colOff>
      <xdr:row>79</xdr:row>
      <xdr:rowOff>11978</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5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168205</xdr:rowOff>
    </xdr:from>
    <xdr:ext cx="469744"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6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41049</xdr:rowOff>
    </xdr:from>
    <xdr:to>
      <xdr:col>50</xdr:col>
      <xdr:colOff>165100</xdr:colOff>
      <xdr:row>78</xdr:row>
      <xdr:rowOff>142649</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1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133776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50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74580</xdr:rowOff>
    </xdr:from>
    <xdr:to>
      <xdr:col>46</xdr:col>
      <xdr:colOff>38100</xdr:colOff>
      <xdr:row>78</xdr:row>
      <xdr:rowOff>4730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2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21257</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305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89847</xdr:rowOff>
    </xdr:from>
    <xdr:to>
      <xdr:col>41</xdr:col>
      <xdr:colOff>101600</xdr:colOff>
      <xdr:row>77</xdr:row>
      <xdr:rowOff>19997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12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36524</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289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36027</xdr:rowOff>
    </xdr:from>
    <xdr:to>
      <xdr:col>36</xdr:col>
      <xdr:colOff>165100</xdr:colOff>
      <xdr:row>78</xdr:row>
      <xdr:rowOff>137627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40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128754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50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57942</xdr:rowOff>
    </xdr:from>
    <xdr:to>
      <xdr:col>55</xdr:col>
      <xdr:colOff>0</xdr:colOff>
      <xdr:row>98</xdr:row>
      <xdr:rowOff>120515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860042"/>
          <a:ext cx="838200" cy="6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57942</xdr:rowOff>
    </xdr:from>
    <xdr:to>
      <xdr:col>50</xdr:col>
      <xdr:colOff>114300</xdr:colOff>
      <xdr:row>98</xdr:row>
      <xdr:rowOff>121661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860042"/>
          <a:ext cx="889000" cy="6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5479</xdr:rowOff>
    </xdr:from>
    <xdr:to>
      <xdr:col>45</xdr:col>
      <xdr:colOff>177800</xdr:colOff>
      <xdr:row>98</xdr:row>
      <xdr:rowOff>121661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7861300" y="16807579"/>
          <a:ext cx="889000" cy="11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5479</xdr:rowOff>
    </xdr:from>
    <xdr:to>
      <xdr:col>41</xdr:col>
      <xdr:colOff>50800</xdr:colOff>
      <xdr:row>98</xdr:row>
      <xdr:rowOff>138973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807579"/>
          <a:ext cx="889000" cy="13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137296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3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168146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6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69715</xdr:rowOff>
    </xdr:from>
    <xdr:to>
      <xdr:col>55</xdr:col>
      <xdr:colOff>50800</xdr:colOff>
      <xdr:row>98</xdr:row>
      <xdr:rowOff>171315</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7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28297</xdr:rowOff>
    </xdr:from>
    <xdr:ext cx="534377"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7142</xdr:rowOff>
    </xdr:from>
    <xdr:to>
      <xdr:col>50</xdr:col>
      <xdr:colOff>165100</xdr:colOff>
      <xdr:row>98</xdr:row>
      <xdr:rowOff>108742</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0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125269</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584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70861</xdr:rowOff>
    </xdr:from>
    <xdr:to>
      <xdr:col>46</xdr:col>
      <xdr:colOff>38100</xdr:colOff>
      <xdr:row>99</xdr:row>
      <xdr:rowOff>1011</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163588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96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126129</xdr:rowOff>
    </xdr:from>
    <xdr:to>
      <xdr:col>41</xdr:col>
      <xdr:colOff>101600</xdr:colOff>
      <xdr:row>98</xdr:row>
      <xdr:rowOff>56279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75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72806</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53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88173</xdr:rowOff>
    </xdr:from>
    <xdr:to>
      <xdr:col>36</xdr:col>
      <xdr:colOff>165100</xdr:colOff>
      <xdr:row>99</xdr:row>
      <xdr:rowOff>18323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9450</xdr:rowOff>
    </xdr:from>
    <xdr:ext cx="469744"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37428" y="1698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154308</xdr:rowOff>
    </xdr:from>
    <xdr:to>
      <xdr:col>85</xdr:col>
      <xdr:colOff>127000</xdr:colOff>
      <xdr:row>39</xdr:row>
      <xdr:rowOff>15178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669408"/>
          <a:ext cx="838200" cy="3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15178</xdr:rowOff>
    </xdr:from>
    <xdr:to>
      <xdr:col>81</xdr:col>
      <xdr:colOff>50800</xdr:colOff>
      <xdr:row>39</xdr:row>
      <xdr:rowOff>27050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701728"/>
          <a:ext cx="889000" cy="1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15330</xdr:rowOff>
    </xdr:from>
    <xdr:to>
      <xdr:col>76</xdr:col>
      <xdr:colOff>114300</xdr:colOff>
      <xdr:row>39</xdr:row>
      <xdr:rowOff>27050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01880"/>
          <a:ext cx="889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121538</xdr:rowOff>
    </xdr:from>
    <xdr:to>
      <xdr:col>71</xdr:col>
      <xdr:colOff>177800</xdr:colOff>
      <xdr:row>39</xdr:row>
      <xdr:rowOff>15330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5950838"/>
          <a:ext cx="889000" cy="75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18757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7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103508</xdr:rowOff>
    </xdr:from>
    <xdr:to>
      <xdr:col>85</xdr:col>
      <xdr:colOff>177800</xdr:colOff>
      <xdr:row>39</xdr:row>
      <xdr:rowOff>33658</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1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68528</xdr:rowOff>
    </xdr:from>
    <xdr:ext cx="534377"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8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135828</xdr:rowOff>
    </xdr:from>
    <xdr:to>
      <xdr:col>81</xdr:col>
      <xdr:colOff>101600</xdr:colOff>
      <xdr:row>39</xdr:row>
      <xdr:rowOff>65978</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57105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4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147700</xdr:rowOff>
    </xdr:from>
    <xdr:to>
      <xdr:col>76</xdr:col>
      <xdr:colOff>165100</xdr:colOff>
      <xdr:row>39</xdr:row>
      <xdr:rowOff>77850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68977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75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135980</xdr:rowOff>
    </xdr:from>
    <xdr:to>
      <xdr:col>72</xdr:col>
      <xdr:colOff>38100</xdr:colOff>
      <xdr:row>39</xdr:row>
      <xdr:rowOff>66130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57257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4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70738</xdr:rowOff>
    </xdr:from>
    <xdr:to>
      <xdr:col>67</xdr:col>
      <xdr:colOff>101600</xdr:colOff>
      <xdr:row>35</xdr:row>
      <xdr:rowOff>888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590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17415</xdr:rowOff>
    </xdr:from>
    <xdr:ext cx="59901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14795" y="567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105190</xdr:rowOff>
    </xdr:from>
    <xdr:to>
      <xdr:col>85</xdr:col>
      <xdr:colOff>127000</xdr:colOff>
      <xdr:row>77</xdr:row>
      <xdr:rowOff>106721</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306840"/>
          <a:ext cx="8382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106721</xdr:rowOff>
    </xdr:from>
    <xdr:to>
      <xdr:col>81</xdr:col>
      <xdr:colOff>50800</xdr:colOff>
      <xdr:row>77</xdr:row>
      <xdr:rowOff>130780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308371"/>
          <a:ext cx="889000" cy="2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129183</xdr:rowOff>
    </xdr:from>
    <xdr:to>
      <xdr:col>76</xdr:col>
      <xdr:colOff>114300</xdr:colOff>
      <xdr:row>77</xdr:row>
      <xdr:rowOff>130780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3703300" y="13330833"/>
          <a:ext cx="889000" cy="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0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125022</xdr:rowOff>
    </xdr:from>
    <xdr:to>
      <xdr:col>71</xdr:col>
      <xdr:colOff>177800</xdr:colOff>
      <xdr:row>77</xdr:row>
      <xdr:rowOff>129183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3326672"/>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138944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54390</xdr:rowOff>
    </xdr:from>
    <xdr:to>
      <xdr:col>85</xdr:col>
      <xdr:colOff>177800</xdr:colOff>
      <xdr:row>77</xdr:row>
      <xdr:rowOff>155990</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25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32817</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234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55921</xdr:rowOff>
    </xdr:from>
    <xdr:to>
      <xdr:col>81</xdr:col>
      <xdr:colOff>101600</xdr:colOff>
      <xdr:row>77</xdr:row>
      <xdr:rowOff>157521</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25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148648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35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79980</xdr:rowOff>
    </xdr:from>
    <xdr:to>
      <xdr:col>76</xdr:col>
      <xdr:colOff>165100</xdr:colOff>
      <xdr:row>78</xdr:row>
      <xdr:rowOff>10130</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28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1257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374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78383</xdr:rowOff>
    </xdr:from>
    <xdr:to>
      <xdr:col>72</xdr:col>
      <xdr:colOff>38100</xdr:colOff>
      <xdr:row>78</xdr:row>
      <xdr:rowOff>8533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28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171110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37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74222</xdr:rowOff>
    </xdr:from>
    <xdr:to>
      <xdr:col>67</xdr:col>
      <xdr:colOff>101600</xdr:colOff>
      <xdr:row>78</xdr:row>
      <xdr:rowOff>4372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27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166949</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36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20112</xdr:rowOff>
    </xdr:from>
    <xdr:to>
      <xdr:col>85</xdr:col>
      <xdr:colOff>127000</xdr:colOff>
      <xdr:row>98</xdr:row>
      <xdr:rowOff>90253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650762"/>
          <a:ext cx="838200" cy="24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20112</xdr:rowOff>
    </xdr:from>
    <xdr:to>
      <xdr:col>81</xdr:col>
      <xdr:colOff>50800</xdr:colOff>
      <xdr:row>97</xdr:row>
      <xdr:rowOff>29629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650762"/>
          <a:ext cx="889000" cy="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86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29629</xdr:rowOff>
    </xdr:from>
    <xdr:to>
      <xdr:col>76</xdr:col>
      <xdr:colOff>114300</xdr:colOff>
      <xdr:row>98</xdr:row>
      <xdr:rowOff>136886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660279"/>
          <a:ext cx="889000" cy="27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143141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77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74747</xdr:rowOff>
    </xdr:from>
    <xdr:to>
      <xdr:col>71</xdr:col>
      <xdr:colOff>177800</xdr:colOff>
      <xdr:row>98</xdr:row>
      <xdr:rowOff>136886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6876847"/>
          <a:ext cx="889000" cy="6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15722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148643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95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39453</xdr:rowOff>
    </xdr:from>
    <xdr:to>
      <xdr:col>85</xdr:col>
      <xdr:colOff>177800</xdr:colOff>
      <xdr:row>98</xdr:row>
      <xdr:rowOff>141053</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84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5077</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0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140762</xdr:rowOff>
    </xdr:from>
    <xdr:to>
      <xdr:col>81</xdr:col>
      <xdr:colOff>101600</xdr:colOff>
      <xdr:row>97</xdr:row>
      <xdr:rowOff>70912</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5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87439</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37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150279</xdr:rowOff>
    </xdr:from>
    <xdr:to>
      <xdr:col>76</xdr:col>
      <xdr:colOff>165100</xdr:colOff>
      <xdr:row>97</xdr:row>
      <xdr:rowOff>80429</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60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96956</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38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86086</xdr:rowOff>
    </xdr:from>
    <xdr:to>
      <xdr:col>72</xdr:col>
      <xdr:colOff>38100</xdr:colOff>
      <xdr:row>99</xdr:row>
      <xdr:rowOff>16236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8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7363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8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23947</xdr:rowOff>
    </xdr:from>
    <xdr:to>
      <xdr:col>67</xdr:col>
      <xdr:colOff>101600</xdr:colOff>
      <xdr:row>98</xdr:row>
      <xdr:rowOff>125547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82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142074</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14795" y="16601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137744</xdr:rowOff>
    </xdr:from>
    <xdr:to>
      <xdr:col>116</xdr:col>
      <xdr:colOff>63500</xdr:colOff>
      <xdr:row>75</xdr:row>
      <xdr:rowOff>37480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2310694"/>
          <a:ext cx="838200" cy="58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162782</xdr:rowOff>
    </xdr:from>
    <xdr:to>
      <xdr:col>111</xdr:col>
      <xdr:colOff>177800</xdr:colOff>
      <xdr:row>75</xdr:row>
      <xdr:rowOff>37480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2850082"/>
          <a:ext cx="889000" cy="4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162782</xdr:rowOff>
    </xdr:from>
    <xdr:to>
      <xdr:col>107</xdr:col>
      <xdr:colOff>50800</xdr:colOff>
      <xdr:row>75</xdr:row>
      <xdr:rowOff>85934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2850082"/>
          <a:ext cx="889000" cy="9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85934</xdr:rowOff>
    </xdr:from>
    <xdr:to>
      <xdr:col>102</xdr:col>
      <xdr:colOff>114300</xdr:colOff>
      <xdr:row>76</xdr:row>
      <xdr:rowOff>57482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2944684"/>
          <a:ext cx="889000" cy="14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79159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81190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86944</xdr:rowOff>
    </xdr:from>
    <xdr:to>
      <xdr:col>116</xdr:col>
      <xdr:colOff>114300</xdr:colOff>
      <xdr:row>72</xdr:row>
      <xdr:rowOff>17094</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25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109821</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111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158130</xdr:rowOff>
    </xdr:from>
    <xdr:to>
      <xdr:col>112</xdr:col>
      <xdr:colOff>38100</xdr:colOff>
      <xdr:row>75</xdr:row>
      <xdr:rowOff>88280</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84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104807</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62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111982</xdr:rowOff>
    </xdr:from>
    <xdr:to>
      <xdr:col>107</xdr:col>
      <xdr:colOff>101600</xdr:colOff>
      <xdr:row>75</xdr:row>
      <xdr:rowOff>42132</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79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58659</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57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35134</xdr:rowOff>
    </xdr:from>
    <xdr:to>
      <xdr:col>102</xdr:col>
      <xdr:colOff>165100</xdr:colOff>
      <xdr:row>75</xdr:row>
      <xdr:rowOff>136734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8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153261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669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6682</xdr:rowOff>
    </xdr:from>
    <xdr:to>
      <xdr:col>98</xdr:col>
      <xdr:colOff>38100</xdr:colOff>
      <xdr:row>76</xdr:row>
      <xdr:rowOff>108282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03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124810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81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2,140,567</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395,938</a:t>
          </a:r>
          <a:r>
            <a:rPr kumimoji="1" lang="ja-JP" altLang="ja-JP" sz="1100">
              <a:solidFill>
                <a:schemeClr val="dk1"/>
              </a:solidFill>
              <a:effectLst/>
              <a:latin typeface="+mn-lt"/>
              <a:ea typeface="+mn-ea"/>
              <a:cs typeface="+mn-cs"/>
            </a:rPr>
            <a:t>円となっており、類似団体と比較してかなり高い水準にある。要因としては、離島村であるため村営で船舶航路事業を運営しており当該事業に係る職員等の人件費の影響が考えらる。</a:t>
          </a:r>
          <a:endParaRPr lang="ja-JP" altLang="ja-JP" sz="1400">
            <a:effectLst/>
          </a:endParaRPr>
        </a:p>
        <a:p>
          <a:r>
            <a:rPr kumimoji="1" lang="ja-JP" altLang="ja-JP" sz="1100">
              <a:solidFill>
                <a:schemeClr val="dk1"/>
              </a:solidFill>
              <a:effectLst/>
              <a:latin typeface="+mn-lt"/>
              <a:ea typeface="+mn-ea"/>
              <a:cs typeface="+mn-cs"/>
            </a:rPr>
            <a:t>　物件費、普通建設事業費及び維持補修費の住民一人当たりのコストは類似団体と比較して高い水準にある。本村は１村３島の有人島を抱えており、それぞれの島に学校、ごみ処理施設、水道施設及び下水道施設等を抱えているため各施設の整備費用等に多額の経費がかかるのが現状でありそれらが他団体と比較して高い水準となっている要因である。今後、コストを抑制していくためには、公共施設等総合管理計画に基づき、事業の取捨選択を徹底していくことで事業費の減少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870
860
16.74
2,026,259
1,862,294
133,544
974,965
1,361,797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44590</xdr:rowOff>
    </xdr:from>
    <xdr:to>
      <xdr:col>24</xdr:col>
      <xdr:colOff>63500</xdr:colOff>
      <xdr:row>36</xdr:row>
      <xdr:rowOff>100076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16790"/>
          <a:ext cx="838200" cy="5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100076</xdr:rowOff>
    </xdr:from>
    <xdr:to>
      <xdr:col>19</xdr:col>
      <xdr:colOff>177800</xdr:colOff>
      <xdr:row>36</xdr:row>
      <xdr:rowOff>125006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72276"/>
          <a:ext cx="889000" cy="2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84125</xdr:rowOff>
    </xdr:from>
    <xdr:to>
      <xdr:col>15</xdr:col>
      <xdr:colOff>50800</xdr:colOff>
      <xdr:row>36</xdr:row>
      <xdr:rowOff>125006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256325"/>
          <a:ext cx="8890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61582</xdr:rowOff>
    </xdr:from>
    <xdr:to>
      <xdr:col>10</xdr:col>
      <xdr:colOff>114300</xdr:colOff>
      <xdr:row>36</xdr:row>
      <xdr:rowOff>84125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33782"/>
          <a:ext cx="889000" cy="2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165240</xdr:rowOff>
    </xdr:from>
    <xdr:to>
      <xdr:col>24</xdr:col>
      <xdr:colOff>114300</xdr:colOff>
      <xdr:row>36</xdr:row>
      <xdr:rowOff>95390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6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16667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1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49276</xdr:rowOff>
    </xdr:from>
    <xdr:to>
      <xdr:col>20</xdr:col>
      <xdr:colOff>38100</xdr:colOff>
      <xdr:row>36</xdr:row>
      <xdr:rowOff>150876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167403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9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74206</xdr:rowOff>
    </xdr:from>
    <xdr:to>
      <xdr:col>15</xdr:col>
      <xdr:colOff>101600</xdr:colOff>
      <xdr:row>37</xdr:row>
      <xdr:rowOff>4356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4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20883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33325</xdr:rowOff>
    </xdr:from>
    <xdr:to>
      <xdr:col>10</xdr:col>
      <xdr:colOff>165100</xdr:colOff>
      <xdr:row>36</xdr:row>
      <xdr:rowOff>134925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151452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8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10782</xdr:rowOff>
    </xdr:from>
    <xdr:to>
      <xdr:col>6</xdr:col>
      <xdr:colOff>38100</xdr:colOff>
      <xdr:row>36</xdr:row>
      <xdr:rowOff>112382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8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128909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5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151262</xdr:rowOff>
    </xdr:from>
    <xdr:to>
      <xdr:col>24</xdr:col>
      <xdr:colOff>63500</xdr:colOff>
      <xdr:row>58</xdr:row>
      <xdr:rowOff>25429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23912"/>
          <a:ext cx="838200" cy="4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151262</xdr:rowOff>
    </xdr:from>
    <xdr:to>
      <xdr:col>19</xdr:col>
      <xdr:colOff>177800</xdr:colOff>
      <xdr:row>57</xdr:row>
      <xdr:rowOff>162206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23912"/>
          <a:ext cx="889000" cy="1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162206</xdr:rowOff>
    </xdr:from>
    <xdr:to>
      <xdr:col>15</xdr:col>
      <xdr:colOff>50800</xdr:colOff>
      <xdr:row>58</xdr:row>
      <xdr:rowOff>17649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34856"/>
          <a:ext cx="889000" cy="2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17649</xdr:rowOff>
    </xdr:from>
    <xdr:to>
      <xdr:col>10</xdr:col>
      <xdr:colOff>114300</xdr:colOff>
      <xdr:row>58</xdr:row>
      <xdr:rowOff>23367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61749"/>
          <a:ext cx="889000" cy="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76155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4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146079</xdr:rowOff>
    </xdr:from>
    <xdr:to>
      <xdr:col>24</xdr:col>
      <xdr:colOff>114300</xdr:colOff>
      <xdr:row>58</xdr:row>
      <xdr:rowOff>76229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1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105456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0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100462</xdr:rowOff>
    </xdr:from>
    <xdr:to>
      <xdr:col>20</xdr:col>
      <xdr:colOff>38100</xdr:colOff>
      <xdr:row>58</xdr:row>
      <xdr:rowOff>30612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7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47139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4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111406</xdr:rowOff>
    </xdr:from>
    <xdr:to>
      <xdr:col>15</xdr:col>
      <xdr:colOff>101600</xdr:colOff>
      <xdr:row>58</xdr:row>
      <xdr:rowOff>41556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8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58083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5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138299</xdr:rowOff>
    </xdr:from>
    <xdr:to>
      <xdr:col>10</xdr:col>
      <xdr:colOff>165100</xdr:colOff>
      <xdr:row>58</xdr:row>
      <xdr:rowOff>68449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1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84976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8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144017</xdr:rowOff>
    </xdr:from>
    <xdr:to>
      <xdr:col>6</xdr:col>
      <xdr:colOff>38100</xdr:colOff>
      <xdr:row>58</xdr:row>
      <xdr:rowOff>74167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1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90694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46411</xdr:rowOff>
    </xdr:from>
    <xdr:to>
      <xdr:col>24</xdr:col>
      <xdr:colOff>63500</xdr:colOff>
      <xdr:row>77</xdr:row>
      <xdr:rowOff>116494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248061"/>
          <a:ext cx="838200" cy="7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116494</xdr:rowOff>
    </xdr:from>
    <xdr:to>
      <xdr:col>19</xdr:col>
      <xdr:colOff>177800</xdr:colOff>
      <xdr:row>77</xdr:row>
      <xdr:rowOff>144563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318144"/>
          <a:ext cx="889000" cy="2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144563</xdr:rowOff>
    </xdr:from>
    <xdr:to>
      <xdr:col>15</xdr:col>
      <xdr:colOff>50800</xdr:colOff>
      <xdr:row>77</xdr:row>
      <xdr:rowOff>150702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346213"/>
          <a:ext cx="8890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5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150702</xdr:rowOff>
    </xdr:from>
    <xdr:to>
      <xdr:col>10</xdr:col>
      <xdr:colOff>114300</xdr:colOff>
      <xdr:row>78</xdr:row>
      <xdr:rowOff>7282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352352"/>
          <a:ext cx="889000" cy="2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27687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67261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167061</xdr:rowOff>
    </xdr:from>
    <xdr:to>
      <xdr:col>24</xdr:col>
      <xdr:colOff>114300</xdr:colOff>
      <xdr:row>77</xdr:row>
      <xdr:rowOff>97211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9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145488</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7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65694</xdr:rowOff>
    </xdr:from>
    <xdr:to>
      <xdr:col>20</xdr:col>
      <xdr:colOff>38100</xdr:colOff>
      <xdr:row>77</xdr:row>
      <xdr:rowOff>167294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6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158421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6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93763</xdr:rowOff>
    </xdr:from>
    <xdr:to>
      <xdr:col>15</xdr:col>
      <xdr:colOff>101600</xdr:colOff>
      <xdr:row>78</xdr:row>
      <xdr:rowOff>23913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9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15040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8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99902</xdr:rowOff>
    </xdr:from>
    <xdr:to>
      <xdr:col>10</xdr:col>
      <xdr:colOff>165100</xdr:colOff>
      <xdr:row>78</xdr:row>
      <xdr:rowOff>30052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30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21179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9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127932</xdr:rowOff>
    </xdr:from>
    <xdr:to>
      <xdr:col>6</xdr:col>
      <xdr:colOff>38100</xdr:colOff>
      <xdr:row>78</xdr:row>
      <xdr:rowOff>58082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49209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42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151149</xdr:rowOff>
    </xdr:from>
    <xdr:to>
      <xdr:col>24</xdr:col>
      <xdr:colOff>63500</xdr:colOff>
      <xdr:row>96</xdr:row>
      <xdr:rowOff>36105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5581649"/>
          <a:ext cx="838200" cy="91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53106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512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151149</xdr:rowOff>
    </xdr:from>
    <xdr:to>
      <xdr:col>19</xdr:col>
      <xdr:colOff>177800</xdr:colOff>
      <xdr:row>95</xdr:row>
      <xdr:rowOff>162265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5581649"/>
          <a:ext cx="889000" cy="86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6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103597</xdr:rowOff>
    </xdr:from>
    <xdr:to>
      <xdr:col>15</xdr:col>
      <xdr:colOff>50800</xdr:colOff>
      <xdr:row>95</xdr:row>
      <xdr:rowOff>162265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019300" y="15534097"/>
          <a:ext cx="889000" cy="91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21012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6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103597</xdr:rowOff>
    </xdr:from>
    <xdr:to>
      <xdr:col>10</xdr:col>
      <xdr:colOff>114300</xdr:colOff>
      <xdr:row>96</xdr:row>
      <xdr:rowOff>27462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5534097"/>
          <a:ext cx="889000" cy="95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44195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67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42229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67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156755</xdr:rowOff>
    </xdr:from>
    <xdr:to>
      <xdr:col>24</xdr:col>
      <xdr:colOff>114300</xdr:colOff>
      <xdr:row>96</xdr:row>
      <xdr:rowOff>86905</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4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8182</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295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100349</xdr:rowOff>
    </xdr:from>
    <xdr:to>
      <xdr:col>20</xdr:col>
      <xdr:colOff>38100</xdr:colOff>
      <xdr:row>91</xdr:row>
      <xdr:rowOff>30499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553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47026</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530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111465</xdr:rowOff>
    </xdr:from>
    <xdr:to>
      <xdr:col>15</xdr:col>
      <xdr:colOff>101600</xdr:colOff>
      <xdr:row>96</xdr:row>
      <xdr:rowOff>41615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39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58142</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17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52797</xdr:rowOff>
    </xdr:from>
    <xdr:to>
      <xdr:col>10</xdr:col>
      <xdr:colOff>165100</xdr:colOff>
      <xdr:row>90</xdr:row>
      <xdr:rowOff>154397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548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170924</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525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148112</xdr:rowOff>
    </xdr:from>
    <xdr:to>
      <xdr:col>6</xdr:col>
      <xdr:colOff>38100</xdr:colOff>
      <xdr:row>96</xdr:row>
      <xdr:rowOff>78262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43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94789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21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23755</xdr:rowOff>
    </xdr:from>
    <xdr:to>
      <xdr:col>55</xdr:col>
      <xdr:colOff>0</xdr:colOff>
      <xdr:row>59</xdr:row>
      <xdr:rowOff>38454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139305"/>
          <a:ext cx="8382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120635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9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38454</xdr:rowOff>
    </xdr:from>
    <xdr:to>
      <xdr:col>50</xdr:col>
      <xdr:colOff>114300</xdr:colOff>
      <xdr:row>59</xdr:row>
      <xdr:rowOff>40304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154004"/>
          <a:ext cx="889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48544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2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40304</xdr:rowOff>
    </xdr:from>
    <xdr:to>
      <xdr:col>45</xdr:col>
      <xdr:colOff>177800</xdr:colOff>
      <xdr:row>59</xdr:row>
      <xdr:rowOff>41735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155854"/>
          <a:ext cx="889000" cy="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11093</xdr:rowOff>
    </xdr:from>
    <xdr:to>
      <xdr:col>41</xdr:col>
      <xdr:colOff>50800</xdr:colOff>
      <xdr:row>59</xdr:row>
      <xdr:rowOff>41735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126643"/>
          <a:ext cx="889000" cy="3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25673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40216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144405</xdr:rowOff>
    </xdr:from>
    <xdr:to>
      <xdr:col>55</xdr:col>
      <xdr:colOff>50800</xdr:colOff>
      <xdr:row>59</xdr:row>
      <xdr:rowOff>74555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76185</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1002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159104</xdr:rowOff>
    </xdr:from>
    <xdr:to>
      <xdr:col>50</xdr:col>
      <xdr:colOff>165100</xdr:colOff>
      <xdr:row>59</xdr:row>
      <xdr:rowOff>89254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10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80381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19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160954</xdr:rowOff>
    </xdr:from>
    <xdr:to>
      <xdr:col>46</xdr:col>
      <xdr:colOff>38100</xdr:colOff>
      <xdr:row>59</xdr:row>
      <xdr:rowOff>91104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10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82231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9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162385</xdr:rowOff>
    </xdr:from>
    <xdr:to>
      <xdr:col>41</xdr:col>
      <xdr:colOff>101600</xdr:colOff>
      <xdr:row>59</xdr:row>
      <xdr:rowOff>92535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10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83662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9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131743</xdr:rowOff>
    </xdr:from>
    <xdr:to>
      <xdr:col>36</xdr:col>
      <xdr:colOff>165100</xdr:colOff>
      <xdr:row>59</xdr:row>
      <xdr:rowOff>61893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7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53020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6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144326</xdr:rowOff>
    </xdr:from>
    <xdr:to>
      <xdr:col>55</xdr:col>
      <xdr:colOff>0</xdr:colOff>
      <xdr:row>77</xdr:row>
      <xdr:rowOff>165618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45976"/>
          <a:ext cx="838200" cy="2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144326</xdr:rowOff>
    </xdr:from>
    <xdr:to>
      <xdr:col>50</xdr:col>
      <xdr:colOff>114300</xdr:colOff>
      <xdr:row>78</xdr:row>
      <xdr:rowOff>45034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45976"/>
          <a:ext cx="889000" cy="7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14342</xdr:rowOff>
    </xdr:from>
    <xdr:to>
      <xdr:col>45</xdr:col>
      <xdr:colOff>177800</xdr:colOff>
      <xdr:row>78</xdr:row>
      <xdr:rowOff>45034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87442"/>
          <a:ext cx="889000" cy="3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14342</xdr:rowOff>
    </xdr:from>
    <xdr:to>
      <xdr:col>41</xdr:col>
      <xdr:colOff>50800</xdr:colOff>
      <xdr:row>78</xdr:row>
      <xdr:rowOff>36688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87442"/>
          <a:ext cx="8890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86417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45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107765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114818</xdr:rowOff>
    </xdr:from>
    <xdr:to>
      <xdr:col>55</xdr:col>
      <xdr:colOff>50800</xdr:colOff>
      <xdr:row>78</xdr:row>
      <xdr:rowOff>44968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1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137695</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6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93526</xdr:rowOff>
    </xdr:from>
    <xdr:to>
      <xdr:col>50</xdr:col>
      <xdr:colOff>165100</xdr:colOff>
      <xdr:row>78</xdr:row>
      <xdr:rowOff>23676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40203</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307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165684</xdr:rowOff>
    </xdr:from>
    <xdr:to>
      <xdr:col>46</xdr:col>
      <xdr:colOff>38100</xdr:colOff>
      <xdr:row>78</xdr:row>
      <xdr:rowOff>95834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6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112361</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3142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134992</xdr:rowOff>
    </xdr:from>
    <xdr:to>
      <xdr:col>41</xdr:col>
      <xdr:colOff>101600</xdr:colOff>
      <xdr:row>78</xdr:row>
      <xdr:rowOff>65142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3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81669</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3111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157338</xdr:rowOff>
    </xdr:from>
    <xdr:to>
      <xdr:col>36</xdr:col>
      <xdr:colOff>165100</xdr:colOff>
      <xdr:row>78</xdr:row>
      <xdr:rowOff>87488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5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104015</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313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92456</xdr:rowOff>
    </xdr:from>
    <xdr:to>
      <xdr:col>55</xdr:col>
      <xdr:colOff>0</xdr:colOff>
      <xdr:row>98</xdr:row>
      <xdr:rowOff>104082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894556"/>
          <a:ext cx="8382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111122</xdr:rowOff>
    </xdr:from>
    <xdr:to>
      <xdr:col>50</xdr:col>
      <xdr:colOff>114300</xdr:colOff>
      <xdr:row>98</xdr:row>
      <xdr:rowOff>92456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41772"/>
          <a:ext cx="889000" cy="15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110565</xdr:rowOff>
    </xdr:from>
    <xdr:to>
      <xdr:col>45</xdr:col>
      <xdr:colOff>177800</xdr:colOff>
      <xdr:row>97</xdr:row>
      <xdr:rowOff>111122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569765"/>
          <a:ext cx="889000" cy="17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113526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91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16456</xdr:rowOff>
    </xdr:from>
    <xdr:to>
      <xdr:col>41</xdr:col>
      <xdr:colOff>50800</xdr:colOff>
      <xdr:row>96</xdr:row>
      <xdr:rowOff>110565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304206"/>
          <a:ext cx="889000" cy="26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133721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93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130612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93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53282</xdr:rowOff>
    </xdr:from>
    <xdr:to>
      <xdr:col>55</xdr:col>
      <xdr:colOff>50800</xdr:colOff>
      <xdr:row>98</xdr:row>
      <xdr:rowOff>154882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5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17840</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1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41656</xdr:rowOff>
    </xdr:from>
    <xdr:to>
      <xdr:col>50</xdr:col>
      <xdr:colOff>165100</xdr:colOff>
      <xdr:row>98</xdr:row>
      <xdr:rowOff>143256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4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134383</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93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60322</xdr:rowOff>
    </xdr:from>
    <xdr:to>
      <xdr:col>46</xdr:col>
      <xdr:colOff>38100</xdr:colOff>
      <xdr:row>97</xdr:row>
      <xdr:rowOff>161922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9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6999</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46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59765</xdr:rowOff>
    </xdr:from>
    <xdr:to>
      <xdr:col>41</xdr:col>
      <xdr:colOff>101600</xdr:colOff>
      <xdr:row>96</xdr:row>
      <xdr:rowOff>161365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1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6442</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2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137106</xdr:rowOff>
    </xdr:from>
    <xdr:to>
      <xdr:col>36</xdr:col>
      <xdr:colOff>165100</xdr:colOff>
      <xdr:row>95</xdr:row>
      <xdr:rowOff>67256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25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83783</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02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153512</xdr:rowOff>
    </xdr:from>
    <xdr:to>
      <xdr:col>85</xdr:col>
      <xdr:colOff>127000</xdr:colOff>
      <xdr:row>38</xdr:row>
      <xdr:rowOff>62090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325712"/>
          <a:ext cx="838200" cy="2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108562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5315</xdr:rowOff>
    </xdr:from>
    <xdr:to>
      <xdr:col>81</xdr:col>
      <xdr:colOff>50800</xdr:colOff>
      <xdr:row>38</xdr:row>
      <xdr:rowOff>62090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520415"/>
          <a:ext cx="889000" cy="5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5315</xdr:rowOff>
    </xdr:from>
    <xdr:to>
      <xdr:col>76</xdr:col>
      <xdr:colOff>114300</xdr:colOff>
      <xdr:row>38</xdr:row>
      <xdr:rowOff>22067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520415"/>
          <a:ext cx="889000" cy="1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22067</xdr:rowOff>
    </xdr:from>
    <xdr:to>
      <xdr:col>71</xdr:col>
      <xdr:colOff>177800</xdr:colOff>
      <xdr:row>38</xdr:row>
      <xdr:rowOff>57816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537167"/>
          <a:ext cx="889000" cy="3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33003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29793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3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102712</xdr:rowOff>
    </xdr:from>
    <xdr:to>
      <xdr:col>85</xdr:col>
      <xdr:colOff>177800</xdr:colOff>
      <xdr:row>37</xdr:row>
      <xdr:rowOff>32862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7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125589</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1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11290</xdr:rowOff>
    </xdr:from>
    <xdr:to>
      <xdr:col>81</xdr:col>
      <xdr:colOff>101600</xdr:colOff>
      <xdr:row>38</xdr:row>
      <xdr:rowOff>112890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5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104017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61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125965</xdr:rowOff>
    </xdr:from>
    <xdr:to>
      <xdr:col>76</xdr:col>
      <xdr:colOff>165100</xdr:colOff>
      <xdr:row>38</xdr:row>
      <xdr:rowOff>56115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6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47242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6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142717</xdr:rowOff>
    </xdr:from>
    <xdr:to>
      <xdr:col>72</xdr:col>
      <xdr:colOff>38100</xdr:colOff>
      <xdr:row>38</xdr:row>
      <xdr:rowOff>72867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8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63994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7016</xdr:rowOff>
    </xdr:from>
    <xdr:to>
      <xdr:col>67</xdr:col>
      <xdr:colOff>101600</xdr:colOff>
      <xdr:row>38</xdr:row>
      <xdr:rowOff>108616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52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99743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6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148554</xdr:rowOff>
    </xdr:from>
    <xdr:to>
      <xdr:col>85</xdr:col>
      <xdr:colOff>127000</xdr:colOff>
      <xdr:row>57</xdr:row>
      <xdr:rowOff>117401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749754"/>
          <a:ext cx="838200" cy="14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18391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96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148554</xdr:rowOff>
    </xdr:from>
    <xdr:to>
      <xdr:col>81</xdr:col>
      <xdr:colOff>50800</xdr:colOff>
      <xdr:row>58</xdr:row>
      <xdr:rowOff>10350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749754"/>
          <a:ext cx="889000" cy="20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137420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100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142923</xdr:rowOff>
    </xdr:from>
    <xdr:to>
      <xdr:col>76</xdr:col>
      <xdr:colOff>114300</xdr:colOff>
      <xdr:row>58</xdr:row>
      <xdr:rowOff>10350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15573"/>
          <a:ext cx="889000" cy="3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142923</xdr:rowOff>
    </xdr:from>
    <xdr:to>
      <xdr:col>71</xdr:col>
      <xdr:colOff>177800</xdr:colOff>
      <xdr:row>57</xdr:row>
      <xdr:rowOff>160969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15573"/>
          <a:ext cx="889000" cy="1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157567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1010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146955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1009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66601</xdr:rowOff>
    </xdr:from>
    <xdr:to>
      <xdr:col>85</xdr:col>
      <xdr:colOff>177800</xdr:colOff>
      <xdr:row>57</xdr:row>
      <xdr:rowOff>168201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3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89478</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90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97754</xdr:rowOff>
    </xdr:from>
    <xdr:to>
      <xdr:col>81</xdr:col>
      <xdr:colOff>101600</xdr:colOff>
      <xdr:row>57</xdr:row>
      <xdr:rowOff>27904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69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44431</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47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131000</xdr:rowOff>
    </xdr:from>
    <xdr:to>
      <xdr:col>76</xdr:col>
      <xdr:colOff>165100</xdr:colOff>
      <xdr:row>58</xdr:row>
      <xdr:rowOff>61150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77677</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67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92123</xdr:rowOff>
    </xdr:from>
    <xdr:to>
      <xdr:col>72</xdr:col>
      <xdr:colOff>38100</xdr:colOff>
      <xdr:row>58</xdr:row>
      <xdr:rowOff>22273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6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38800</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64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110169</xdr:rowOff>
    </xdr:from>
    <xdr:to>
      <xdr:col>67</xdr:col>
      <xdr:colOff>101600</xdr:colOff>
      <xdr:row>58</xdr:row>
      <xdr:rowOff>40319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8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56846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65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154307</xdr:rowOff>
    </xdr:from>
    <xdr:to>
      <xdr:col>85</xdr:col>
      <xdr:colOff>127000</xdr:colOff>
      <xdr:row>79</xdr:row>
      <xdr:rowOff>15177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27407"/>
          <a:ext cx="838200" cy="3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15177</xdr:rowOff>
    </xdr:from>
    <xdr:to>
      <xdr:col>81</xdr:col>
      <xdr:colOff>50800</xdr:colOff>
      <xdr:row>79</xdr:row>
      <xdr:rowOff>27050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59727"/>
          <a:ext cx="889000" cy="1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15331</xdr:rowOff>
    </xdr:from>
    <xdr:to>
      <xdr:col>76</xdr:col>
      <xdr:colOff>114300</xdr:colOff>
      <xdr:row>79</xdr:row>
      <xdr:rowOff>27050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59881"/>
          <a:ext cx="889000" cy="1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121538</xdr:rowOff>
    </xdr:from>
    <xdr:to>
      <xdr:col>71</xdr:col>
      <xdr:colOff>177800</xdr:colOff>
      <xdr:row>79</xdr:row>
      <xdr:rowOff>15331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2808838"/>
          <a:ext cx="889000" cy="75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18758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56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103507</xdr:rowOff>
    </xdr:from>
    <xdr:to>
      <xdr:col>85</xdr:col>
      <xdr:colOff>177800</xdr:colOff>
      <xdr:row>79</xdr:row>
      <xdr:rowOff>33657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7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68527</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4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135827</xdr:rowOff>
    </xdr:from>
    <xdr:to>
      <xdr:col>81</xdr:col>
      <xdr:colOff>101600</xdr:colOff>
      <xdr:row>79</xdr:row>
      <xdr:rowOff>65977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0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57104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60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147700</xdr:rowOff>
    </xdr:from>
    <xdr:to>
      <xdr:col>76</xdr:col>
      <xdr:colOff>165100</xdr:colOff>
      <xdr:row>79</xdr:row>
      <xdr:rowOff>77850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68977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6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135981</xdr:rowOff>
    </xdr:from>
    <xdr:to>
      <xdr:col>72</xdr:col>
      <xdr:colOff>38100</xdr:colOff>
      <xdr:row>79</xdr:row>
      <xdr:rowOff>66131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57258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60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70738</xdr:rowOff>
    </xdr:from>
    <xdr:to>
      <xdr:col>67</xdr:col>
      <xdr:colOff>101600</xdr:colOff>
      <xdr:row>75</xdr:row>
      <xdr:rowOff>888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275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17415</xdr:rowOff>
    </xdr:from>
    <xdr:ext cx="59901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14795" y="1253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105190</xdr:rowOff>
    </xdr:from>
    <xdr:to>
      <xdr:col>85</xdr:col>
      <xdr:colOff>127000</xdr:colOff>
      <xdr:row>97</xdr:row>
      <xdr:rowOff>106721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35840"/>
          <a:ext cx="8382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106721</xdr:rowOff>
    </xdr:from>
    <xdr:to>
      <xdr:col>81</xdr:col>
      <xdr:colOff>50800</xdr:colOff>
      <xdr:row>97</xdr:row>
      <xdr:rowOff>130780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37371"/>
          <a:ext cx="889000" cy="2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129183</xdr:rowOff>
    </xdr:from>
    <xdr:to>
      <xdr:col>76</xdr:col>
      <xdr:colOff>114300</xdr:colOff>
      <xdr:row>97</xdr:row>
      <xdr:rowOff>130780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759833"/>
          <a:ext cx="889000" cy="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45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125022</xdr:rowOff>
    </xdr:from>
    <xdr:to>
      <xdr:col>71</xdr:col>
      <xdr:colOff>177800</xdr:colOff>
      <xdr:row>97</xdr:row>
      <xdr:rowOff>129183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755672"/>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164273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54390</xdr:rowOff>
    </xdr:from>
    <xdr:to>
      <xdr:col>85</xdr:col>
      <xdr:colOff>177800</xdr:colOff>
      <xdr:row>97</xdr:row>
      <xdr:rowOff>155990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8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32817</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6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55921</xdr:rowOff>
    </xdr:from>
    <xdr:to>
      <xdr:col>81</xdr:col>
      <xdr:colOff>101600</xdr:colOff>
      <xdr:row>97</xdr:row>
      <xdr:rowOff>157521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8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148648</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77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79980</xdr:rowOff>
    </xdr:from>
    <xdr:to>
      <xdr:col>76</xdr:col>
      <xdr:colOff>165100</xdr:colOff>
      <xdr:row>98</xdr:row>
      <xdr:rowOff>10130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1257</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80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78383</xdr:rowOff>
    </xdr:from>
    <xdr:to>
      <xdr:col>72</xdr:col>
      <xdr:colOff>38100</xdr:colOff>
      <xdr:row>98</xdr:row>
      <xdr:rowOff>8533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0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171110</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80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74222</xdr:rowOff>
    </xdr:from>
    <xdr:to>
      <xdr:col>67</xdr:col>
      <xdr:colOff>101600</xdr:colOff>
      <xdr:row>98</xdr:row>
      <xdr:rowOff>4372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0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166949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797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169935</xdr:rowOff>
    </xdr:from>
    <xdr:to>
      <xdr:col>116</xdr:col>
      <xdr:colOff>63500</xdr:colOff>
      <xdr:row>37</xdr:row>
      <xdr:rowOff>55731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1323300" y="5656335"/>
          <a:ext cx="838200" cy="74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55220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70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55731</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0434300" y="6399381"/>
          <a:ext cx="889000" cy="25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1843</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68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119135</xdr:rowOff>
    </xdr:from>
    <xdr:to>
      <xdr:col>116</xdr:col>
      <xdr:colOff>114300</xdr:colOff>
      <xdr:row>33</xdr:row>
      <xdr:rowOff>49285</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560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34062</xdr:rowOff>
    </xdr:from>
    <xdr:ext cx="599010"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552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4931</xdr:rowOff>
    </xdr:from>
    <xdr:to>
      <xdr:col>112</xdr:col>
      <xdr:colOff>38100</xdr:colOff>
      <xdr:row>37</xdr:row>
      <xdr:rowOff>106531</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34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123058</xdr:rowOff>
    </xdr:from>
    <xdr:ext cx="534377"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056111" y="61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諸支出金においては、公営企業会計への繰出金となっている。引き続き</a:t>
          </a:r>
          <a:r>
            <a:rPr kumimoji="1" lang="ja-JP" altLang="ja-JP" sz="1100">
              <a:solidFill>
                <a:schemeClr val="dk1"/>
              </a:solidFill>
              <a:effectLst/>
              <a:latin typeface="+mn-lt"/>
              <a:ea typeface="+mn-ea"/>
              <a:cs typeface="+mn-cs"/>
            </a:rPr>
            <a:t>公営企業においては、独立採算の原則に基づき更なる経営健全化に努める。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教育費は、住民一人当たり</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354,263</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円となっており、類似団体平均より大幅に高い水準になっている。１村３島を抱える本村はそれぞれの島に幼稚園、小学校、中学校を抱えておりその分の人件費や維持管理費等の経費がかかることが要因であると考えられる。</a:t>
          </a:r>
          <a:endParaRPr kumimoji="0" lang="en-US" altLang="ja-JP" sz="1100">
            <a:solidFill>
              <a:schemeClr val="dk1"/>
            </a:solidFill>
            <a:effectLst/>
            <a:latin typeface="游ゴシック" panose="020B0400000000000000" pitchFamily="50" charset="-128"/>
            <a:ea typeface="游ゴシック" panose="020B0400000000000000" pitchFamily="50" charset="-128"/>
            <a:cs typeface="+mn-cs"/>
          </a:endParaRPr>
        </a:p>
        <a:p>
          <a:r>
            <a:rPr kumimoji="0" lang="ja-JP" altLang="en-US" sz="1100">
              <a:solidFill>
                <a:schemeClr val="dk1"/>
              </a:solidFill>
              <a:effectLst/>
              <a:latin typeface="游ゴシック" panose="020B0400000000000000" pitchFamily="50" charset="-128"/>
              <a:ea typeface="游ゴシック" panose="020B0400000000000000" pitchFamily="50" charset="-128"/>
              <a:cs typeface="+mn-cs"/>
            </a:rPr>
            <a:t>　衛生費は昨年度より住民一人当たり当たりの金額は減少したが、</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類似団体平均を上回り非常に高い水準である。１村で２つの塵芥処理施設を抱えていることや、島外へ持ち出し処理している費用も高騰していることが主な要因である。</a:t>
          </a:r>
          <a:endParaRPr lang="ja-JP" altLang="ja-JP" sz="1100">
            <a:effectLst/>
            <a:latin typeface="游ゴシック" panose="020B0400000000000000" pitchFamily="50" charset="-128"/>
            <a:ea typeface="游ゴシック" panose="020B0400000000000000" pitchFamily="50" charset="-128"/>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沖縄県座間味村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a:t>
          </a:r>
          <a:r>
            <a:rPr kumimoji="1" lang="ja-JP" altLang="en-US" sz="1100">
              <a:solidFill>
                <a:schemeClr val="dk1"/>
              </a:solidFill>
              <a:effectLst/>
              <a:latin typeface="+mn-lt"/>
              <a:ea typeface="+mn-ea"/>
              <a:cs typeface="+mn-cs"/>
            </a:rPr>
            <a:t>前年度まで決算余剰金を基に積み立てることができていたが、今年度において公営企業会計への繰出金の増がみられ、実質収支額、実質単年度収支がともに悪化している。</a:t>
          </a:r>
          <a:endParaRPr lang="ja-JP" altLang="ja-JP" sz="1400">
            <a:effectLst/>
          </a:endParaRPr>
        </a:p>
        <a:p>
          <a:r>
            <a:rPr kumimoji="1" lang="ja-JP" altLang="ja-JP" sz="1100">
              <a:solidFill>
                <a:schemeClr val="dk1"/>
              </a:solidFill>
              <a:effectLst/>
              <a:latin typeface="+mn-lt"/>
              <a:ea typeface="+mn-ea"/>
              <a:cs typeface="+mn-cs"/>
            </a:rPr>
            <a:t>　今後も、事務事業の見直し・統廃合など歳出の合理化等行財政改革を推進し、</a:t>
          </a:r>
          <a:r>
            <a:rPr kumimoji="1" lang="ja-JP" altLang="en-US" sz="1100">
              <a:solidFill>
                <a:schemeClr val="dk1"/>
              </a:solidFill>
              <a:effectLst/>
              <a:latin typeface="+mn-lt"/>
              <a:ea typeface="+mn-ea"/>
              <a:cs typeface="+mn-cs"/>
            </a:rPr>
            <a:t>公営企企業会計の適切な運営、繰出金の縮減がっできるよう努め、</a:t>
          </a:r>
          <a:r>
            <a:rPr kumimoji="1" lang="ja-JP" altLang="ja-JP" sz="1100">
              <a:solidFill>
                <a:schemeClr val="dk1"/>
              </a:solidFill>
              <a:effectLst/>
              <a:latin typeface="+mn-lt"/>
              <a:ea typeface="+mn-ea"/>
              <a:cs typeface="+mn-cs"/>
            </a:rPr>
            <a:t>健全な行財政運営に努めていく。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沖縄県座間味村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一般会計における料金収入が減少</a:t>
          </a:r>
          <a:r>
            <a:rPr kumimoji="1" lang="ja-JP" altLang="en-US" sz="1200">
              <a:solidFill>
                <a:schemeClr val="dk1"/>
              </a:solidFill>
              <a:effectLst/>
              <a:latin typeface="+mn-lt"/>
              <a:ea typeface="+mn-ea"/>
              <a:cs typeface="+mn-cs"/>
            </a:rPr>
            <a:t>、公営企業会計への繰出金が増となったことから</a:t>
          </a:r>
          <a:r>
            <a:rPr kumimoji="1" lang="ja-JP" altLang="ja-JP" sz="1200">
              <a:solidFill>
                <a:schemeClr val="dk1"/>
              </a:solidFill>
              <a:effectLst/>
              <a:latin typeface="+mn-lt"/>
              <a:ea typeface="+mn-ea"/>
              <a:cs typeface="+mn-cs"/>
            </a:rPr>
            <a:t>黒字額が全体としても減少した。</a:t>
          </a:r>
          <a:endParaRPr lang="ja-JP" altLang="ja-JP" sz="1200">
            <a:effectLst/>
          </a:endParaRPr>
        </a:p>
        <a:p>
          <a:r>
            <a:rPr kumimoji="1" lang="ja-JP" altLang="ja-JP" sz="1200">
              <a:solidFill>
                <a:schemeClr val="dk1"/>
              </a:solidFill>
              <a:effectLst/>
              <a:latin typeface="+mn-lt"/>
              <a:ea typeface="+mn-ea"/>
              <a:cs typeface="+mn-cs"/>
            </a:rPr>
            <a:t>　各施設の長寿命化及び維持管理費等の負担が多額にあることから、緊縮財政に努め公営企業においては、独立採算の原則に基づき更なる経営健全化に努める。</a:t>
          </a:r>
          <a:endParaRPr kumimoji="1" lang="en-US" altLang="ja-JP" sz="1200">
            <a:solidFill>
              <a:schemeClr val="dk1"/>
            </a:solidFill>
            <a:effectLst/>
            <a:latin typeface="+mn-lt"/>
            <a:ea typeface="+mn-ea"/>
            <a:cs typeface="+mn-cs"/>
          </a:endParaRPr>
        </a:p>
        <a:p>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沖縄県座間味村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したことに伴い分子は対前年度</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元利償還金は横ばいになると思われるが、</a:t>
          </a:r>
          <a:r>
            <a:rPr kumimoji="1" lang="ja-JP" altLang="ja-JP" sz="1100">
              <a:solidFill>
                <a:schemeClr val="dk1"/>
              </a:solidFill>
              <a:effectLst/>
              <a:latin typeface="+mn-lt"/>
              <a:ea typeface="+mn-ea"/>
              <a:cs typeface="+mn-cs"/>
            </a:rPr>
            <a:t>新規起債発行を抑制し、残高の削減と公営企業会計の経営健全化に努め、繰入金の減少に努める。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積み立ては行っていない。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沖縄県座間味村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将来負担比率が高い要因として、本庁舎の建替え事業及び職員宿舎整備をリース方式により行ったことによるものである。</a:t>
          </a:r>
          <a:endParaRPr lang="ja-JP" altLang="ja-JP" sz="1400">
            <a:effectLst/>
          </a:endParaRPr>
        </a:p>
        <a:p>
          <a:r>
            <a:rPr kumimoji="1" lang="ja-JP" altLang="ja-JP" sz="1100">
              <a:solidFill>
                <a:schemeClr val="dk1"/>
              </a:solidFill>
              <a:effectLst/>
              <a:latin typeface="+mn-lt"/>
              <a:ea typeface="+mn-ea"/>
              <a:cs typeface="+mn-cs"/>
            </a:rPr>
            <a:t>　今後は、新たな債務負担行為に伴う支出が増加する見込みとなっているため新たな財源</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も検討するとともに、各種徴収を強化し自主財源の確保に努める。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沖縄県座間味村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財政調整基金において、公営企業会計への多額の繰出金が生じたことから、取崩しが発生し、前年度より減となった。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財政調整基金については毎年度着実に積立を実施し、有事の際にも対応できるように運用していきたい。</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各基金の使途を明確化し、廃止等を含めた基金の在り方の見直しを実施していく。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ふるさと応援基金：ふるさと納税の寄附金を、環境美化、教育の振興等に活用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庁舎建設基金　　：将来の庁舎建設のための基金</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企業版ふるさと納税の積立金が増加した。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庁舎建設基金の積立金が増加した。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庁舎建設基金：将来の庁舎建設のために毎年度計画的に積立を実施していく。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ふるさと応援基金：様々な施策に活用していることからふるさと納税額の推移を見ながら適切に活用しながら運用していく。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現在、活用がされていない基金の見直しを実施し、老朽化が懸念される公共施設の改修や修繕に向けての基金を創設することを検討している。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公営企業会計への多額の繰出金が生じたことから、取崩しが発生し、前年度より減となった。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老朽化した施設の維持補修費等により減少していく見込みであるが、中長期目標としては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億円程度を確保できるように運用していきたい。</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増減は特にない</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今後の償還のための財源の確保に向けて、中長期的に２億円を目標に積み立てを実施していきたい。</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W9" sqref="W9:AL11"/>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2026259</v>
      </c>
      <c r="BO4" s="436"/>
      <c r="BP4" s="436"/>
      <c r="BQ4" s="436"/>
      <c r="BR4" s="436"/>
      <c r="BS4" s="436"/>
      <c r="BT4" s="436"/>
      <c r="BU4" s="437"/>
      <c r="BV4" s="435">
        <v>2597951</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13.7</v>
      </c>
      <c r="CU4" s="576"/>
      <c r="CV4" s="576"/>
      <c r="CW4" s="576"/>
      <c r="CX4" s="576"/>
      <c r="CY4" s="576"/>
      <c r="CZ4" s="576"/>
      <c r="DA4" s="577"/>
      <c r="DB4" s="575">
        <v>15.2</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1862294</v>
      </c>
      <c r="BO5" s="407"/>
      <c r="BP5" s="407"/>
      <c r="BQ5" s="407"/>
      <c r="BR5" s="407"/>
      <c r="BS5" s="407"/>
      <c r="BT5" s="407"/>
      <c r="BU5" s="408"/>
      <c r="BV5" s="406">
        <v>2413192</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87.2</v>
      </c>
      <c r="CU5" s="404"/>
      <c r="CV5" s="404"/>
      <c r="CW5" s="404"/>
      <c r="CX5" s="404"/>
      <c r="CY5" s="404"/>
      <c r="CZ5" s="404"/>
      <c r="DA5" s="405"/>
      <c r="DB5" s="403">
        <v>80.3</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163965</v>
      </c>
      <c r="BO6" s="407"/>
      <c r="BP6" s="407"/>
      <c r="BQ6" s="407"/>
      <c r="BR6" s="407"/>
      <c r="BS6" s="407"/>
      <c r="BT6" s="407"/>
      <c r="BU6" s="408"/>
      <c r="BV6" s="406">
        <v>184759</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87.5</v>
      </c>
      <c r="CU6" s="550"/>
      <c r="CV6" s="550"/>
      <c r="CW6" s="550"/>
      <c r="CX6" s="550"/>
      <c r="CY6" s="550"/>
      <c r="CZ6" s="550"/>
      <c r="DA6" s="551"/>
      <c r="DB6" s="549">
        <v>80.900000000000006</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30421</v>
      </c>
      <c r="BO7" s="407"/>
      <c r="BP7" s="407"/>
      <c r="BQ7" s="407"/>
      <c r="BR7" s="407"/>
      <c r="BS7" s="407"/>
      <c r="BT7" s="407"/>
      <c r="BU7" s="408"/>
      <c r="BV7" s="406">
        <v>31266</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974965</v>
      </c>
      <c r="CU7" s="407"/>
      <c r="CV7" s="407"/>
      <c r="CW7" s="407"/>
      <c r="CX7" s="407"/>
      <c r="CY7" s="407"/>
      <c r="CZ7" s="407"/>
      <c r="DA7" s="408"/>
      <c r="DB7" s="406">
        <v>1011090</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133544</v>
      </c>
      <c r="BO8" s="407"/>
      <c r="BP8" s="407"/>
      <c r="BQ8" s="407"/>
      <c r="BR8" s="407"/>
      <c r="BS8" s="407"/>
      <c r="BT8" s="407"/>
      <c r="BU8" s="408"/>
      <c r="BV8" s="406">
        <v>153493</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0.09</v>
      </c>
      <c r="CU8" s="510"/>
      <c r="CV8" s="510"/>
      <c r="CW8" s="510"/>
      <c r="CX8" s="510"/>
      <c r="CY8" s="510"/>
      <c r="CZ8" s="510"/>
      <c r="DA8" s="511"/>
      <c r="DB8" s="509">
        <v>0.1</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892</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-19949</v>
      </c>
      <c r="BO9" s="407"/>
      <c r="BP9" s="407"/>
      <c r="BQ9" s="407"/>
      <c r="BR9" s="407"/>
      <c r="BS9" s="407"/>
      <c r="BT9" s="407"/>
      <c r="BU9" s="408"/>
      <c r="BV9" s="406">
        <v>1785</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7.6</v>
      </c>
      <c r="CU9" s="404"/>
      <c r="CV9" s="404"/>
      <c r="CW9" s="404"/>
      <c r="CX9" s="404"/>
      <c r="CY9" s="404"/>
      <c r="CZ9" s="404"/>
      <c r="DA9" s="405"/>
      <c r="DB9" s="403">
        <v>8</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870</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77000</v>
      </c>
      <c r="BO10" s="407"/>
      <c r="BP10" s="407"/>
      <c r="BQ10" s="407"/>
      <c r="BR10" s="407"/>
      <c r="BS10" s="407"/>
      <c r="BT10" s="407"/>
      <c r="BU10" s="408"/>
      <c r="BV10" s="406">
        <v>250962</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870</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109748</v>
      </c>
      <c r="BO12" s="407"/>
      <c r="BP12" s="407"/>
      <c r="BQ12" s="407"/>
      <c r="BR12" s="407"/>
      <c r="BS12" s="407"/>
      <c r="BT12" s="407"/>
      <c r="BU12" s="408"/>
      <c r="BV12" s="406">
        <v>77500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860</v>
      </c>
      <c r="S13" s="494"/>
      <c r="T13" s="494"/>
      <c r="U13" s="494"/>
      <c r="V13" s="495"/>
      <c r="W13" s="496" t="s">
        <v>131</v>
      </c>
      <c r="X13" s="392"/>
      <c r="Y13" s="392"/>
      <c r="Z13" s="392"/>
      <c r="AA13" s="392"/>
      <c r="AB13" s="393"/>
      <c r="AC13" s="359">
        <v>9</v>
      </c>
      <c r="AD13" s="360"/>
      <c r="AE13" s="360"/>
      <c r="AF13" s="360"/>
      <c r="AG13" s="361"/>
      <c r="AH13" s="359">
        <v>11</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-52697</v>
      </c>
      <c r="BO13" s="407"/>
      <c r="BP13" s="407"/>
      <c r="BQ13" s="407"/>
      <c r="BR13" s="407"/>
      <c r="BS13" s="407"/>
      <c r="BT13" s="407"/>
      <c r="BU13" s="408"/>
      <c r="BV13" s="406">
        <v>175247</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9.8000000000000007</v>
      </c>
      <c r="CU13" s="404"/>
      <c r="CV13" s="404"/>
      <c r="CW13" s="404"/>
      <c r="CX13" s="404"/>
      <c r="CY13" s="404"/>
      <c r="CZ13" s="404"/>
      <c r="DA13" s="405"/>
      <c r="DB13" s="403">
        <v>10.199999999999999</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895</v>
      </c>
      <c r="S14" s="494"/>
      <c r="T14" s="494"/>
      <c r="U14" s="494"/>
      <c r="V14" s="495"/>
      <c r="W14" s="497"/>
      <c r="X14" s="395"/>
      <c r="Y14" s="395"/>
      <c r="Z14" s="395"/>
      <c r="AA14" s="395"/>
      <c r="AB14" s="396"/>
      <c r="AC14" s="486">
        <v>1.6</v>
      </c>
      <c r="AD14" s="487"/>
      <c r="AE14" s="487"/>
      <c r="AF14" s="487"/>
      <c r="AG14" s="488"/>
      <c r="AH14" s="486">
        <v>2.1</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42.8</v>
      </c>
      <c r="CU14" s="504"/>
      <c r="CV14" s="504"/>
      <c r="CW14" s="504"/>
      <c r="CX14" s="504"/>
      <c r="CY14" s="504"/>
      <c r="CZ14" s="504"/>
      <c r="DA14" s="505"/>
      <c r="DB14" s="503">
        <v>76</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883</v>
      </c>
      <c r="S15" s="494"/>
      <c r="T15" s="494"/>
      <c r="U15" s="494"/>
      <c r="V15" s="495"/>
      <c r="W15" s="496" t="s">
        <v>137</v>
      </c>
      <c r="X15" s="392"/>
      <c r="Y15" s="392"/>
      <c r="Z15" s="392"/>
      <c r="AA15" s="392"/>
      <c r="AB15" s="393"/>
      <c r="AC15" s="359">
        <v>39</v>
      </c>
      <c r="AD15" s="360"/>
      <c r="AE15" s="360"/>
      <c r="AF15" s="360"/>
      <c r="AG15" s="361"/>
      <c r="AH15" s="359">
        <v>29</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97003</v>
      </c>
      <c r="BO15" s="436"/>
      <c r="BP15" s="436"/>
      <c r="BQ15" s="436"/>
      <c r="BR15" s="436"/>
      <c r="BS15" s="436"/>
      <c r="BT15" s="436"/>
      <c r="BU15" s="437"/>
      <c r="BV15" s="435">
        <v>89048</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6.8</v>
      </c>
      <c r="AD16" s="487"/>
      <c r="AE16" s="487"/>
      <c r="AF16" s="487"/>
      <c r="AG16" s="488"/>
      <c r="AH16" s="486">
        <v>5.5</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969763</v>
      </c>
      <c r="BO16" s="407"/>
      <c r="BP16" s="407"/>
      <c r="BQ16" s="407"/>
      <c r="BR16" s="407"/>
      <c r="BS16" s="407"/>
      <c r="BT16" s="407"/>
      <c r="BU16" s="408"/>
      <c r="BV16" s="406">
        <v>982580</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528</v>
      </c>
      <c r="AD17" s="360"/>
      <c r="AE17" s="360"/>
      <c r="AF17" s="360"/>
      <c r="AG17" s="361"/>
      <c r="AH17" s="359">
        <v>488</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120599</v>
      </c>
      <c r="BO17" s="407"/>
      <c r="BP17" s="407"/>
      <c r="BQ17" s="407"/>
      <c r="BR17" s="407"/>
      <c r="BS17" s="407"/>
      <c r="BT17" s="407"/>
      <c r="BU17" s="408"/>
      <c r="BV17" s="406">
        <v>110259</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16.739999999999998</v>
      </c>
      <c r="M18" s="459"/>
      <c r="N18" s="459"/>
      <c r="O18" s="459"/>
      <c r="P18" s="459"/>
      <c r="Q18" s="459"/>
      <c r="R18" s="460"/>
      <c r="S18" s="460"/>
      <c r="T18" s="460"/>
      <c r="U18" s="460"/>
      <c r="V18" s="461"/>
      <c r="W18" s="477"/>
      <c r="X18" s="478"/>
      <c r="Y18" s="478"/>
      <c r="Z18" s="478"/>
      <c r="AA18" s="478"/>
      <c r="AB18" s="502"/>
      <c r="AC18" s="376">
        <v>91.7</v>
      </c>
      <c r="AD18" s="377"/>
      <c r="AE18" s="377"/>
      <c r="AF18" s="377"/>
      <c r="AG18" s="462"/>
      <c r="AH18" s="376">
        <v>92.4</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854700</v>
      </c>
      <c r="BO18" s="407"/>
      <c r="BP18" s="407"/>
      <c r="BQ18" s="407"/>
      <c r="BR18" s="407"/>
      <c r="BS18" s="407"/>
      <c r="BT18" s="407"/>
      <c r="BU18" s="408"/>
      <c r="BV18" s="406">
        <v>816254</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53</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1601317</v>
      </c>
      <c r="BO19" s="407"/>
      <c r="BP19" s="407"/>
      <c r="BQ19" s="407"/>
      <c r="BR19" s="407"/>
      <c r="BS19" s="407"/>
      <c r="BT19" s="407"/>
      <c r="BU19" s="408"/>
      <c r="BV19" s="406">
        <v>1589205</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501</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1361797</v>
      </c>
      <c r="BO22" s="436"/>
      <c r="BP22" s="436"/>
      <c r="BQ22" s="436"/>
      <c r="BR22" s="436"/>
      <c r="BS22" s="436"/>
      <c r="BT22" s="436"/>
      <c r="BU22" s="437"/>
      <c r="BV22" s="435">
        <v>1481825</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1254543</v>
      </c>
      <c r="BO23" s="407"/>
      <c r="BP23" s="407"/>
      <c r="BQ23" s="407"/>
      <c r="BR23" s="407"/>
      <c r="BS23" s="407"/>
      <c r="BT23" s="407"/>
      <c r="BU23" s="408"/>
      <c r="BV23" s="406">
        <v>1365121</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6390</v>
      </c>
      <c r="R24" s="360"/>
      <c r="S24" s="360"/>
      <c r="T24" s="360"/>
      <c r="U24" s="360"/>
      <c r="V24" s="361"/>
      <c r="W24" s="449"/>
      <c r="X24" s="386"/>
      <c r="Y24" s="387"/>
      <c r="Z24" s="362" t="s">
        <v>162</v>
      </c>
      <c r="AA24" s="363"/>
      <c r="AB24" s="363"/>
      <c r="AC24" s="363"/>
      <c r="AD24" s="363"/>
      <c r="AE24" s="363"/>
      <c r="AF24" s="363"/>
      <c r="AG24" s="364"/>
      <c r="AH24" s="359">
        <v>27</v>
      </c>
      <c r="AI24" s="360"/>
      <c r="AJ24" s="360"/>
      <c r="AK24" s="360"/>
      <c r="AL24" s="361"/>
      <c r="AM24" s="359">
        <v>71712</v>
      </c>
      <c r="AN24" s="360"/>
      <c r="AO24" s="360"/>
      <c r="AP24" s="360"/>
      <c r="AQ24" s="360"/>
      <c r="AR24" s="361"/>
      <c r="AS24" s="359">
        <v>2656</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1064322</v>
      </c>
      <c r="BO24" s="407"/>
      <c r="BP24" s="407"/>
      <c r="BQ24" s="407"/>
      <c r="BR24" s="407"/>
      <c r="BS24" s="407"/>
      <c r="BT24" s="407"/>
      <c r="BU24" s="408"/>
      <c r="BV24" s="406">
        <v>1157223</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5170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545060</v>
      </c>
      <c r="BO25" s="436"/>
      <c r="BP25" s="436"/>
      <c r="BQ25" s="436"/>
      <c r="BR25" s="436"/>
      <c r="BS25" s="436"/>
      <c r="BT25" s="436"/>
      <c r="BU25" s="437"/>
      <c r="BV25" s="435">
        <v>627707</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4850</v>
      </c>
      <c r="R26" s="360"/>
      <c r="S26" s="360"/>
      <c r="T26" s="360"/>
      <c r="U26" s="360"/>
      <c r="V26" s="361"/>
      <c r="W26" s="449"/>
      <c r="X26" s="386"/>
      <c r="Y26" s="387"/>
      <c r="Z26" s="362" t="s">
        <v>168</v>
      </c>
      <c r="AA26" s="417"/>
      <c r="AB26" s="417"/>
      <c r="AC26" s="417"/>
      <c r="AD26" s="417"/>
      <c r="AE26" s="417"/>
      <c r="AF26" s="417"/>
      <c r="AG26" s="418"/>
      <c r="AH26" s="359">
        <v>1</v>
      </c>
      <c r="AI26" s="360"/>
      <c r="AJ26" s="360"/>
      <c r="AK26" s="360"/>
      <c r="AL26" s="361"/>
      <c r="AM26" s="359" t="s">
        <v>169</v>
      </c>
      <c r="AN26" s="360"/>
      <c r="AO26" s="360"/>
      <c r="AP26" s="360"/>
      <c r="AQ26" s="360"/>
      <c r="AR26" s="361"/>
      <c r="AS26" s="359" t="s">
        <v>169</v>
      </c>
      <c r="AT26" s="360"/>
      <c r="AU26" s="360"/>
      <c r="AV26" s="360"/>
      <c r="AW26" s="360"/>
      <c r="AX26" s="419"/>
      <c r="AY26" s="446" t="s">
        <v>170</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171</v>
      </c>
      <c r="F27" s="363"/>
      <c r="G27" s="363"/>
      <c r="H27" s="363"/>
      <c r="I27" s="363"/>
      <c r="J27" s="363"/>
      <c r="K27" s="364"/>
      <c r="L27" s="359">
        <v>1</v>
      </c>
      <c r="M27" s="360"/>
      <c r="N27" s="360"/>
      <c r="O27" s="360"/>
      <c r="P27" s="361"/>
      <c r="Q27" s="359">
        <v>2270</v>
      </c>
      <c r="R27" s="360"/>
      <c r="S27" s="360"/>
      <c r="T27" s="360"/>
      <c r="U27" s="360"/>
      <c r="V27" s="361"/>
      <c r="W27" s="449"/>
      <c r="X27" s="386"/>
      <c r="Y27" s="387"/>
      <c r="Z27" s="362" t="s">
        <v>172</v>
      </c>
      <c r="AA27" s="363"/>
      <c r="AB27" s="363"/>
      <c r="AC27" s="363"/>
      <c r="AD27" s="363"/>
      <c r="AE27" s="363"/>
      <c r="AF27" s="363"/>
      <c r="AG27" s="364"/>
      <c r="AH27" s="359">
        <v>3</v>
      </c>
      <c r="AI27" s="360"/>
      <c r="AJ27" s="360"/>
      <c r="AK27" s="360"/>
      <c r="AL27" s="361"/>
      <c r="AM27" s="359">
        <v>7761</v>
      </c>
      <c r="AN27" s="360"/>
      <c r="AO27" s="360"/>
      <c r="AP27" s="360"/>
      <c r="AQ27" s="360"/>
      <c r="AR27" s="361"/>
      <c r="AS27" s="359">
        <v>2587</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174</v>
      </c>
      <c r="F28" s="363"/>
      <c r="G28" s="363"/>
      <c r="H28" s="363"/>
      <c r="I28" s="363"/>
      <c r="J28" s="363"/>
      <c r="K28" s="364"/>
      <c r="L28" s="359">
        <v>1</v>
      </c>
      <c r="M28" s="360"/>
      <c r="N28" s="360"/>
      <c r="O28" s="360"/>
      <c r="P28" s="361"/>
      <c r="Q28" s="359">
        <v>1910</v>
      </c>
      <c r="R28" s="360"/>
      <c r="S28" s="360"/>
      <c r="T28" s="360"/>
      <c r="U28" s="360"/>
      <c r="V28" s="361"/>
      <c r="W28" s="449"/>
      <c r="X28" s="386"/>
      <c r="Y28" s="387"/>
      <c r="Z28" s="362" t="s">
        <v>175</v>
      </c>
      <c r="AA28" s="363"/>
      <c r="AB28" s="363"/>
      <c r="AC28" s="363"/>
      <c r="AD28" s="363"/>
      <c r="AE28" s="363"/>
      <c r="AF28" s="363"/>
      <c r="AG28" s="364"/>
      <c r="AH28" s="359">
        <v>1</v>
      </c>
      <c r="AI28" s="360"/>
      <c r="AJ28" s="360"/>
      <c r="AK28" s="360"/>
      <c r="AL28" s="361"/>
      <c r="AM28" s="359" t="s">
        <v>169</v>
      </c>
      <c r="AN28" s="360"/>
      <c r="AO28" s="360"/>
      <c r="AP28" s="360"/>
      <c r="AQ28" s="360"/>
      <c r="AR28" s="361"/>
      <c r="AS28" s="359" t="s">
        <v>169</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516550</v>
      </c>
      <c r="BO28" s="436"/>
      <c r="BP28" s="436"/>
      <c r="BQ28" s="436"/>
      <c r="BR28" s="436"/>
      <c r="BS28" s="436"/>
      <c r="BT28" s="436"/>
      <c r="BU28" s="437"/>
      <c r="BV28" s="435">
        <v>549298</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177</v>
      </c>
      <c r="F29" s="363"/>
      <c r="G29" s="363"/>
      <c r="H29" s="363"/>
      <c r="I29" s="363"/>
      <c r="J29" s="363"/>
      <c r="K29" s="364"/>
      <c r="L29" s="359">
        <v>4</v>
      </c>
      <c r="M29" s="360"/>
      <c r="N29" s="360"/>
      <c r="O29" s="360"/>
      <c r="P29" s="361"/>
      <c r="Q29" s="359">
        <v>1820</v>
      </c>
      <c r="R29" s="360"/>
      <c r="S29" s="360"/>
      <c r="T29" s="360"/>
      <c r="U29" s="360"/>
      <c r="V29" s="361"/>
      <c r="W29" s="450"/>
      <c r="X29" s="451"/>
      <c r="Y29" s="452"/>
      <c r="Z29" s="362" t="s">
        <v>178</v>
      </c>
      <c r="AA29" s="363"/>
      <c r="AB29" s="363"/>
      <c r="AC29" s="363"/>
      <c r="AD29" s="363"/>
      <c r="AE29" s="363"/>
      <c r="AF29" s="363"/>
      <c r="AG29" s="364"/>
      <c r="AH29" s="359">
        <v>31</v>
      </c>
      <c r="AI29" s="360"/>
      <c r="AJ29" s="360"/>
      <c r="AK29" s="360"/>
      <c r="AL29" s="361"/>
      <c r="AM29" s="359">
        <v>81924</v>
      </c>
      <c r="AN29" s="360"/>
      <c r="AO29" s="360"/>
      <c r="AP29" s="360"/>
      <c r="AQ29" s="360"/>
      <c r="AR29" s="361"/>
      <c r="AS29" s="359">
        <v>2643</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7919</v>
      </c>
      <c r="BO29" s="407"/>
      <c r="BP29" s="407"/>
      <c r="BQ29" s="407"/>
      <c r="BR29" s="407"/>
      <c r="BS29" s="407"/>
      <c r="BT29" s="407"/>
      <c r="BU29" s="408"/>
      <c r="BV29" s="406">
        <v>7919</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94.2</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98494</v>
      </c>
      <c r="BO30" s="441"/>
      <c r="BP30" s="441"/>
      <c r="BQ30" s="441"/>
      <c r="BR30" s="441"/>
      <c r="BS30" s="441"/>
      <c r="BT30" s="441"/>
      <c r="BU30" s="442"/>
      <c r="BV30" s="440">
        <v>97357</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187</v>
      </c>
      <c r="D33" s="358"/>
      <c r="E33" s="357" t="s">
        <v>188</v>
      </c>
      <c r="F33" s="357"/>
      <c r="G33" s="357"/>
      <c r="H33" s="357"/>
      <c r="I33" s="357"/>
      <c r="J33" s="357"/>
      <c r="K33" s="357"/>
      <c r="L33" s="357"/>
      <c r="M33" s="357"/>
      <c r="N33" s="357"/>
      <c r="O33" s="357"/>
      <c r="P33" s="357"/>
      <c r="Q33" s="357"/>
      <c r="R33" s="357"/>
      <c r="S33" s="357"/>
      <c r="T33" s="179"/>
      <c r="U33" s="358" t="s">
        <v>187</v>
      </c>
      <c r="V33" s="358"/>
      <c r="W33" s="357" t="s">
        <v>188</v>
      </c>
      <c r="X33" s="357"/>
      <c r="Y33" s="357"/>
      <c r="Z33" s="357"/>
      <c r="AA33" s="357"/>
      <c r="AB33" s="357"/>
      <c r="AC33" s="357"/>
      <c r="AD33" s="357"/>
      <c r="AE33" s="357"/>
      <c r="AF33" s="357"/>
      <c r="AG33" s="357"/>
      <c r="AH33" s="357"/>
      <c r="AI33" s="357"/>
      <c r="AJ33" s="357"/>
      <c r="AK33" s="357"/>
      <c r="AL33" s="179"/>
      <c r="AM33" s="358" t="s">
        <v>187</v>
      </c>
      <c r="AN33" s="358"/>
      <c r="AO33" s="357" t="s">
        <v>188</v>
      </c>
      <c r="AP33" s="357"/>
      <c r="AQ33" s="357"/>
      <c r="AR33" s="357"/>
      <c r="AS33" s="357"/>
      <c r="AT33" s="357"/>
      <c r="AU33" s="357"/>
      <c r="AV33" s="357"/>
      <c r="AW33" s="357"/>
      <c r="AX33" s="357"/>
      <c r="AY33" s="357"/>
      <c r="AZ33" s="357"/>
      <c r="BA33" s="357"/>
      <c r="BB33" s="357"/>
      <c r="BC33" s="357"/>
      <c r="BD33" s="185"/>
      <c r="BE33" s="357" t="s">
        <v>189</v>
      </c>
      <c r="BF33" s="357"/>
      <c r="BG33" s="357" t="s">
        <v>190</v>
      </c>
      <c r="BH33" s="357"/>
      <c r="BI33" s="357"/>
      <c r="BJ33" s="357"/>
      <c r="BK33" s="357"/>
      <c r="BL33" s="357"/>
      <c r="BM33" s="357"/>
      <c r="BN33" s="357"/>
      <c r="BO33" s="357"/>
      <c r="BP33" s="357"/>
      <c r="BQ33" s="357"/>
      <c r="BR33" s="357"/>
      <c r="BS33" s="357"/>
      <c r="BT33" s="357"/>
      <c r="BU33" s="357"/>
      <c r="BV33" s="185"/>
      <c r="BW33" s="358" t="s">
        <v>189</v>
      </c>
      <c r="BX33" s="358"/>
      <c r="BY33" s="357" t="s">
        <v>191</v>
      </c>
      <c r="BZ33" s="357"/>
      <c r="CA33" s="357"/>
      <c r="CB33" s="357"/>
      <c r="CC33" s="357"/>
      <c r="CD33" s="357"/>
      <c r="CE33" s="357"/>
      <c r="CF33" s="357"/>
      <c r="CG33" s="357"/>
      <c r="CH33" s="357"/>
      <c r="CI33" s="357"/>
      <c r="CJ33" s="357"/>
      <c r="CK33" s="357"/>
      <c r="CL33" s="357"/>
      <c r="CM33" s="357"/>
      <c r="CN33" s="179"/>
      <c r="CO33" s="358" t="s">
        <v>187</v>
      </c>
      <c r="CP33" s="358"/>
      <c r="CQ33" s="357" t="s">
        <v>192</v>
      </c>
      <c r="CR33" s="357"/>
      <c r="CS33" s="357"/>
      <c r="CT33" s="357"/>
      <c r="CU33" s="357"/>
      <c r="CV33" s="357"/>
      <c r="CW33" s="357"/>
      <c r="CX33" s="357"/>
      <c r="CY33" s="357"/>
      <c r="CZ33" s="357"/>
      <c r="DA33" s="357"/>
      <c r="DB33" s="357"/>
      <c r="DC33" s="357"/>
      <c r="DD33" s="357"/>
      <c r="DE33" s="357"/>
      <c r="DF33" s="179"/>
      <c r="DG33" s="356" t="s">
        <v>193</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4</v>
      </c>
      <c r="BF34" s="354"/>
      <c r="BG34" s="355" t="str">
        <f>IF('各会計、関係団体の財政状況及び健全化判断比率'!B30="","",'各会計、関係団体の財政状況及び健全化判断比率'!B30)</f>
        <v>簡易水道事業特別会計</v>
      </c>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沖縄県市町村総合事務組合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後期高齢者医療特別会計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5</v>
      </c>
      <c r="BF35" s="354"/>
      <c r="BG35" s="355" t="str">
        <f>IF('各会計、関係団体の財政状況及び健全化判断比率'!B31="","",'各会計、関係団体の財政状況及び健全化判断比率'!B31)</f>
        <v>下水道事業特別会計</v>
      </c>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沖縄県介護保険広域連合（一般会計）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t="str">
        <f t="shared" ref="U36:U43" si="4">IF(W36="","",U35+1)</f>
        <v/>
      </c>
      <c r="V36" s="354"/>
      <c r="W36" s="355"/>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f t="shared" si="1"/>
        <v>6</v>
      </c>
      <c r="BF36" s="354"/>
      <c r="BG36" s="355" t="str">
        <f>IF('各会計、関係団体の財政状況及び健全化判断比率'!B32="","",'各会計、関係団体の財政状況及び健全化判断比率'!B32)</f>
        <v>漁業集落排水事業特別会計</v>
      </c>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沖縄県介護保険広域連合（特別会計）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f t="shared" si="1"/>
        <v>7</v>
      </c>
      <c r="BF37" s="354"/>
      <c r="BG37" s="355" t="str">
        <f>IF('各会計、関係団体の財政状況及び健全化判断比率'!B33="","",'各会計、関係団体の財政状況及び健全化判断比率'!B33)</f>
        <v>農業集落排水事業特別会計</v>
      </c>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沖縄県後期高齢者医療広域連合（一般会計）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f t="shared" si="1"/>
        <v>8</v>
      </c>
      <c r="BF38" s="354"/>
      <c r="BG38" s="355" t="str">
        <f>IF('各会計、関係団体の財政状況及び健全化判断比率'!B34="","",'各会計、関係団体の財政状況及び健全化判断比率'!B34)</f>
        <v>航路事業特別会計</v>
      </c>
      <c r="BH38" s="355"/>
      <c r="BI38" s="355"/>
      <c r="BJ38" s="355"/>
      <c r="BK38" s="355"/>
      <c r="BL38" s="355"/>
      <c r="BM38" s="355"/>
      <c r="BN38" s="355"/>
      <c r="BO38" s="355"/>
      <c r="BP38" s="355"/>
      <c r="BQ38" s="355"/>
      <c r="BR38" s="355"/>
      <c r="BS38" s="355"/>
      <c r="BT38" s="355"/>
      <c r="BU38" s="355"/>
      <c r="BV38" s="175"/>
      <c r="BW38" s="354">
        <f t="shared" si="2"/>
        <v>13</v>
      </c>
      <c r="BX38" s="354"/>
      <c r="BY38" s="355" t="str">
        <f>IF('各会計、関係団体の財政状況及び健全化判断比率'!B72="","",'各会計、関係団体の財政状況及び健全化判断比率'!B72)</f>
        <v>沖縄県後期高齢者医療広域連合（特別会計）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14</v>
      </c>
      <c r="BX39" s="354"/>
      <c r="BY39" s="355" t="str">
        <f>IF('各会計、関係団体の財政状況及び健全化判断比率'!B73="","",'各会計、関係団体の財政状況及び健全化判断比率'!B73)</f>
        <v>沖縄県市町村自治会館管理組合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15</v>
      </c>
      <c r="BX40" s="354"/>
      <c r="BY40" s="355" t="str">
        <f>IF('各会計、関係団体の財政状況及び健全化判断比率'!B74="","",'各会計、関係団体の財政状況及び健全化判断比率'!B74)</f>
        <v>南部広域市町村圏事務組合（一般会計）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16</v>
      </c>
      <c r="BX41" s="354"/>
      <c r="BY41" s="355" t="str">
        <f>IF('各会計、関係団体の財政状況及び健全化判断比率'!B75="","",'各会計、関係団体の財政状況及び健全化判断比率'!B75)</f>
        <v>南部広域市町村圏事務組合（いなんせ斎苑特別会計）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17</v>
      </c>
      <c r="BX42" s="354"/>
      <c r="BY42" s="355" t="str">
        <f>IF('各会計、関係団体の財政状況及び健全化判断比率'!B76="","",'各会計、関係団体の財政状況及び健全化判断比率'!B76)</f>
        <v>南部広域市町村圏事務組合（南斎場特別会計）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18</v>
      </c>
      <c r="BX43" s="354"/>
      <c r="BY43" s="355" t="str">
        <f>IF('各会計、関係団体の財政状況及び健全化判断比率'!B77="","",'各会計、関係団体の財政状況及び健全化判断比率'!B77)</f>
        <v>南部広域行政組合一般会計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vnLCRmGL6SjF0UWCTSXhvuhVwWzB9ckgG/AxpfKNUaVSUQvUqbmiiwUJ+G/BoOuRs+Hcvw1939SNpQhORy7ZgQ==" saltValue="/72RgXT8FWl3pWToNPPDs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abSelected="1" workbookViewId="0">
      <selection activeCell="R35" sqref="R35:Y35"/>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206</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207</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208</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209</v>
      </c>
      <c r="S4" s="667"/>
      <c r="T4" s="667"/>
      <c r="U4" s="667"/>
      <c r="V4" s="667"/>
      <c r="W4" s="667"/>
      <c r="X4" s="667"/>
      <c r="Y4" s="668"/>
      <c r="Z4" s="666" t="s">
        <v>210</v>
      </c>
      <c r="AA4" s="667"/>
      <c r="AB4" s="667"/>
      <c r="AC4" s="668"/>
      <c r="AD4" s="666" t="s">
        <v>211</v>
      </c>
      <c r="AE4" s="667"/>
      <c r="AF4" s="667"/>
      <c r="AG4" s="667"/>
      <c r="AH4" s="667"/>
      <c r="AI4" s="667"/>
      <c r="AJ4" s="667"/>
      <c r="AK4" s="668"/>
      <c r="AL4" s="666" t="s">
        <v>210</v>
      </c>
      <c r="AM4" s="667"/>
      <c r="AN4" s="667"/>
      <c r="AO4" s="668"/>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6" t="s">
        <v>215</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216</v>
      </c>
      <c r="C5" s="664"/>
      <c r="D5" s="664"/>
      <c r="E5" s="664"/>
      <c r="F5" s="664"/>
      <c r="G5" s="664"/>
      <c r="H5" s="664"/>
      <c r="I5" s="664"/>
      <c r="J5" s="664"/>
      <c r="K5" s="664"/>
      <c r="L5" s="664"/>
      <c r="M5" s="664"/>
      <c r="N5" s="664"/>
      <c r="O5" s="664"/>
      <c r="P5" s="664"/>
      <c r="Q5" s="665"/>
      <c r="R5" s="660">
        <v>100776</v>
      </c>
      <c r="S5" s="661"/>
      <c r="T5" s="661"/>
      <c r="U5" s="661"/>
      <c r="V5" s="661"/>
      <c r="W5" s="661"/>
      <c r="X5" s="661"/>
      <c r="Y5" s="689"/>
      <c r="Z5" s="702">
        <v>5</v>
      </c>
      <c r="AA5" s="702"/>
      <c r="AB5" s="702"/>
      <c r="AC5" s="702"/>
      <c r="AD5" s="703">
        <v>90571</v>
      </c>
      <c r="AE5" s="703"/>
      <c r="AF5" s="703"/>
      <c r="AG5" s="703"/>
      <c r="AH5" s="703"/>
      <c r="AI5" s="703"/>
      <c r="AJ5" s="703"/>
      <c r="AK5" s="703"/>
      <c r="AL5" s="690">
        <v>9.3000000000000007</v>
      </c>
      <c r="AM5" s="672"/>
      <c r="AN5" s="672"/>
      <c r="AO5" s="691"/>
      <c r="AP5" s="663" t="s">
        <v>217</v>
      </c>
      <c r="AQ5" s="664"/>
      <c r="AR5" s="664"/>
      <c r="AS5" s="664"/>
      <c r="AT5" s="664"/>
      <c r="AU5" s="664"/>
      <c r="AV5" s="664"/>
      <c r="AW5" s="664"/>
      <c r="AX5" s="664"/>
      <c r="AY5" s="664"/>
      <c r="AZ5" s="664"/>
      <c r="BA5" s="664"/>
      <c r="BB5" s="664"/>
      <c r="BC5" s="664"/>
      <c r="BD5" s="664"/>
      <c r="BE5" s="664"/>
      <c r="BF5" s="665"/>
      <c r="BG5" s="608">
        <v>90571</v>
      </c>
      <c r="BH5" s="609"/>
      <c r="BI5" s="609"/>
      <c r="BJ5" s="609"/>
      <c r="BK5" s="609"/>
      <c r="BL5" s="609"/>
      <c r="BM5" s="609"/>
      <c r="BN5" s="610"/>
      <c r="BO5" s="646">
        <v>89.9</v>
      </c>
      <c r="BP5" s="646"/>
      <c r="BQ5" s="646"/>
      <c r="BR5" s="646"/>
      <c r="BS5" s="647" t="s">
        <v>122</v>
      </c>
      <c r="BT5" s="647"/>
      <c r="BU5" s="647"/>
      <c r="BV5" s="647"/>
      <c r="BW5" s="647"/>
      <c r="BX5" s="647"/>
      <c r="BY5" s="647"/>
      <c r="BZ5" s="647"/>
      <c r="CA5" s="647"/>
      <c r="CB5" s="682"/>
      <c r="CD5" s="666" t="s">
        <v>212</v>
      </c>
      <c r="CE5" s="667"/>
      <c r="CF5" s="667"/>
      <c r="CG5" s="667"/>
      <c r="CH5" s="667"/>
      <c r="CI5" s="667"/>
      <c r="CJ5" s="667"/>
      <c r="CK5" s="667"/>
      <c r="CL5" s="667"/>
      <c r="CM5" s="667"/>
      <c r="CN5" s="667"/>
      <c r="CO5" s="667"/>
      <c r="CP5" s="667"/>
      <c r="CQ5" s="668"/>
      <c r="CR5" s="666" t="s">
        <v>218</v>
      </c>
      <c r="CS5" s="667"/>
      <c r="CT5" s="667"/>
      <c r="CU5" s="667"/>
      <c r="CV5" s="667"/>
      <c r="CW5" s="667"/>
      <c r="CX5" s="667"/>
      <c r="CY5" s="668"/>
      <c r="CZ5" s="666" t="s">
        <v>210</v>
      </c>
      <c r="DA5" s="667"/>
      <c r="DB5" s="667"/>
      <c r="DC5" s="668"/>
      <c r="DD5" s="666" t="s">
        <v>219</v>
      </c>
      <c r="DE5" s="667"/>
      <c r="DF5" s="667"/>
      <c r="DG5" s="667"/>
      <c r="DH5" s="667"/>
      <c r="DI5" s="667"/>
      <c r="DJ5" s="667"/>
      <c r="DK5" s="667"/>
      <c r="DL5" s="667"/>
      <c r="DM5" s="667"/>
      <c r="DN5" s="667"/>
      <c r="DO5" s="667"/>
      <c r="DP5" s="668"/>
      <c r="DQ5" s="666" t="s">
        <v>220</v>
      </c>
      <c r="DR5" s="667"/>
      <c r="DS5" s="667"/>
      <c r="DT5" s="667"/>
      <c r="DU5" s="667"/>
      <c r="DV5" s="667"/>
      <c r="DW5" s="667"/>
      <c r="DX5" s="667"/>
      <c r="DY5" s="667"/>
      <c r="DZ5" s="667"/>
      <c r="EA5" s="667"/>
      <c r="EB5" s="667"/>
      <c r="EC5" s="668"/>
    </row>
    <row r="6" spans="2:143" ht="11.25" customHeight="1" x14ac:dyDescent="0.15">
      <c r="B6" s="605" t="s">
        <v>221</v>
      </c>
      <c r="C6" s="606"/>
      <c r="D6" s="606"/>
      <c r="E6" s="606"/>
      <c r="F6" s="606"/>
      <c r="G6" s="606"/>
      <c r="H6" s="606"/>
      <c r="I6" s="606"/>
      <c r="J6" s="606"/>
      <c r="K6" s="606"/>
      <c r="L6" s="606"/>
      <c r="M6" s="606"/>
      <c r="N6" s="606"/>
      <c r="O6" s="606"/>
      <c r="P6" s="606"/>
      <c r="Q6" s="607"/>
      <c r="R6" s="608">
        <v>7822</v>
      </c>
      <c r="S6" s="609"/>
      <c r="T6" s="609"/>
      <c r="U6" s="609"/>
      <c r="V6" s="609"/>
      <c r="W6" s="609"/>
      <c r="X6" s="609"/>
      <c r="Y6" s="610"/>
      <c r="Z6" s="646">
        <v>0.4</v>
      </c>
      <c r="AA6" s="646"/>
      <c r="AB6" s="646"/>
      <c r="AC6" s="646"/>
      <c r="AD6" s="647">
        <v>7822</v>
      </c>
      <c r="AE6" s="647"/>
      <c r="AF6" s="647"/>
      <c r="AG6" s="647"/>
      <c r="AH6" s="647"/>
      <c r="AI6" s="647"/>
      <c r="AJ6" s="647"/>
      <c r="AK6" s="647"/>
      <c r="AL6" s="611">
        <v>0.8</v>
      </c>
      <c r="AM6" s="612"/>
      <c r="AN6" s="612"/>
      <c r="AO6" s="648"/>
      <c r="AP6" s="605" t="s">
        <v>222</v>
      </c>
      <c r="AQ6" s="606"/>
      <c r="AR6" s="606"/>
      <c r="AS6" s="606"/>
      <c r="AT6" s="606"/>
      <c r="AU6" s="606"/>
      <c r="AV6" s="606"/>
      <c r="AW6" s="606"/>
      <c r="AX6" s="606"/>
      <c r="AY6" s="606"/>
      <c r="AZ6" s="606"/>
      <c r="BA6" s="606"/>
      <c r="BB6" s="606"/>
      <c r="BC6" s="606"/>
      <c r="BD6" s="606"/>
      <c r="BE6" s="606"/>
      <c r="BF6" s="607"/>
      <c r="BG6" s="608">
        <v>90571</v>
      </c>
      <c r="BH6" s="609"/>
      <c r="BI6" s="609"/>
      <c r="BJ6" s="609"/>
      <c r="BK6" s="609"/>
      <c r="BL6" s="609"/>
      <c r="BM6" s="609"/>
      <c r="BN6" s="610"/>
      <c r="BO6" s="646">
        <v>89.9</v>
      </c>
      <c r="BP6" s="646"/>
      <c r="BQ6" s="646"/>
      <c r="BR6" s="646"/>
      <c r="BS6" s="647" t="s">
        <v>122</v>
      </c>
      <c r="BT6" s="647"/>
      <c r="BU6" s="647"/>
      <c r="BV6" s="647"/>
      <c r="BW6" s="647"/>
      <c r="BX6" s="647"/>
      <c r="BY6" s="647"/>
      <c r="BZ6" s="647"/>
      <c r="CA6" s="647"/>
      <c r="CB6" s="682"/>
      <c r="CD6" s="663" t="s">
        <v>223</v>
      </c>
      <c r="CE6" s="664"/>
      <c r="CF6" s="664"/>
      <c r="CG6" s="664"/>
      <c r="CH6" s="664"/>
      <c r="CI6" s="664"/>
      <c r="CJ6" s="664"/>
      <c r="CK6" s="664"/>
      <c r="CL6" s="664"/>
      <c r="CM6" s="664"/>
      <c r="CN6" s="664"/>
      <c r="CO6" s="664"/>
      <c r="CP6" s="664"/>
      <c r="CQ6" s="665"/>
      <c r="CR6" s="608">
        <v>35225</v>
      </c>
      <c r="CS6" s="609"/>
      <c r="CT6" s="609"/>
      <c r="CU6" s="609"/>
      <c r="CV6" s="609"/>
      <c r="CW6" s="609"/>
      <c r="CX6" s="609"/>
      <c r="CY6" s="610"/>
      <c r="CZ6" s="690">
        <v>1.9</v>
      </c>
      <c r="DA6" s="672"/>
      <c r="DB6" s="672"/>
      <c r="DC6" s="692"/>
      <c r="DD6" s="614" t="s">
        <v>122</v>
      </c>
      <c r="DE6" s="609"/>
      <c r="DF6" s="609"/>
      <c r="DG6" s="609"/>
      <c r="DH6" s="609"/>
      <c r="DI6" s="609"/>
      <c r="DJ6" s="609"/>
      <c r="DK6" s="609"/>
      <c r="DL6" s="609"/>
      <c r="DM6" s="609"/>
      <c r="DN6" s="609"/>
      <c r="DO6" s="609"/>
      <c r="DP6" s="610"/>
      <c r="DQ6" s="614">
        <v>35225</v>
      </c>
      <c r="DR6" s="609"/>
      <c r="DS6" s="609"/>
      <c r="DT6" s="609"/>
      <c r="DU6" s="609"/>
      <c r="DV6" s="609"/>
      <c r="DW6" s="609"/>
      <c r="DX6" s="609"/>
      <c r="DY6" s="609"/>
      <c r="DZ6" s="609"/>
      <c r="EA6" s="609"/>
      <c r="EB6" s="609"/>
      <c r="EC6" s="645"/>
    </row>
    <row r="7" spans="2:143" ht="11.25" customHeight="1" x14ac:dyDescent="0.15">
      <c r="B7" s="605" t="s">
        <v>224</v>
      </c>
      <c r="C7" s="606"/>
      <c r="D7" s="606"/>
      <c r="E7" s="606"/>
      <c r="F7" s="606"/>
      <c r="G7" s="606"/>
      <c r="H7" s="606"/>
      <c r="I7" s="606"/>
      <c r="J7" s="606"/>
      <c r="K7" s="606"/>
      <c r="L7" s="606"/>
      <c r="M7" s="606"/>
      <c r="N7" s="606"/>
      <c r="O7" s="606"/>
      <c r="P7" s="606"/>
      <c r="Q7" s="607"/>
      <c r="R7" s="608">
        <v>13</v>
      </c>
      <c r="S7" s="609"/>
      <c r="T7" s="609"/>
      <c r="U7" s="609"/>
      <c r="V7" s="609"/>
      <c r="W7" s="609"/>
      <c r="X7" s="609"/>
      <c r="Y7" s="610"/>
      <c r="Z7" s="646">
        <v>0</v>
      </c>
      <c r="AA7" s="646"/>
      <c r="AB7" s="646"/>
      <c r="AC7" s="646"/>
      <c r="AD7" s="647">
        <v>13</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42090</v>
      </c>
      <c r="BH7" s="609"/>
      <c r="BI7" s="609"/>
      <c r="BJ7" s="609"/>
      <c r="BK7" s="609"/>
      <c r="BL7" s="609"/>
      <c r="BM7" s="609"/>
      <c r="BN7" s="610"/>
      <c r="BO7" s="646">
        <v>41.8</v>
      </c>
      <c r="BP7" s="646"/>
      <c r="BQ7" s="646"/>
      <c r="BR7" s="646"/>
      <c r="BS7" s="647" t="s">
        <v>122</v>
      </c>
      <c r="BT7" s="647"/>
      <c r="BU7" s="647"/>
      <c r="BV7" s="647"/>
      <c r="BW7" s="647"/>
      <c r="BX7" s="647"/>
      <c r="BY7" s="647"/>
      <c r="BZ7" s="647"/>
      <c r="CA7" s="647"/>
      <c r="CB7" s="682"/>
      <c r="CD7" s="605" t="s">
        <v>226</v>
      </c>
      <c r="CE7" s="606"/>
      <c r="CF7" s="606"/>
      <c r="CG7" s="606"/>
      <c r="CH7" s="606"/>
      <c r="CI7" s="606"/>
      <c r="CJ7" s="606"/>
      <c r="CK7" s="606"/>
      <c r="CL7" s="606"/>
      <c r="CM7" s="606"/>
      <c r="CN7" s="606"/>
      <c r="CO7" s="606"/>
      <c r="CP7" s="606"/>
      <c r="CQ7" s="607"/>
      <c r="CR7" s="608">
        <v>434892</v>
      </c>
      <c r="CS7" s="609"/>
      <c r="CT7" s="609"/>
      <c r="CU7" s="609"/>
      <c r="CV7" s="609"/>
      <c r="CW7" s="609"/>
      <c r="CX7" s="609"/>
      <c r="CY7" s="610"/>
      <c r="CZ7" s="646">
        <v>23.4</v>
      </c>
      <c r="DA7" s="646"/>
      <c r="DB7" s="646"/>
      <c r="DC7" s="646"/>
      <c r="DD7" s="614">
        <v>7401</v>
      </c>
      <c r="DE7" s="609"/>
      <c r="DF7" s="609"/>
      <c r="DG7" s="609"/>
      <c r="DH7" s="609"/>
      <c r="DI7" s="609"/>
      <c r="DJ7" s="609"/>
      <c r="DK7" s="609"/>
      <c r="DL7" s="609"/>
      <c r="DM7" s="609"/>
      <c r="DN7" s="609"/>
      <c r="DO7" s="609"/>
      <c r="DP7" s="610"/>
      <c r="DQ7" s="614">
        <v>407881</v>
      </c>
      <c r="DR7" s="609"/>
      <c r="DS7" s="609"/>
      <c r="DT7" s="609"/>
      <c r="DU7" s="609"/>
      <c r="DV7" s="609"/>
      <c r="DW7" s="609"/>
      <c r="DX7" s="609"/>
      <c r="DY7" s="609"/>
      <c r="DZ7" s="609"/>
      <c r="EA7" s="609"/>
      <c r="EB7" s="609"/>
      <c r="EC7" s="645"/>
    </row>
    <row r="8" spans="2:143" ht="11.25" customHeight="1" x14ac:dyDescent="0.15">
      <c r="B8" s="605" t="s">
        <v>227</v>
      </c>
      <c r="C8" s="606"/>
      <c r="D8" s="606"/>
      <c r="E8" s="606"/>
      <c r="F8" s="606"/>
      <c r="G8" s="606"/>
      <c r="H8" s="606"/>
      <c r="I8" s="606"/>
      <c r="J8" s="606"/>
      <c r="K8" s="606"/>
      <c r="L8" s="606"/>
      <c r="M8" s="606"/>
      <c r="N8" s="606"/>
      <c r="O8" s="606"/>
      <c r="P8" s="606"/>
      <c r="Q8" s="607"/>
      <c r="R8" s="608">
        <v>196</v>
      </c>
      <c r="S8" s="609"/>
      <c r="T8" s="609"/>
      <c r="U8" s="609"/>
      <c r="V8" s="609"/>
      <c r="W8" s="609"/>
      <c r="X8" s="609"/>
      <c r="Y8" s="610"/>
      <c r="Z8" s="646">
        <v>0</v>
      </c>
      <c r="AA8" s="646"/>
      <c r="AB8" s="646"/>
      <c r="AC8" s="646"/>
      <c r="AD8" s="647">
        <v>196</v>
      </c>
      <c r="AE8" s="647"/>
      <c r="AF8" s="647"/>
      <c r="AG8" s="647"/>
      <c r="AH8" s="647"/>
      <c r="AI8" s="647"/>
      <c r="AJ8" s="647"/>
      <c r="AK8" s="647"/>
      <c r="AL8" s="611">
        <v>0</v>
      </c>
      <c r="AM8" s="612"/>
      <c r="AN8" s="612"/>
      <c r="AO8" s="648"/>
      <c r="AP8" s="605" t="s">
        <v>228</v>
      </c>
      <c r="AQ8" s="606"/>
      <c r="AR8" s="606"/>
      <c r="AS8" s="606"/>
      <c r="AT8" s="606"/>
      <c r="AU8" s="606"/>
      <c r="AV8" s="606"/>
      <c r="AW8" s="606"/>
      <c r="AX8" s="606"/>
      <c r="AY8" s="606"/>
      <c r="AZ8" s="606"/>
      <c r="BA8" s="606"/>
      <c r="BB8" s="606"/>
      <c r="BC8" s="606"/>
      <c r="BD8" s="606"/>
      <c r="BE8" s="606"/>
      <c r="BF8" s="607"/>
      <c r="BG8" s="608">
        <v>1470</v>
      </c>
      <c r="BH8" s="609"/>
      <c r="BI8" s="609"/>
      <c r="BJ8" s="609"/>
      <c r="BK8" s="609"/>
      <c r="BL8" s="609"/>
      <c r="BM8" s="609"/>
      <c r="BN8" s="610"/>
      <c r="BO8" s="646">
        <v>1.5</v>
      </c>
      <c r="BP8" s="646"/>
      <c r="BQ8" s="646"/>
      <c r="BR8" s="646"/>
      <c r="BS8" s="647" t="s">
        <v>122</v>
      </c>
      <c r="BT8" s="647"/>
      <c r="BU8" s="647"/>
      <c r="BV8" s="647"/>
      <c r="BW8" s="647"/>
      <c r="BX8" s="647"/>
      <c r="BY8" s="647"/>
      <c r="BZ8" s="647"/>
      <c r="CA8" s="647"/>
      <c r="CB8" s="682"/>
      <c r="CD8" s="605" t="s">
        <v>229</v>
      </c>
      <c r="CE8" s="606"/>
      <c r="CF8" s="606"/>
      <c r="CG8" s="606"/>
      <c r="CH8" s="606"/>
      <c r="CI8" s="606"/>
      <c r="CJ8" s="606"/>
      <c r="CK8" s="606"/>
      <c r="CL8" s="606"/>
      <c r="CM8" s="606"/>
      <c r="CN8" s="606"/>
      <c r="CO8" s="606"/>
      <c r="CP8" s="606"/>
      <c r="CQ8" s="607"/>
      <c r="CR8" s="608">
        <v>192327</v>
      </c>
      <c r="CS8" s="609"/>
      <c r="CT8" s="609"/>
      <c r="CU8" s="609"/>
      <c r="CV8" s="609"/>
      <c r="CW8" s="609"/>
      <c r="CX8" s="609"/>
      <c r="CY8" s="610"/>
      <c r="CZ8" s="646">
        <v>10.3</v>
      </c>
      <c r="DA8" s="646"/>
      <c r="DB8" s="646"/>
      <c r="DC8" s="646"/>
      <c r="DD8" s="614">
        <v>3080</v>
      </c>
      <c r="DE8" s="609"/>
      <c r="DF8" s="609"/>
      <c r="DG8" s="609"/>
      <c r="DH8" s="609"/>
      <c r="DI8" s="609"/>
      <c r="DJ8" s="609"/>
      <c r="DK8" s="609"/>
      <c r="DL8" s="609"/>
      <c r="DM8" s="609"/>
      <c r="DN8" s="609"/>
      <c r="DO8" s="609"/>
      <c r="DP8" s="610"/>
      <c r="DQ8" s="614">
        <v>120240</v>
      </c>
      <c r="DR8" s="609"/>
      <c r="DS8" s="609"/>
      <c r="DT8" s="609"/>
      <c r="DU8" s="609"/>
      <c r="DV8" s="609"/>
      <c r="DW8" s="609"/>
      <c r="DX8" s="609"/>
      <c r="DY8" s="609"/>
      <c r="DZ8" s="609"/>
      <c r="EA8" s="609"/>
      <c r="EB8" s="609"/>
      <c r="EC8" s="645"/>
    </row>
    <row r="9" spans="2:143" ht="11.25" customHeight="1" x14ac:dyDescent="0.15">
      <c r="B9" s="605" t="s">
        <v>230</v>
      </c>
      <c r="C9" s="606"/>
      <c r="D9" s="606"/>
      <c r="E9" s="606"/>
      <c r="F9" s="606"/>
      <c r="G9" s="606"/>
      <c r="H9" s="606"/>
      <c r="I9" s="606"/>
      <c r="J9" s="606"/>
      <c r="K9" s="606"/>
      <c r="L9" s="606"/>
      <c r="M9" s="606"/>
      <c r="N9" s="606"/>
      <c r="O9" s="606"/>
      <c r="P9" s="606"/>
      <c r="Q9" s="607"/>
      <c r="R9" s="608">
        <v>217</v>
      </c>
      <c r="S9" s="609"/>
      <c r="T9" s="609"/>
      <c r="U9" s="609"/>
      <c r="V9" s="609"/>
      <c r="W9" s="609"/>
      <c r="X9" s="609"/>
      <c r="Y9" s="610"/>
      <c r="Z9" s="646">
        <v>0</v>
      </c>
      <c r="AA9" s="646"/>
      <c r="AB9" s="646"/>
      <c r="AC9" s="646"/>
      <c r="AD9" s="647">
        <v>217</v>
      </c>
      <c r="AE9" s="647"/>
      <c r="AF9" s="647"/>
      <c r="AG9" s="647"/>
      <c r="AH9" s="647"/>
      <c r="AI9" s="647"/>
      <c r="AJ9" s="647"/>
      <c r="AK9" s="647"/>
      <c r="AL9" s="611">
        <v>0</v>
      </c>
      <c r="AM9" s="612"/>
      <c r="AN9" s="612"/>
      <c r="AO9" s="648"/>
      <c r="AP9" s="605" t="s">
        <v>231</v>
      </c>
      <c r="AQ9" s="606"/>
      <c r="AR9" s="606"/>
      <c r="AS9" s="606"/>
      <c r="AT9" s="606"/>
      <c r="AU9" s="606"/>
      <c r="AV9" s="606"/>
      <c r="AW9" s="606"/>
      <c r="AX9" s="606"/>
      <c r="AY9" s="606"/>
      <c r="AZ9" s="606"/>
      <c r="BA9" s="606"/>
      <c r="BB9" s="606"/>
      <c r="BC9" s="606"/>
      <c r="BD9" s="606"/>
      <c r="BE9" s="606"/>
      <c r="BF9" s="607"/>
      <c r="BG9" s="608">
        <v>32842</v>
      </c>
      <c r="BH9" s="609"/>
      <c r="BI9" s="609"/>
      <c r="BJ9" s="609"/>
      <c r="BK9" s="609"/>
      <c r="BL9" s="609"/>
      <c r="BM9" s="609"/>
      <c r="BN9" s="610"/>
      <c r="BO9" s="646">
        <v>32.6</v>
      </c>
      <c r="BP9" s="646"/>
      <c r="BQ9" s="646"/>
      <c r="BR9" s="646"/>
      <c r="BS9" s="647" t="s">
        <v>122</v>
      </c>
      <c r="BT9" s="647"/>
      <c r="BU9" s="647"/>
      <c r="BV9" s="647"/>
      <c r="BW9" s="647"/>
      <c r="BX9" s="647"/>
      <c r="BY9" s="647"/>
      <c r="BZ9" s="647"/>
      <c r="CA9" s="647"/>
      <c r="CB9" s="682"/>
      <c r="CD9" s="605" t="s">
        <v>232</v>
      </c>
      <c r="CE9" s="606"/>
      <c r="CF9" s="606"/>
      <c r="CG9" s="606"/>
      <c r="CH9" s="606"/>
      <c r="CI9" s="606"/>
      <c r="CJ9" s="606"/>
      <c r="CK9" s="606"/>
      <c r="CL9" s="606"/>
      <c r="CM9" s="606"/>
      <c r="CN9" s="606"/>
      <c r="CO9" s="606"/>
      <c r="CP9" s="606"/>
      <c r="CQ9" s="607"/>
      <c r="CR9" s="608">
        <v>169926</v>
      </c>
      <c r="CS9" s="609"/>
      <c r="CT9" s="609"/>
      <c r="CU9" s="609"/>
      <c r="CV9" s="609"/>
      <c r="CW9" s="609"/>
      <c r="CX9" s="609"/>
      <c r="CY9" s="610"/>
      <c r="CZ9" s="646">
        <v>9.1</v>
      </c>
      <c r="DA9" s="646"/>
      <c r="DB9" s="646"/>
      <c r="DC9" s="646"/>
      <c r="DD9" s="614">
        <v>1970</v>
      </c>
      <c r="DE9" s="609"/>
      <c r="DF9" s="609"/>
      <c r="DG9" s="609"/>
      <c r="DH9" s="609"/>
      <c r="DI9" s="609"/>
      <c r="DJ9" s="609"/>
      <c r="DK9" s="609"/>
      <c r="DL9" s="609"/>
      <c r="DM9" s="609"/>
      <c r="DN9" s="609"/>
      <c r="DO9" s="609"/>
      <c r="DP9" s="610"/>
      <c r="DQ9" s="614">
        <v>150346</v>
      </c>
      <c r="DR9" s="609"/>
      <c r="DS9" s="609"/>
      <c r="DT9" s="609"/>
      <c r="DU9" s="609"/>
      <c r="DV9" s="609"/>
      <c r="DW9" s="609"/>
      <c r="DX9" s="609"/>
      <c r="DY9" s="609"/>
      <c r="DZ9" s="609"/>
      <c r="EA9" s="609"/>
      <c r="EB9" s="609"/>
      <c r="EC9" s="645"/>
    </row>
    <row r="10" spans="2:143" ht="11.25" customHeight="1" x14ac:dyDescent="0.15">
      <c r="B10" s="605" t="s">
        <v>233</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2639</v>
      </c>
      <c r="BH10" s="609"/>
      <c r="BI10" s="609"/>
      <c r="BJ10" s="609"/>
      <c r="BK10" s="609"/>
      <c r="BL10" s="609"/>
      <c r="BM10" s="609"/>
      <c r="BN10" s="610"/>
      <c r="BO10" s="646">
        <v>2.6</v>
      </c>
      <c r="BP10" s="646"/>
      <c r="BQ10" s="646"/>
      <c r="BR10" s="646"/>
      <c r="BS10" s="647" t="s">
        <v>122</v>
      </c>
      <c r="BT10" s="647"/>
      <c r="BU10" s="647"/>
      <c r="BV10" s="647"/>
      <c r="BW10" s="647"/>
      <c r="BX10" s="647"/>
      <c r="BY10" s="647"/>
      <c r="BZ10" s="647"/>
      <c r="CA10" s="647"/>
      <c r="CB10" s="682"/>
      <c r="CD10" s="605" t="s">
        <v>235</v>
      </c>
      <c r="CE10" s="606"/>
      <c r="CF10" s="606"/>
      <c r="CG10" s="606"/>
      <c r="CH10" s="606"/>
      <c r="CI10" s="606"/>
      <c r="CJ10" s="606"/>
      <c r="CK10" s="606"/>
      <c r="CL10" s="606"/>
      <c r="CM10" s="606"/>
      <c r="CN10" s="606"/>
      <c r="CO10" s="606"/>
      <c r="CP10" s="606"/>
      <c r="CQ10" s="607"/>
      <c r="CR10" s="608" t="s">
        <v>122</v>
      </c>
      <c r="CS10" s="609"/>
      <c r="CT10" s="609"/>
      <c r="CU10" s="609"/>
      <c r="CV10" s="609"/>
      <c r="CW10" s="609"/>
      <c r="CX10" s="609"/>
      <c r="CY10" s="610"/>
      <c r="CZ10" s="646" t="s">
        <v>122</v>
      </c>
      <c r="DA10" s="646"/>
      <c r="DB10" s="646"/>
      <c r="DC10" s="646"/>
      <c r="DD10" s="614" t="s">
        <v>122</v>
      </c>
      <c r="DE10" s="609"/>
      <c r="DF10" s="609"/>
      <c r="DG10" s="609"/>
      <c r="DH10" s="609"/>
      <c r="DI10" s="609"/>
      <c r="DJ10" s="609"/>
      <c r="DK10" s="609"/>
      <c r="DL10" s="609"/>
      <c r="DM10" s="609"/>
      <c r="DN10" s="609"/>
      <c r="DO10" s="609"/>
      <c r="DP10" s="610"/>
      <c r="DQ10" s="614" t="s">
        <v>122</v>
      </c>
      <c r="DR10" s="609"/>
      <c r="DS10" s="609"/>
      <c r="DT10" s="609"/>
      <c r="DU10" s="609"/>
      <c r="DV10" s="609"/>
      <c r="DW10" s="609"/>
      <c r="DX10" s="609"/>
      <c r="DY10" s="609"/>
      <c r="DZ10" s="609"/>
      <c r="EA10" s="609"/>
      <c r="EB10" s="609"/>
      <c r="EC10" s="645"/>
    </row>
    <row r="11" spans="2:143" ht="11.25" customHeight="1" x14ac:dyDescent="0.15">
      <c r="B11" s="605" t="s">
        <v>236</v>
      </c>
      <c r="C11" s="606"/>
      <c r="D11" s="606"/>
      <c r="E11" s="606"/>
      <c r="F11" s="606"/>
      <c r="G11" s="606"/>
      <c r="H11" s="606"/>
      <c r="I11" s="606"/>
      <c r="J11" s="606"/>
      <c r="K11" s="606"/>
      <c r="L11" s="606"/>
      <c r="M11" s="606"/>
      <c r="N11" s="606"/>
      <c r="O11" s="606"/>
      <c r="P11" s="606"/>
      <c r="Q11" s="607"/>
      <c r="R11" s="608">
        <v>23273</v>
      </c>
      <c r="S11" s="609"/>
      <c r="T11" s="609"/>
      <c r="U11" s="609"/>
      <c r="V11" s="609"/>
      <c r="W11" s="609"/>
      <c r="X11" s="609"/>
      <c r="Y11" s="610"/>
      <c r="Z11" s="611">
        <v>1.1000000000000001</v>
      </c>
      <c r="AA11" s="612"/>
      <c r="AB11" s="612"/>
      <c r="AC11" s="613"/>
      <c r="AD11" s="614">
        <v>23273</v>
      </c>
      <c r="AE11" s="609"/>
      <c r="AF11" s="609"/>
      <c r="AG11" s="609"/>
      <c r="AH11" s="609"/>
      <c r="AI11" s="609"/>
      <c r="AJ11" s="609"/>
      <c r="AK11" s="610"/>
      <c r="AL11" s="611">
        <v>2.4</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5139</v>
      </c>
      <c r="BH11" s="609"/>
      <c r="BI11" s="609"/>
      <c r="BJ11" s="609"/>
      <c r="BK11" s="609"/>
      <c r="BL11" s="609"/>
      <c r="BM11" s="609"/>
      <c r="BN11" s="610"/>
      <c r="BO11" s="646">
        <v>5.0999999999999996</v>
      </c>
      <c r="BP11" s="646"/>
      <c r="BQ11" s="646"/>
      <c r="BR11" s="646"/>
      <c r="BS11" s="647" t="s">
        <v>122</v>
      </c>
      <c r="BT11" s="647"/>
      <c r="BU11" s="647"/>
      <c r="BV11" s="647"/>
      <c r="BW11" s="647"/>
      <c r="BX11" s="647"/>
      <c r="BY11" s="647"/>
      <c r="BZ11" s="647"/>
      <c r="CA11" s="647"/>
      <c r="CB11" s="682"/>
      <c r="CD11" s="605" t="s">
        <v>238</v>
      </c>
      <c r="CE11" s="606"/>
      <c r="CF11" s="606"/>
      <c r="CG11" s="606"/>
      <c r="CH11" s="606"/>
      <c r="CI11" s="606"/>
      <c r="CJ11" s="606"/>
      <c r="CK11" s="606"/>
      <c r="CL11" s="606"/>
      <c r="CM11" s="606"/>
      <c r="CN11" s="606"/>
      <c r="CO11" s="606"/>
      <c r="CP11" s="606"/>
      <c r="CQ11" s="607"/>
      <c r="CR11" s="608">
        <v>60040</v>
      </c>
      <c r="CS11" s="609"/>
      <c r="CT11" s="609"/>
      <c r="CU11" s="609"/>
      <c r="CV11" s="609"/>
      <c r="CW11" s="609"/>
      <c r="CX11" s="609"/>
      <c r="CY11" s="610"/>
      <c r="CZ11" s="646">
        <v>3.2</v>
      </c>
      <c r="DA11" s="646"/>
      <c r="DB11" s="646"/>
      <c r="DC11" s="646"/>
      <c r="DD11" s="614">
        <v>27</v>
      </c>
      <c r="DE11" s="609"/>
      <c r="DF11" s="609"/>
      <c r="DG11" s="609"/>
      <c r="DH11" s="609"/>
      <c r="DI11" s="609"/>
      <c r="DJ11" s="609"/>
      <c r="DK11" s="609"/>
      <c r="DL11" s="609"/>
      <c r="DM11" s="609"/>
      <c r="DN11" s="609"/>
      <c r="DO11" s="609"/>
      <c r="DP11" s="610"/>
      <c r="DQ11" s="614">
        <v>48252</v>
      </c>
      <c r="DR11" s="609"/>
      <c r="DS11" s="609"/>
      <c r="DT11" s="609"/>
      <c r="DU11" s="609"/>
      <c r="DV11" s="609"/>
      <c r="DW11" s="609"/>
      <c r="DX11" s="609"/>
      <c r="DY11" s="609"/>
      <c r="DZ11" s="609"/>
      <c r="EA11" s="609"/>
      <c r="EB11" s="609"/>
      <c r="EC11" s="645"/>
    </row>
    <row r="12" spans="2:143" ht="11.25" customHeight="1" x14ac:dyDescent="0.15">
      <c r="B12" s="605" t="s">
        <v>239</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40716</v>
      </c>
      <c r="BH12" s="609"/>
      <c r="BI12" s="609"/>
      <c r="BJ12" s="609"/>
      <c r="BK12" s="609"/>
      <c r="BL12" s="609"/>
      <c r="BM12" s="609"/>
      <c r="BN12" s="610"/>
      <c r="BO12" s="646">
        <v>40.4</v>
      </c>
      <c r="BP12" s="646"/>
      <c r="BQ12" s="646"/>
      <c r="BR12" s="646"/>
      <c r="BS12" s="647" t="s">
        <v>122</v>
      </c>
      <c r="BT12" s="647"/>
      <c r="BU12" s="647"/>
      <c r="BV12" s="647"/>
      <c r="BW12" s="647"/>
      <c r="BX12" s="647"/>
      <c r="BY12" s="647"/>
      <c r="BZ12" s="647"/>
      <c r="CA12" s="647"/>
      <c r="CB12" s="682"/>
      <c r="CD12" s="605" t="s">
        <v>241</v>
      </c>
      <c r="CE12" s="606"/>
      <c r="CF12" s="606"/>
      <c r="CG12" s="606"/>
      <c r="CH12" s="606"/>
      <c r="CI12" s="606"/>
      <c r="CJ12" s="606"/>
      <c r="CK12" s="606"/>
      <c r="CL12" s="606"/>
      <c r="CM12" s="606"/>
      <c r="CN12" s="606"/>
      <c r="CO12" s="606"/>
      <c r="CP12" s="606"/>
      <c r="CQ12" s="607"/>
      <c r="CR12" s="608">
        <v>138466</v>
      </c>
      <c r="CS12" s="609"/>
      <c r="CT12" s="609"/>
      <c r="CU12" s="609"/>
      <c r="CV12" s="609"/>
      <c r="CW12" s="609"/>
      <c r="CX12" s="609"/>
      <c r="CY12" s="610"/>
      <c r="CZ12" s="646">
        <v>7.4</v>
      </c>
      <c r="DA12" s="646"/>
      <c r="DB12" s="646"/>
      <c r="DC12" s="646"/>
      <c r="DD12" s="614" t="s">
        <v>122</v>
      </c>
      <c r="DE12" s="609"/>
      <c r="DF12" s="609"/>
      <c r="DG12" s="609"/>
      <c r="DH12" s="609"/>
      <c r="DI12" s="609"/>
      <c r="DJ12" s="609"/>
      <c r="DK12" s="609"/>
      <c r="DL12" s="609"/>
      <c r="DM12" s="609"/>
      <c r="DN12" s="609"/>
      <c r="DO12" s="609"/>
      <c r="DP12" s="610"/>
      <c r="DQ12" s="614">
        <v>30662</v>
      </c>
      <c r="DR12" s="609"/>
      <c r="DS12" s="609"/>
      <c r="DT12" s="609"/>
      <c r="DU12" s="609"/>
      <c r="DV12" s="609"/>
      <c r="DW12" s="609"/>
      <c r="DX12" s="609"/>
      <c r="DY12" s="609"/>
      <c r="DZ12" s="609"/>
      <c r="EA12" s="609"/>
      <c r="EB12" s="609"/>
      <c r="EC12" s="645"/>
    </row>
    <row r="13" spans="2:143" ht="11.25" customHeight="1" x14ac:dyDescent="0.15">
      <c r="B13" s="605" t="s">
        <v>242</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40112</v>
      </c>
      <c r="BH13" s="609"/>
      <c r="BI13" s="609"/>
      <c r="BJ13" s="609"/>
      <c r="BK13" s="609"/>
      <c r="BL13" s="609"/>
      <c r="BM13" s="609"/>
      <c r="BN13" s="610"/>
      <c r="BO13" s="646">
        <v>39.799999999999997</v>
      </c>
      <c r="BP13" s="646"/>
      <c r="BQ13" s="646"/>
      <c r="BR13" s="646"/>
      <c r="BS13" s="647" t="s">
        <v>122</v>
      </c>
      <c r="BT13" s="647"/>
      <c r="BU13" s="647"/>
      <c r="BV13" s="647"/>
      <c r="BW13" s="647"/>
      <c r="BX13" s="647"/>
      <c r="BY13" s="647"/>
      <c r="BZ13" s="647"/>
      <c r="CA13" s="647"/>
      <c r="CB13" s="682"/>
      <c r="CD13" s="605" t="s">
        <v>244</v>
      </c>
      <c r="CE13" s="606"/>
      <c r="CF13" s="606"/>
      <c r="CG13" s="606"/>
      <c r="CH13" s="606"/>
      <c r="CI13" s="606"/>
      <c r="CJ13" s="606"/>
      <c r="CK13" s="606"/>
      <c r="CL13" s="606"/>
      <c r="CM13" s="606"/>
      <c r="CN13" s="606"/>
      <c r="CO13" s="606"/>
      <c r="CP13" s="606"/>
      <c r="CQ13" s="607"/>
      <c r="CR13" s="608">
        <v>127666</v>
      </c>
      <c r="CS13" s="609"/>
      <c r="CT13" s="609"/>
      <c r="CU13" s="609"/>
      <c r="CV13" s="609"/>
      <c r="CW13" s="609"/>
      <c r="CX13" s="609"/>
      <c r="CY13" s="610"/>
      <c r="CZ13" s="646">
        <v>6.9</v>
      </c>
      <c r="DA13" s="646"/>
      <c r="DB13" s="646"/>
      <c r="DC13" s="646"/>
      <c r="DD13" s="614" t="s">
        <v>122</v>
      </c>
      <c r="DE13" s="609"/>
      <c r="DF13" s="609"/>
      <c r="DG13" s="609"/>
      <c r="DH13" s="609"/>
      <c r="DI13" s="609"/>
      <c r="DJ13" s="609"/>
      <c r="DK13" s="609"/>
      <c r="DL13" s="609"/>
      <c r="DM13" s="609"/>
      <c r="DN13" s="609"/>
      <c r="DO13" s="609"/>
      <c r="DP13" s="610"/>
      <c r="DQ13" s="614">
        <v>77144</v>
      </c>
      <c r="DR13" s="609"/>
      <c r="DS13" s="609"/>
      <c r="DT13" s="609"/>
      <c r="DU13" s="609"/>
      <c r="DV13" s="609"/>
      <c r="DW13" s="609"/>
      <c r="DX13" s="609"/>
      <c r="DY13" s="609"/>
      <c r="DZ13" s="609"/>
      <c r="EA13" s="609"/>
      <c r="EB13" s="609"/>
      <c r="EC13" s="645"/>
    </row>
    <row r="14" spans="2:143" ht="11.25" customHeight="1" x14ac:dyDescent="0.15">
      <c r="B14" s="605" t="s">
        <v>245</v>
      </c>
      <c r="C14" s="606"/>
      <c r="D14" s="606"/>
      <c r="E14" s="606"/>
      <c r="F14" s="606"/>
      <c r="G14" s="606"/>
      <c r="H14" s="606"/>
      <c r="I14" s="606"/>
      <c r="J14" s="606"/>
      <c r="K14" s="606"/>
      <c r="L14" s="606"/>
      <c r="M14" s="606"/>
      <c r="N14" s="606"/>
      <c r="O14" s="606"/>
      <c r="P14" s="606"/>
      <c r="Q14" s="607"/>
      <c r="R14" s="608">
        <v>70</v>
      </c>
      <c r="S14" s="609"/>
      <c r="T14" s="609"/>
      <c r="U14" s="609"/>
      <c r="V14" s="609"/>
      <c r="W14" s="609"/>
      <c r="X14" s="609"/>
      <c r="Y14" s="610"/>
      <c r="Z14" s="646">
        <v>0</v>
      </c>
      <c r="AA14" s="646"/>
      <c r="AB14" s="646"/>
      <c r="AC14" s="646"/>
      <c r="AD14" s="647">
        <v>70</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4012</v>
      </c>
      <c r="BH14" s="609"/>
      <c r="BI14" s="609"/>
      <c r="BJ14" s="609"/>
      <c r="BK14" s="609"/>
      <c r="BL14" s="609"/>
      <c r="BM14" s="609"/>
      <c r="BN14" s="610"/>
      <c r="BO14" s="646">
        <v>4</v>
      </c>
      <c r="BP14" s="646"/>
      <c r="BQ14" s="646"/>
      <c r="BR14" s="646"/>
      <c r="BS14" s="647" t="s">
        <v>122</v>
      </c>
      <c r="BT14" s="647"/>
      <c r="BU14" s="647"/>
      <c r="BV14" s="647"/>
      <c r="BW14" s="647"/>
      <c r="BX14" s="647"/>
      <c r="BY14" s="647"/>
      <c r="BZ14" s="647"/>
      <c r="CA14" s="647"/>
      <c r="CB14" s="682"/>
      <c r="CD14" s="605" t="s">
        <v>247</v>
      </c>
      <c r="CE14" s="606"/>
      <c r="CF14" s="606"/>
      <c r="CG14" s="606"/>
      <c r="CH14" s="606"/>
      <c r="CI14" s="606"/>
      <c r="CJ14" s="606"/>
      <c r="CK14" s="606"/>
      <c r="CL14" s="606"/>
      <c r="CM14" s="606"/>
      <c r="CN14" s="606"/>
      <c r="CO14" s="606"/>
      <c r="CP14" s="606"/>
      <c r="CQ14" s="607"/>
      <c r="CR14" s="608">
        <v>62622</v>
      </c>
      <c r="CS14" s="609"/>
      <c r="CT14" s="609"/>
      <c r="CU14" s="609"/>
      <c r="CV14" s="609"/>
      <c r="CW14" s="609"/>
      <c r="CX14" s="609"/>
      <c r="CY14" s="610"/>
      <c r="CZ14" s="646">
        <v>3.4</v>
      </c>
      <c r="DA14" s="646"/>
      <c r="DB14" s="646"/>
      <c r="DC14" s="646"/>
      <c r="DD14" s="614" t="s">
        <v>122</v>
      </c>
      <c r="DE14" s="609"/>
      <c r="DF14" s="609"/>
      <c r="DG14" s="609"/>
      <c r="DH14" s="609"/>
      <c r="DI14" s="609"/>
      <c r="DJ14" s="609"/>
      <c r="DK14" s="609"/>
      <c r="DL14" s="609"/>
      <c r="DM14" s="609"/>
      <c r="DN14" s="609"/>
      <c r="DO14" s="609"/>
      <c r="DP14" s="610"/>
      <c r="DQ14" s="614">
        <v>30080</v>
      </c>
      <c r="DR14" s="609"/>
      <c r="DS14" s="609"/>
      <c r="DT14" s="609"/>
      <c r="DU14" s="609"/>
      <c r="DV14" s="609"/>
      <c r="DW14" s="609"/>
      <c r="DX14" s="609"/>
      <c r="DY14" s="609"/>
      <c r="DZ14" s="609"/>
      <c r="EA14" s="609"/>
      <c r="EB14" s="609"/>
      <c r="EC14" s="645"/>
    </row>
    <row r="15" spans="2:143" ht="11.25" customHeight="1" x14ac:dyDescent="0.15">
      <c r="B15" s="605" t="s">
        <v>248</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3753</v>
      </c>
      <c r="BH15" s="609"/>
      <c r="BI15" s="609"/>
      <c r="BJ15" s="609"/>
      <c r="BK15" s="609"/>
      <c r="BL15" s="609"/>
      <c r="BM15" s="609"/>
      <c r="BN15" s="610"/>
      <c r="BO15" s="646">
        <v>3.7</v>
      </c>
      <c r="BP15" s="646"/>
      <c r="BQ15" s="646"/>
      <c r="BR15" s="646"/>
      <c r="BS15" s="647" t="s">
        <v>122</v>
      </c>
      <c r="BT15" s="647"/>
      <c r="BU15" s="647"/>
      <c r="BV15" s="647"/>
      <c r="BW15" s="647"/>
      <c r="BX15" s="647"/>
      <c r="BY15" s="647"/>
      <c r="BZ15" s="647"/>
      <c r="CA15" s="647"/>
      <c r="CB15" s="682"/>
      <c r="CD15" s="605" t="s">
        <v>250</v>
      </c>
      <c r="CE15" s="606"/>
      <c r="CF15" s="606"/>
      <c r="CG15" s="606"/>
      <c r="CH15" s="606"/>
      <c r="CI15" s="606"/>
      <c r="CJ15" s="606"/>
      <c r="CK15" s="606"/>
      <c r="CL15" s="606"/>
      <c r="CM15" s="606"/>
      <c r="CN15" s="606"/>
      <c r="CO15" s="606"/>
      <c r="CP15" s="606"/>
      <c r="CQ15" s="607"/>
      <c r="CR15" s="608">
        <v>308209</v>
      </c>
      <c r="CS15" s="609"/>
      <c r="CT15" s="609"/>
      <c r="CU15" s="609"/>
      <c r="CV15" s="609"/>
      <c r="CW15" s="609"/>
      <c r="CX15" s="609"/>
      <c r="CY15" s="610"/>
      <c r="CZ15" s="646">
        <v>16.5</v>
      </c>
      <c r="DA15" s="646"/>
      <c r="DB15" s="646"/>
      <c r="DC15" s="646"/>
      <c r="DD15" s="614">
        <v>102385</v>
      </c>
      <c r="DE15" s="609"/>
      <c r="DF15" s="609"/>
      <c r="DG15" s="609"/>
      <c r="DH15" s="609"/>
      <c r="DI15" s="609"/>
      <c r="DJ15" s="609"/>
      <c r="DK15" s="609"/>
      <c r="DL15" s="609"/>
      <c r="DM15" s="609"/>
      <c r="DN15" s="609"/>
      <c r="DO15" s="609"/>
      <c r="DP15" s="610"/>
      <c r="DQ15" s="614">
        <v>211371</v>
      </c>
      <c r="DR15" s="609"/>
      <c r="DS15" s="609"/>
      <c r="DT15" s="609"/>
      <c r="DU15" s="609"/>
      <c r="DV15" s="609"/>
      <c r="DW15" s="609"/>
      <c r="DX15" s="609"/>
      <c r="DY15" s="609"/>
      <c r="DZ15" s="609"/>
      <c r="EA15" s="609"/>
      <c r="EB15" s="609"/>
      <c r="EC15" s="645"/>
    </row>
    <row r="16" spans="2:143" ht="11.25" customHeight="1" x14ac:dyDescent="0.15">
      <c r="B16" s="605" t="s">
        <v>251</v>
      </c>
      <c r="C16" s="606"/>
      <c r="D16" s="606"/>
      <c r="E16" s="606"/>
      <c r="F16" s="606"/>
      <c r="G16" s="606"/>
      <c r="H16" s="606"/>
      <c r="I16" s="606"/>
      <c r="J16" s="606"/>
      <c r="K16" s="606"/>
      <c r="L16" s="606"/>
      <c r="M16" s="606"/>
      <c r="N16" s="606"/>
      <c r="O16" s="606"/>
      <c r="P16" s="606"/>
      <c r="Q16" s="607"/>
      <c r="R16" s="608">
        <v>798</v>
      </c>
      <c r="S16" s="609"/>
      <c r="T16" s="609"/>
      <c r="U16" s="609"/>
      <c r="V16" s="609"/>
      <c r="W16" s="609"/>
      <c r="X16" s="609"/>
      <c r="Y16" s="610"/>
      <c r="Z16" s="646">
        <v>0</v>
      </c>
      <c r="AA16" s="646"/>
      <c r="AB16" s="646"/>
      <c r="AC16" s="646"/>
      <c r="AD16" s="647">
        <v>798</v>
      </c>
      <c r="AE16" s="647"/>
      <c r="AF16" s="647"/>
      <c r="AG16" s="647"/>
      <c r="AH16" s="647"/>
      <c r="AI16" s="647"/>
      <c r="AJ16" s="647"/>
      <c r="AK16" s="647"/>
      <c r="AL16" s="611">
        <v>0.1</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253</v>
      </c>
      <c r="CE16" s="606"/>
      <c r="CF16" s="606"/>
      <c r="CG16" s="606"/>
      <c r="CH16" s="606"/>
      <c r="CI16" s="606"/>
      <c r="CJ16" s="606"/>
      <c r="CK16" s="606"/>
      <c r="CL16" s="606"/>
      <c r="CM16" s="606"/>
      <c r="CN16" s="606"/>
      <c r="CO16" s="606"/>
      <c r="CP16" s="606"/>
      <c r="CQ16" s="607"/>
      <c r="CR16" s="608">
        <v>14064</v>
      </c>
      <c r="CS16" s="609"/>
      <c r="CT16" s="609"/>
      <c r="CU16" s="609"/>
      <c r="CV16" s="609"/>
      <c r="CW16" s="609"/>
      <c r="CX16" s="609"/>
      <c r="CY16" s="610"/>
      <c r="CZ16" s="646">
        <v>0.8</v>
      </c>
      <c r="DA16" s="646"/>
      <c r="DB16" s="646"/>
      <c r="DC16" s="646"/>
      <c r="DD16" s="614" t="s">
        <v>122</v>
      </c>
      <c r="DE16" s="609"/>
      <c r="DF16" s="609"/>
      <c r="DG16" s="609"/>
      <c r="DH16" s="609"/>
      <c r="DI16" s="609"/>
      <c r="DJ16" s="609"/>
      <c r="DK16" s="609"/>
      <c r="DL16" s="609"/>
      <c r="DM16" s="609"/>
      <c r="DN16" s="609"/>
      <c r="DO16" s="609"/>
      <c r="DP16" s="610"/>
      <c r="DQ16" s="614">
        <v>14064</v>
      </c>
      <c r="DR16" s="609"/>
      <c r="DS16" s="609"/>
      <c r="DT16" s="609"/>
      <c r="DU16" s="609"/>
      <c r="DV16" s="609"/>
      <c r="DW16" s="609"/>
      <c r="DX16" s="609"/>
      <c r="DY16" s="609"/>
      <c r="DZ16" s="609"/>
      <c r="EA16" s="609"/>
      <c r="EB16" s="609"/>
      <c r="EC16" s="645"/>
    </row>
    <row r="17" spans="2:133" ht="11.25" customHeight="1" x14ac:dyDescent="0.15">
      <c r="B17" s="605" t="s">
        <v>254</v>
      </c>
      <c r="C17" s="606"/>
      <c r="D17" s="606"/>
      <c r="E17" s="606"/>
      <c r="F17" s="606"/>
      <c r="G17" s="606"/>
      <c r="H17" s="606"/>
      <c r="I17" s="606"/>
      <c r="J17" s="606"/>
      <c r="K17" s="606"/>
      <c r="L17" s="606"/>
      <c r="M17" s="606"/>
      <c r="N17" s="606"/>
      <c r="O17" s="606"/>
      <c r="P17" s="606"/>
      <c r="Q17" s="607"/>
      <c r="R17" s="608">
        <v>2471</v>
      </c>
      <c r="S17" s="609"/>
      <c r="T17" s="609"/>
      <c r="U17" s="609"/>
      <c r="V17" s="609"/>
      <c r="W17" s="609"/>
      <c r="X17" s="609"/>
      <c r="Y17" s="610"/>
      <c r="Z17" s="646">
        <v>0.1</v>
      </c>
      <c r="AA17" s="646"/>
      <c r="AB17" s="646"/>
      <c r="AC17" s="646"/>
      <c r="AD17" s="647">
        <v>2471</v>
      </c>
      <c r="AE17" s="647"/>
      <c r="AF17" s="647"/>
      <c r="AG17" s="647"/>
      <c r="AH17" s="647"/>
      <c r="AI17" s="647"/>
      <c r="AJ17" s="647"/>
      <c r="AK17" s="647"/>
      <c r="AL17" s="611">
        <v>0.3</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256</v>
      </c>
      <c r="CE17" s="606"/>
      <c r="CF17" s="606"/>
      <c r="CG17" s="606"/>
      <c r="CH17" s="606"/>
      <c r="CI17" s="606"/>
      <c r="CJ17" s="606"/>
      <c r="CK17" s="606"/>
      <c r="CL17" s="606"/>
      <c r="CM17" s="606"/>
      <c r="CN17" s="606"/>
      <c r="CO17" s="606"/>
      <c r="CP17" s="606"/>
      <c r="CQ17" s="607"/>
      <c r="CR17" s="608">
        <v>128860</v>
      </c>
      <c r="CS17" s="609"/>
      <c r="CT17" s="609"/>
      <c r="CU17" s="609"/>
      <c r="CV17" s="609"/>
      <c r="CW17" s="609"/>
      <c r="CX17" s="609"/>
      <c r="CY17" s="610"/>
      <c r="CZ17" s="646">
        <v>6.9</v>
      </c>
      <c r="DA17" s="646"/>
      <c r="DB17" s="646"/>
      <c r="DC17" s="646"/>
      <c r="DD17" s="614" t="s">
        <v>122</v>
      </c>
      <c r="DE17" s="609"/>
      <c r="DF17" s="609"/>
      <c r="DG17" s="609"/>
      <c r="DH17" s="609"/>
      <c r="DI17" s="609"/>
      <c r="DJ17" s="609"/>
      <c r="DK17" s="609"/>
      <c r="DL17" s="609"/>
      <c r="DM17" s="609"/>
      <c r="DN17" s="609"/>
      <c r="DO17" s="609"/>
      <c r="DP17" s="610"/>
      <c r="DQ17" s="614">
        <v>122090</v>
      </c>
      <c r="DR17" s="609"/>
      <c r="DS17" s="609"/>
      <c r="DT17" s="609"/>
      <c r="DU17" s="609"/>
      <c r="DV17" s="609"/>
      <c r="DW17" s="609"/>
      <c r="DX17" s="609"/>
      <c r="DY17" s="609"/>
      <c r="DZ17" s="609"/>
      <c r="EA17" s="609"/>
      <c r="EB17" s="609"/>
      <c r="EC17" s="645"/>
    </row>
    <row r="18" spans="2:133" ht="11.25" customHeight="1" x14ac:dyDescent="0.15">
      <c r="B18" s="605" t="s">
        <v>257</v>
      </c>
      <c r="C18" s="606"/>
      <c r="D18" s="606"/>
      <c r="E18" s="606"/>
      <c r="F18" s="606"/>
      <c r="G18" s="606"/>
      <c r="H18" s="606"/>
      <c r="I18" s="606"/>
      <c r="J18" s="606"/>
      <c r="K18" s="606"/>
      <c r="L18" s="606"/>
      <c r="M18" s="606"/>
      <c r="N18" s="606"/>
      <c r="O18" s="606"/>
      <c r="P18" s="606"/>
      <c r="Q18" s="607"/>
      <c r="R18" s="608">
        <v>133</v>
      </c>
      <c r="S18" s="609"/>
      <c r="T18" s="609"/>
      <c r="U18" s="609"/>
      <c r="V18" s="609"/>
      <c r="W18" s="609"/>
      <c r="X18" s="609"/>
      <c r="Y18" s="610"/>
      <c r="Z18" s="646">
        <v>0</v>
      </c>
      <c r="AA18" s="646"/>
      <c r="AB18" s="646"/>
      <c r="AC18" s="646"/>
      <c r="AD18" s="647">
        <v>133</v>
      </c>
      <c r="AE18" s="647"/>
      <c r="AF18" s="647"/>
      <c r="AG18" s="647"/>
      <c r="AH18" s="647"/>
      <c r="AI18" s="647"/>
      <c r="AJ18" s="647"/>
      <c r="AK18" s="647"/>
      <c r="AL18" s="611">
        <v>0</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259</v>
      </c>
      <c r="CE18" s="606"/>
      <c r="CF18" s="606"/>
      <c r="CG18" s="606"/>
      <c r="CH18" s="606"/>
      <c r="CI18" s="606"/>
      <c r="CJ18" s="606"/>
      <c r="CK18" s="606"/>
      <c r="CL18" s="606"/>
      <c r="CM18" s="606"/>
      <c r="CN18" s="606"/>
      <c r="CO18" s="606"/>
      <c r="CP18" s="606"/>
      <c r="CQ18" s="607"/>
      <c r="CR18" s="608">
        <v>189997</v>
      </c>
      <c r="CS18" s="609"/>
      <c r="CT18" s="609"/>
      <c r="CU18" s="609"/>
      <c r="CV18" s="609"/>
      <c r="CW18" s="609"/>
      <c r="CX18" s="609"/>
      <c r="CY18" s="610"/>
      <c r="CZ18" s="646">
        <v>10.199999999999999</v>
      </c>
      <c r="DA18" s="646"/>
      <c r="DB18" s="646"/>
      <c r="DC18" s="646"/>
      <c r="DD18" s="614" t="s">
        <v>122</v>
      </c>
      <c r="DE18" s="609"/>
      <c r="DF18" s="609"/>
      <c r="DG18" s="609"/>
      <c r="DH18" s="609"/>
      <c r="DI18" s="609"/>
      <c r="DJ18" s="609"/>
      <c r="DK18" s="609"/>
      <c r="DL18" s="609"/>
      <c r="DM18" s="609"/>
      <c r="DN18" s="609"/>
      <c r="DO18" s="609"/>
      <c r="DP18" s="610"/>
      <c r="DQ18" s="614">
        <v>189997</v>
      </c>
      <c r="DR18" s="609"/>
      <c r="DS18" s="609"/>
      <c r="DT18" s="609"/>
      <c r="DU18" s="609"/>
      <c r="DV18" s="609"/>
      <c r="DW18" s="609"/>
      <c r="DX18" s="609"/>
      <c r="DY18" s="609"/>
      <c r="DZ18" s="609"/>
      <c r="EA18" s="609"/>
      <c r="EB18" s="609"/>
      <c r="EC18" s="645"/>
    </row>
    <row r="19" spans="2:133" ht="11.25" customHeight="1" x14ac:dyDescent="0.15">
      <c r="B19" s="605" t="s">
        <v>260</v>
      </c>
      <c r="C19" s="606"/>
      <c r="D19" s="606"/>
      <c r="E19" s="606"/>
      <c r="F19" s="606"/>
      <c r="G19" s="606"/>
      <c r="H19" s="606"/>
      <c r="I19" s="606"/>
      <c r="J19" s="606"/>
      <c r="K19" s="606"/>
      <c r="L19" s="606"/>
      <c r="M19" s="606"/>
      <c r="N19" s="606"/>
      <c r="O19" s="606"/>
      <c r="P19" s="606"/>
      <c r="Q19" s="607"/>
      <c r="R19" s="608">
        <v>133</v>
      </c>
      <c r="S19" s="609"/>
      <c r="T19" s="609"/>
      <c r="U19" s="609"/>
      <c r="V19" s="609"/>
      <c r="W19" s="609"/>
      <c r="X19" s="609"/>
      <c r="Y19" s="610"/>
      <c r="Z19" s="646">
        <v>0</v>
      </c>
      <c r="AA19" s="646"/>
      <c r="AB19" s="646"/>
      <c r="AC19" s="646"/>
      <c r="AD19" s="647">
        <v>133</v>
      </c>
      <c r="AE19" s="647"/>
      <c r="AF19" s="647"/>
      <c r="AG19" s="647"/>
      <c r="AH19" s="647"/>
      <c r="AI19" s="647"/>
      <c r="AJ19" s="647"/>
      <c r="AK19" s="647"/>
      <c r="AL19" s="611">
        <v>0</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v>10205</v>
      </c>
      <c r="BH19" s="609"/>
      <c r="BI19" s="609"/>
      <c r="BJ19" s="609"/>
      <c r="BK19" s="609"/>
      <c r="BL19" s="609"/>
      <c r="BM19" s="609"/>
      <c r="BN19" s="610"/>
      <c r="BO19" s="646">
        <v>10.1</v>
      </c>
      <c r="BP19" s="646"/>
      <c r="BQ19" s="646"/>
      <c r="BR19" s="646"/>
      <c r="BS19" s="647" t="s">
        <v>122</v>
      </c>
      <c r="BT19" s="647"/>
      <c r="BU19" s="647"/>
      <c r="BV19" s="647"/>
      <c r="BW19" s="647"/>
      <c r="BX19" s="647"/>
      <c r="BY19" s="647"/>
      <c r="BZ19" s="647"/>
      <c r="CA19" s="647"/>
      <c r="CB19" s="682"/>
      <c r="CD19" s="605" t="s">
        <v>262</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83" t="s">
        <v>263</v>
      </c>
      <c r="C20" s="684"/>
      <c r="D20" s="684"/>
      <c r="E20" s="684"/>
      <c r="F20" s="684"/>
      <c r="G20" s="684"/>
      <c r="H20" s="684"/>
      <c r="I20" s="684"/>
      <c r="J20" s="684"/>
      <c r="K20" s="684"/>
      <c r="L20" s="684"/>
      <c r="M20" s="684"/>
      <c r="N20" s="684"/>
      <c r="O20" s="684"/>
      <c r="P20" s="684"/>
      <c r="Q20" s="685"/>
      <c r="R20" s="608" t="s">
        <v>122</v>
      </c>
      <c r="S20" s="609"/>
      <c r="T20" s="609"/>
      <c r="U20" s="609"/>
      <c r="V20" s="609"/>
      <c r="W20" s="609"/>
      <c r="X20" s="609"/>
      <c r="Y20" s="610"/>
      <c r="Z20" s="646" t="s">
        <v>122</v>
      </c>
      <c r="AA20" s="646"/>
      <c r="AB20" s="646"/>
      <c r="AC20" s="646"/>
      <c r="AD20" s="647" t="s">
        <v>122</v>
      </c>
      <c r="AE20" s="647"/>
      <c r="AF20" s="647"/>
      <c r="AG20" s="647"/>
      <c r="AH20" s="647"/>
      <c r="AI20" s="647"/>
      <c r="AJ20" s="647"/>
      <c r="AK20" s="647"/>
      <c r="AL20" s="611" t="s">
        <v>122</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t="s">
        <v>122</v>
      </c>
      <c r="BH20" s="609"/>
      <c r="BI20" s="609"/>
      <c r="BJ20" s="609"/>
      <c r="BK20" s="609"/>
      <c r="BL20" s="609"/>
      <c r="BM20" s="609"/>
      <c r="BN20" s="610"/>
      <c r="BO20" s="646" t="s">
        <v>122</v>
      </c>
      <c r="BP20" s="646"/>
      <c r="BQ20" s="646"/>
      <c r="BR20" s="646"/>
      <c r="BS20" s="647" t="s">
        <v>122</v>
      </c>
      <c r="BT20" s="647"/>
      <c r="BU20" s="647"/>
      <c r="BV20" s="647"/>
      <c r="BW20" s="647"/>
      <c r="BX20" s="647"/>
      <c r="BY20" s="647"/>
      <c r="BZ20" s="647"/>
      <c r="CA20" s="647"/>
      <c r="CB20" s="682"/>
      <c r="CD20" s="605" t="s">
        <v>265</v>
      </c>
      <c r="CE20" s="606"/>
      <c r="CF20" s="606"/>
      <c r="CG20" s="606"/>
      <c r="CH20" s="606"/>
      <c r="CI20" s="606"/>
      <c r="CJ20" s="606"/>
      <c r="CK20" s="606"/>
      <c r="CL20" s="606"/>
      <c r="CM20" s="606"/>
      <c r="CN20" s="606"/>
      <c r="CO20" s="606"/>
      <c r="CP20" s="606"/>
      <c r="CQ20" s="607"/>
      <c r="CR20" s="608">
        <v>1862294</v>
      </c>
      <c r="CS20" s="609"/>
      <c r="CT20" s="609"/>
      <c r="CU20" s="609"/>
      <c r="CV20" s="609"/>
      <c r="CW20" s="609"/>
      <c r="CX20" s="609"/>
      <c r="CY20" s="610"/>
      <c r="CZ20" s="646">
        <v>100</v>
      </c>
      <c r="DA20" s="646"/>
      <c r="DB20" s="646"/>
      <c r="DC20" s="646"/>
      <c r="DD20" s="614">
        <v>114863</v>
      </c>
      <c r="DE20" s="609"/>
      <c r="DF20" s="609"/>
      <c r="DG20" s="609"/>
      <c r="DH20" s="609"/>
      <c r="DI20" s="609"/>
      <c r="DJ20" s="609"/>
      <c r="DK20" s="609"/>
      <c r="DL20" s="609"/>
      <c r="DM20" s="609"/>
      <c r="DN20" s="609"/>
      <c r="DO20" s="609"/>
      <c r="DP20" s="610"/>
      <c r="DQ20" s="614">
        <v>1437352</v>
      </c>
      <c r="DR20" s="609"/>
      <c r="DS20" s="609"/>
      <c r="DT20" s="609"/>
      <c r="DU20" s="609"/>
      <c r="DV20" s="609"/>
      <c r="DW20" s="609"/>
      <c r="DX20" s="609"/>
      <c r="DY20" s="609"/>
      <c r="DZ20" s="609"/>
      <c r="EA20" s="609"/>
      <c r="EB20" s="609"/>
      <c r="EC20" s="645"/>
    </row>
    <row r="21" spans="2:133" ht="11.25" customHeight="1" x14ac:dyDescent="0.15">
      <c r="B21" s="605" t="s">
        <v>266</v>
      </c>
      <c r="C21" s="606"/>
      <c r="D21" s="606"/>
      <c r="E21" s="606"/>
      <c r="F21" s="606"/>
      <c r="G21" s="606"/>
      <c r="H21" s="606"/>
      <c r="I21" s="606"/>
      <c r="J21" s="606"/>
      <c r="K21" s="606"/>
      <c r="L21" s="606"/>
      <c r="M21" s="606"/>
      <c r="N21" s="606"/>
      <c r="O21" s="606"/>
      <c r="P21" s="606"/>
      <c r="Q21" s="607"/>
      <c r="R21" s="608">
        <v>1111585</v>
      </c>
      <c r="S21" s="609"/>
      <c r="T21" s="609"/>
      <c r="U21" s="609"/>
      <c r="V21" s="609"/>
      <c r="W21" s="609"/>
      <c r="X21" s="609"/>
      <c r="Y21" s="610"/>
      <c r="Z21" s="646">
        <v>54.9</v>
      </c>
      <c r="AA21" s="646"/>
      <c r="AB21" s="646"/>
      <c r="AC21" s="646"/>
      <c r="AD21" s="647">
        <v>851085</v>
      </c>
      <c r="AE21" s="647"/>
      <c r="AF21" s="647"/>
      <c r="AG21" s="647"/>
      <c r="AH21" s="647"/>
      <c r="AI21" s="647"/>
      <c r="AJ21" s="647"/>
      <c r="AK21" s="647"/>
      <c r="AL21" s="611">
        <v>87.1</v>
      </c>
      <c r="AM21" s="612"/>
      <c r="AN21" s="612"/>
      <c r="AO21" s="648"/>
      <c r="AP21" s="605" t="s">
        <v>267</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268</v>
      </c>
      <c r="C22" s="606"/>
      <c r="D22" s="606"/>
      <c r="E22" s="606"/>
      <c r="F22" s="606"/>
      <c r="G22" s="606"/>
      <c r="H22" s="606"/>
      <c r="I22" s="606"/>
      <c r="J22" s="606"/>
      <c r="K22" s="606"/>
      <c r="L22" s="606"/>
      <c r="M22" s="606"/>
      <c r="N22" s="606"/>
      <c r="O22" s="606"/>
      <c r="P22" s="606"/>
      <c r="Q22" s="607"/>
      <c r="R22" s="608">
        <v>851085</v>
      </c>
      <c r="S22" s="609"/>
      <c r="T22" s="609"/>
      <c r="U22" s="609"/>
      <c r="V22" s="609"/>
      <c r="W22" s="609"/>
      <c r="X22" s="609"/>
      <c r="Y22" s="610"/>
      <c r="Z22" s="646">
        <v>42</v>
      </c>
      <c r="AA22" s="646"/>
      <c r="AB22" s="646"/>
      <c r="AC22" s="646"/>
      <c r="AD22" s="647">
        <v>851085</v>
      </c>
      <c r="AE22" s="647"/>
      <c r="AF22" s="647"/>
      <c r="AG22" s="647"/>
      <c r="AH22" s="647"/>
      <c r="AI22" s="647"/>
      <c r="AJ22" s="647"/>
      <c r="AK22" s="647"/>
      <c r="AL22" s="611">
        <v>87.1</v>
      </c>
      <c r="AM22" s="612"/>
      <c r="AN22" s="612"/>
      <c r="AO22" s="648"/>
      <c r="AP22" s="605" t="s">
        <v>269</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6" t="s">
        <v>270</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05" t="s">
        <v>271</v>
      </c>
      <c r="C23" s="606"/>
      <c r="D23" s="606"/>
      <c r="E23" s="606"/>
      <c r="F23" s="606"/>
      <c r="G23" s="606"/>
      <c r="H23" s="606"/>
      <c r="I23" s="606"/>
      <c r="J23" s="606"/>
      <c r="K23" s="606"/>
      <c r="L23" s="606"/>
      <c r="M23" s="606"/>
      <c r="N23" s="606"/>
      <c r="O23" s="606"/>
      <c r="P23" s="606"/>
      <c r="Q23" s="607"/>
      <c r="R23" s="608">
        <v>260500</v>
      </c>
      <c r="S23" s="609"/>
      <c r="T23" s="609"/>
      <c r="U23" s="609"/>
      <c r="V23" s="609"/>
      <c r="W23" s="609"/>
      <c r="X23" s="609"/>
      <c r="Y23" s="610"/>
      <c r="Z23" s="646">
        <v>12.9</v>
      </c>
      <c r="AA23" s="646"/>
      <c r="AB23" s="646"/>
      <c r="AC23" s="646"/>
      <c r="AD23" s="647" t="s">
        <v>122</v>
      </c>
      <c r="AE23" s="647"/>
      <c r="AF23" s="647"/>
      <c r="AG23" s="647"/>
      <c r="AH23" s="647"/>
      <c r="AI23" s="647"/>
      <c r="AJ23" s="647"/>
      <c r="AK23" s="647"/>
      <c r="AL23" s="611" t="s">
        <v>122</v>
      </c>
      <c r="AM23" s="612"/>
      <c r="AN23" s="612"/>
      <c r="AO23" s="648"/>
      <c r="AP23" s="605" t="s">
        <v>272</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2"/>
      <c r="CD23" s="666" t="s">
        <v>212</v>
      </c>
      <c r="CE23" s="667"/>
      <c r="CF23" s="667"/>
      <c r="CG23" s="667"/>
      <c r="CH23" s="667"/>
      <c r="CI23" s="667"/>
      <c r="CJ23" s="667"/>
      <c r="CK23" s="667"/>
      <c r="CL23" s="667"/>
      <c r="CM23" s="667"/>
      <c r="CN23" s="667"/>
      <c r="CO23" s="667"/>
      <c r="CP23" s="667"/>
      <c r="CQ23" s="668"/>
      <c r="CR23" s="666" t="s">
        <v>273</v>
      </c>
      <c r="CS23" s="667"/>
      <c r="CT23" s="667"/>
      <c r="CU23" s="667"/>
      <c r="CV23" s="667"/>
      <c r="CW23" s="667"/>
      <c r="CX23" s="667"/>
      <c r="CY23" s="668"/>
      <c r="CZ23" s="666" t="s">
        <v>274</v>
      </c>
      <c r="DA23" s="667"/>
      <c r="DB23" s="667"/>
      <c r="DC23" s="668"/>
      <c r="DD23" s="666" t="s">
        <v>275</v>
      </c>
      <c r="DE23" s="667"/>
      <c r="DF23" s="667"/>
      <c r="DG23" s="667"/>
      <c r="DH23" s="667"/>
      <c r="DI23" s="667"/>
      <c r="DJ23" s="667"/>
      <c r="DK23" s="668"/>
      <c r="DL23" s="698" t="s">
        <v>276</v>
      </c>
      <c r="DM23" s="699"/>
      <c r="DN23" s="699"/>
      <c r="DO23" s="699"/>
      <c r="DP23" s="699"/>
      <c r="DQ23" s="699"/>
      <c r="DR23" s="699"/>
      <c r="DS23" s="699"/>
      <c r="DT23" s="699"/>
      <c r="DU23" s="699"/>
      <c r="DV23" s="700"/>
      <c r="DW23" s="666" t="s">
        <v>277</v>
      </c>
      <c r="DX23" s="667"/>
      <c r="DY23" s="667"/>
      <c r="DZ23" s="667"/>
      <c r="EA23" s="667"/>
      <c r="EB23" s="667"/>
      <c r="EC23" s="668"/>
    </row>
    <row r="24" spans="2:133" ht="11.25" customHeight="1" x14ac:dyDescent="0.15">
      <c r="B24" s="605" t="s">
        <v>278</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279</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3" t="s">
        <v>280</v>
      </c>
      <c r="CE24" s="664"/>
      <c r="CF24" s="664"/>
      <c r="CG24" s="664"/>
      <c r="CH24" s="664"/>
      <c r="CI24" s="664"/>
      <c r="CJ24" s="664"/>
      <c r="CK24" s="664"/>
      <c r="CL24" s="664"/>
      <c r="CM24" s="664"/>
      <c r="CN24" s="664"/>
      <c r="CO24" s="664"/>
      <c r="CP24" s="664"/>
      <c r="CQ24" s="665"/>
      <c r="CR24" s="660">
        <v>538866</v>
      </c>
      <c r="CS24" s="661"/>
      <c r="CT24" s="661"/>
      <c r="CU24" s="661"/>
      <c r="CV24" s="661"/>
      <c r="CW24" s="661"/>
      <c r="CX24" s="661"/>
      <c r="CY24" s="689"/>
      <c r="CZ24" s="690">
        <v>28.9</v>
      </c>
      <c r="DA24" s="672"/>
      <c r="DB24" s="672"/>
      <c r="DC24" s="692"/>
      <c r="DD24" s="688">
        <v>453375</v>
      </c>
      <c r="DE24" s="661"/>
      <c r="DF24" s="661"/>
      <c r="DG24" s="661"/>
      <c r="DH24" s="661"/>
      <c r="DI24" s="661"/>
      <c r="DJ24" s="661"/>
      <c r="DK24" s="689"/>
      <c r="DL24" s="688">
        <v>443881</v>
      </c>
      <c r="DM24" s="661"/>
      <c r="DN24" s="661"/>
      <c r="DO24" s="661"/>
      <c r="DP24" s="661"/>
      <c r="DQ24" s="661"/>
      <c r="DR24" s="661"/>
      <c r="DS24" s="661"/>
      <c r="DT24" s="661"/>
      <c r="DU24" s="661"/>
      <c r="DV24" s="689"/>
      <c r="DW24" s="690">
        <v>45.3</v>
      </c>
      <c r="DX24" s="672"/>
      <c r="DY24" s="672"/>
      <c r="DZ24" s="672"/>
      <c r="EA24" s="672"/>
      <c r="EB24" s="672"/>
      <c r="EC24" s="691"/>
    </row>
    <row r="25" spans="2:133" ht="11.25" customHeight="1" x14ac:dyDescent="0.15">
      <c r="B25" s="605" t="s">
        <v>281</v>
      </c>
      <c r="C25" s="606"/>
      <c r="D25" s="606"/>
      <c r="E25" s="606"/>
      <c r="F25" s="606"/>
      <c r="G25" s="606"/>
      <c r="H25" s="606"/>
      <c r="I25" s="606"/>
      <c r="J25" s="606"/>
      <c r="K25" s="606"/>
      <c r="L25" s="606"/>
      <c r="M25" s="606"/>
      <c r="N25" s="606"/>
      <c r="O25" s="606"/>
      <c r="P25" s="606"/>
      <c r="Q25" s="607"/>
      <c r="R25" s="608">
        <v>1247354</v>
      </c>
      <c r="S25" s="609"/>
      <c r="T25" s="609"/>
      <c r="U25" s="609"/>
      <c r="V25" s="609"/>
      <c r="W25" s="609"/>
      <c r="X25" s="609"/>
      <c r="Y25" s="610"/>
      <c r="Z25" s="646">
        <v>61.6</v>
      </c>
      <c r="AA25" s="646"/>
      <c r="AB25" s="646"/>
      <c r="AC25" s="646"/>
      <c r="AD25" s="647">
        <v>976649</v>
      </c>
      <c r="AE25" s="647"/>
      <c r="AF25" s="647"/>
      <c r="AG25" s="647"/>
      <c r="AH25" s="647"/>
      <c r="AI25" s="647"/>
      <c r="AJ25" s="647"/>
      <c r="AK25" s="647"/>
      <c r="AL25" s="611">
        <v>100</v>
      </c>
      <c r="AM25" s="612"/>
      <c r="AN25" s="612"/>
      <c r="AO25" s="648"/>
      <c r="AP25" s="605" t="s">
        <v>282</v>
      </c>
      <c r="AQ25" s="686"/>
      <c r="AR25" s="686"/>
      <c r="AS25" s="686"/>
      <c r="AT25" s="686"/>
      <c r="AU25" s="686"/>
      <c r="AV25" s="686"/>
      <c r="AW25" s="686"/>
      <c r="AX25" s="686"/>
      <c r="AY25" s="686"/>
      <c r="AZ25" s="686"/>
      <c r="BA25" s="686"/>
      <c r="BB25" s="686"/>
      <c r="BC25" s="686"/>
      <c r="BD25" s="686"/>
      <c r="BE25" s="686"/>
      <c r="BF25" s="687"/>
      <c r="BG25" s="608">
        <v>10205</v>
      </c>
      <c r="BH25" s="609"/>
      <c r="BI25" s="609"/>
      <c r="BJ25" s="609"/>
      <c r="BK25" s="609"/>
      <c r="BL25" s="609"/>
      <c r="BM25" s="609"/>
      <c r="BN25" s="610"/>
      <c r="BO25" s="646">
        <v>10.1</v>
      </c>
      <c r="BP25" s="646"/>
      <c r="BQ25" s="646"/>
      <c r="BR25" s="646"/>
      <c r="BS25" s="647" t="s">
        <v>122</v>
      </c>
      <c r="BT25" s="647"/>
      <c r="BU25" s="647"/>
      <c r="BV25" s="647"/>
      <c r="BW25" s="647"/>
      <c r="BX25" s="647"/>
      <c r="BY25" s="647"/>
      <c r="BZ25" s="647"/>
      <c r="CA25" s="647"/>
      <c r="CB25" s="682"/>
      <c r="CD25" s="605" t="s">
        <v>283</v>
      </c>
      <c r="CE25" s="606"/>
      <c r="CF25" s="606"/>
      <c r="CG25" s="606"/>
      <c r="CH25" s="606"/>
      <c r="CI25" s="606"/>
      <c r="CJ25" s="606"/>
      <c r="CK25" s="606"/>
      <c r="CL25" s="606"/>
      <c r="CM25" s="606"/>
      <c r="CN25" s="606"/>
      <c r="CO25" s="606"/>
      <c r="CP25" s="606"/>
      <c r="CQ25" s="607"/>
      <c r="CR25" s="608">
        <v>344466</v>
      </c>
      <c r="CS25" s="621"/>
      <c r="CT25" s="621"/>
      <c r="CU25" s="621"/>
      <c r="CV25" s="621"/>
      <c r="CW25" s="621"/>
      <c r="CX25" s="621"/>
      <c r="CY25" s="622"/>
      <c r="CZ25" s="611">
        <v>18.5</v>
      </c>
      <c r="DA25" s="623"/>
      <c r="DB25" s="623"/>
      <c r="DC25" s="624"/>
      <c r="DD25" s="614">
        <v>313095</v>
      </c>
      <c r="DE25" s="621"/>
      <c r="DF25" s="621"/>
      <c r="DG25" s="621"/>
      <c r="DH25" s="621"/>
      <c r="DI25" s="621"/>
      <c r="DJ25" s="621"/>
      <c r="DK25" s="622"/>
      <c r="DL25" s="614">
        <v>308010</v>
      </c>
      <c r="DM25" s="621"/>
      <c r="DN25" s="621"/>
      <c r="DO25" s="621"/>
      <c r="DP25" s="621"/>
      <c r="DQ25" s="621"/>
      <c r="DR25" s="621"/>
      <c r="DS25" s="621"/>
      <c r="DT25" s="621"/>
      <c r="DU25" s="621"/>
      <c r="DV25" s="622"/>
      <c r="DW25" s="611">
        <v>31.4</v>
      </c>
      <c r="DX25" s="623"/>
      <c r="DY25" s="623"/>
      <c r="DZ25" s="623"/>
      <c r="EA25" s="623"/>
      <c r="EB25" s="623"/>
      <c r="EC25" s="635"/>
    </row>
    <row r="26" spans="2:133" ht="11.25" customHeight="1" x14ac:dyDescent="0.15">
      <c r="B26" s="605" t="s">
        <v>284</v>
      </c>
      <c r="C26" s="606"/>
      <c r="D26" s="606"/>
      <c r="E26" s="606"/>
      <c r="F26" s="606"/>
      <c r="G26" s="606"/>
      <c r="H26" s="606"/>
      <c r="I26" s="606"/>
      <c r="J26" s="606"/>
      <c r="K26" s="606"/>
      <c r="L26" s="606"/>
      <c r="M26" s="606"/>
      <c r="N26" s="606"/>
      <c r="O26" s="606"/>
      <c r="P26" s="606"/>
      <c r="Q26" s="607"/>
      <c r="R26" s="608" t="s">
        <v>122</v>
      </c>
      <c r="S26" s="609"/>
      <c r="T26" s="609"/>
      <c r="U26" s="609"/>
      <c r="V26" s="609"/>
      <c r="W26" s="609"/>
      <c r="X26" s="609"/>
      <c r="Y26" s="610"/>
      <c r="Z26" s="646" t="s">
        <v>122</v>
      </c>
      <c r="AA26" s="646"/>
      <c r="AB26" s="646"/>
      <c r="AC26" s="646"/>
      <c r="AD26" s="647" t="s">
        <v>122</v>
      </c>
      <c r="AE26" s="647"/>
      <c r="AF26" s="647"/>
      <c r="AG26" s="647"/>
      <c r="AH26" s="647"/>
      <c r="AI26" s="647"/>
      <c r="AJ26" s="647"/>
      <c r="AK26" s="647"/>
      <c r="AL26" s="611" t="s">
        <v>122</v>
      </c>
      <c r="AM26" s="612"/>
      <c r="AN26" s="612"/>
      <c r="AO26" s="648"/>
      <c r="AP26" s="605" t="s">
        <v>285</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286</v>
      </c>
      <c r="CE26" s="606"/>
      <c r="CF26" s="606"/>
      <c r="CG26" s="606"/>
      <c r="CH26" s="606"/>
      <c r="CI26" s="606"/>
      <c r="CJ26" s="606"/>
      <c r="CK26" s="606"/>
      <c r="CL26" s="606"/>
      <c r="CM26" s="606"/>
      <c r="CN26" s="606"/>
      <c r="CO26" s="606"/>
      <c r="CP26" s="606"/>
      <c r="CQ26" s="607"/>
      <c r="CR26" s="608">
        <v>166427</v>
      </c>
      <c r="CS26" s="609"/>
      <c r="CT26" s="609"/>
      <c r="CU26" s="609"/>
      <c r="CV26" s="609"/>
      <c r="CW26" s="609"/>
      <c r="CX26" s="609"/>
      <c r="CY26" s="610"/>
      <c r="CZ26" s="611">
        <v>8.9</v>
      </c>
      <c r="DA26" s="623"/>
      <c r="DB26" s="623"/>
      <c r="DC26" s="624"/>
      <c r="DD26" s="614">
        <v>151489</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287</v>
      </c>
      <c r="C27" s="606"/>
      <c r="D27" s="606"/>
      <c r="E27" s="606"/>
      <c r="F27" s="606"/>
      <c r="G27" s="606"/>
      <c r="H27" s="606"/>
      <c r="I27" s="606"/>
      <c r="J27" s="606"/>
      <c r="K27" s="606"/>
      <c r="L27" s="606"/>
      <c r="M27" s="606"/>
      <c r="N27" s="606"/>
      <c r="O27" s="606"/>
      <c r="P27" s="606"/>
      <c r="Q27" s="607"/>
      <c r="R27" s="608" t="s">
        <v>122</v>
      </c>
      <c r="S27" s="609"/>
      <c r="T27" s="609"/>
      <c r="U27" s="609"/>
      <c r="V27" s="609"/>
      <c r="W27" s="609"/>
      <c r="X27" s="609"/>
      <c r="Y27" s="610"/>
      <c r="Z27" s="646" t="s">
        <v>122</v>
      </c>
      <c r="AA27" s="646"/>
      <c r="AB27" s="646"/>
      <c r="AC27" s="646"/>
      <c r="AD27" s="647" t="s">
        <v>122</v>
      </c>
      <c r="AE27" s="647"/>
      <c r="AF27" s="647"/>
      <c r="AG27" s="647"/>
      <c r="AH27" s="647"/>
      <c r="AI27" s="647"/>
      <c r="AJ27" s="647"/>
      <c r="AK27" s="647"/>
      <c r="AL27" s="611" t="s">
        <v>122</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100776</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2"/>
      <c r="CD27" s="605" t="s">
        <v>289</v>
      </c>
      <c r="CE27" s="606"/>
      <c r="CF27" s="606"/>
      <c r="CG27" s="606"/>
      <c r="CH27" s="606"/>
      <c r="CI27" s="606"/>
      <c r="CJ27" s="606"/>
      <c r="CK27" s="606"/>
      <c r="CL27" s="606"/>
      <c r="CM27" s="606"/>
      <c r="CN27" s="606"/>
      <c r="CO27" s="606"/>
      <c r="CP27" s="606"/>
      <c r="CQ27" s="607"/>
      <c r="CR27" s="608">
        <v>65540</v>
      </c>
      <c r="CS27" s="621"/>
      <c r="CT27" s="621"/>
      <c r="CU27" s="621"/>
      <c r="CV27" s="621"/>
      <c r="CW27" s="621"/>
      <c r="CX27" s="621"/>
      <c r="CY27" s="622"/>
      <c r="CZ27" s="611">
        <v>3.5</v>
      </c>
      <c r="DA27" s="623"/>
      <c r="DB27" s="623"/>
      <c r="DC27" s="624"/>
      <c r="DD27" s="614">
        <v>18190</v>
      </c>
      <c r="DE27" s="621"/>
      <c r="DF27" s="621"/>
      <c r="DG27" s="621"/>
      <c r="DH27" s="621"/>
      <c r="DI27" s="621"/>
      <c r="DJ27" s="621"/>
      <c r="DK27" s="622"/>
      <c r="DL27" s="614">
        <v>13781</v>
      </c>
      <c r="DM27" s="621"/>
      <c r="DN27" s="621"/>
      <c r="DO27" s="621"/>
      <c r="DP27" s="621"/>
      <c r="DQ27" s="621"/>
      <c r="DR27" s="621"/>
      <c r="DS27" s="621"/>
      <c r="DT27" s="621"/>
      <c r="DU27" s="621"/>
      <c r="DV27" s="622"/>
      <c r="DW27" s="611">
        <v>1.4</v>
      </c>
      <c r="DX27" s="623"/>
      <c r="DY27" s="623"/>
      <c r="DZ27" s="623"/>
      <c r="EA27" s="623"/>
      <c r="EB27" s="623"/>
      <c r="EC27" s="635"/>
    </row>
    <row r="28" spans="2:133" ht="11.25" customHeight="1" x14ac:dyDescent="0.15">
      <c r="B28" s="605" t="s">
        <v>290</v>
      </c>
      <c r="C28" s="606"/>
      <c r="D28" s="606"/>
      <c r="E28" s="606"/>
      <c r="F28" s="606"/>
      <c r="G28" s="606"/>
      <c r="H28" s="606"/>
      <c r="I28" s="606"/>
      <c r="J28" s="606"/>
      <c r="K28" s="606"/>
      <c r="L28" s="606"/>
      <c r="M28" s="606"/>
      <c r="N28" s="606"/>
      <c r="O28" s="606"/>
      <c r="P28" s="606"/>
      <c r="Q28" s="607"/>
      <c r="R28" s="608">
        <v>70159</v>
      </c>
      <c r="S28" s="609"/>
      <c r="T28" s="609"/>
      <c r="U28" s="609"/>
      <c r="V28" s="609"/>
      <c r="W28" s="609"/>
      <c r="X28" s="609"/>
      <c r="Y28" s="610"/>
      <c r="Z28" s="646">
        <v>3.5</v>
      </c>
      <c r="AA28" s="646"/>
      <c r="AB28" s="646"/>
      <c r="AC28" s="646"/>
      <c r="AD28" s="647" t="s">
        <v>122</v>
      </c>
      <c r="AE28" s="647"/>
      <c r="AF28" s="647"/>
      <c r="AG28" s="647"/>
      <c r="AH28" s="647"/>
      <c r="AI28" s="647"/>
      <c r="AJ28" s="647"/>
      <c r="AK28" s="647"/>
      <c r="AL28" s="611" t="s">
        <v>122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128860</v>
      </c>
      <c r="CS28" s="609"/>
      <c r="CT28" s="609"/>
      <c r="CU28" s="609"/>
      <c r="CV28" s="609"/>
      <c r="CW28" s="609"/>
      <c r="CX28" s="609"/>
      <c r="CY28" s="610"/>
      <c r="CZ28" s="611">
        <v>6.9</v>
      </c>
      <c r="DA28" s="623"/>
      <c r="DB28" s="623"/>
      <c r="DC28" s="624"/>
      <c r="DD28" s="614">
        <v>122090</v>
      </c>
      <c r="DE28" s="609"/>
      <c r="DF28" s="609"/>
      <c r="DG28" s="609"/>
      <c r="DH28" s="609"/>
      <c r="DI28" s="609"/>
      <c r="DJ28" s="609"/>
      <c r="DK28" s="610"/>
      <c r="DL28" s="614">
        <v>122090</v>
      </c>
      <c r="DM28" s="609"/>
      <c r="DN28" s="609"/>
      <c r="DO28" s="609"/>
      <c r="DP28" s="609"/>
      <c r="DQ28" s="609"/>
      <c r="DR28" s="609"/>
      <c r="DS28" s="609"/>
      <c r="DT28" s="609"/>
      <c r="DU28" s="609"/>
      <c r="DV28" s="610"/>
      <c r="DW28" s="611">
        <v>12.5</v>
      </c>
      <c r="DX28" s="623"/>
      <c r="DY28" s="623"/>
      <c r="DZ28" s="623"/>
      <c r="EA28" s="623"/>
      <c r="EB28" s="623"/>
      <c r="EC28" s="635"/>
    </row>
    <row r="29" spans="2:133" ht="11.25" customHeight="1" x14ac:dyDescent="0.15">
      <c r="B29" s="605" t="s">
        <v>292</v>
      </c>
      <c r="C29" s="606"/>
      <c r="D29" s="606"/>
      <c r="E29" s="606"/>
      <c r="F29" s="606"/>
      <c r="G29" s="606"/>
      <c r="H29" s="606"/>
      <c r="I29" s="606"/>
      <c r="J29" s="606"/>
      <c r="K29" s="606"/>
      <c r="L29" s="606"/>
      <c r="M29" s="606"/>
      <c r="N29" s="606"/>
      <c r="O29" s="606"/>
      <c r="P29" s="606"/>
      <c r="Q29" s="607"/>
      <c r="R29" s="608">
        <v>5260</v>
      </c>
      <c r="S29" s="609"/>
      <c r="T29" s="609"/>
      <c r="U29" s="609"/>
      <c r="V29" s="609"/>
      <c r="W29" s="609"/>
      <c r="X29" s="609"/>
      <c r="Y29" s="610"/>
      <c r="Z29" s="646">
        <v>0.3</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293</v>
      </c>
      <c r="CE29" s="628"/>
      <c r="CF29" s="605" t="s">
        <v>66</v>
      </c>
      <c r="CG29" s="606"/>
      <c r="CH29" s="606"/>
      <c r="CI29" s="606"/>
      <c r="CJ29" s="606"/>
      <c r="CK29" s="606"/>
      <c r="CL29" s="606"/>
      <c r="CM29" s="606"/>
      <c r="CN29" s="606"/>
      <c r="CO29" s="606"/>
      <c r="CP29" s="606"/>
      <c r="CQ29" s="607"/>
      <c r="CR29" s="608">
        <v>128860</v>
      </c>
      <c r="CS29" s="621"/>
      <c r="CT29" s="621"/>
      <c r="CU29" s="621"/>
      <c r="CV29" s="621"/>
      <c r="CW29" s="621"/>
      <c r="CX29" s="621"/>
      <c r="CY29" s="622"/>
      <c r="CZ29" s="611">
        <v>6.9</v>
      </c>
      <c r="DA29" s="623"/>
      <c r="DB29" s="623"/>
      <c r="DC29" s="624"/>
      <c r="DD29" s="614">
        <v>122090</v>
      </c>
      <c r="DE29" s="621"/>
      <c r="DF29" s="621"/>
      <c r="DG29" s="621"/>
      <c r="DH29" s="621"/>
      <c r="DI29" s="621"/>
      <c r="DJ29" s="621"/>
      <c r="DK29" s="622"/>
      <c r="DL29" s="614">
        <v>122090</v>
      </c>
      <c r="DM29" s="621"/>
      <c r="DN29" s="621"/>
      <c r="DO29" s="621"/>
      <c r="DP29" s="621"/>
      <c r="DQ29" s="621"/>
      <c r="DR29" s="621"/>
      <c r="DS29" s="621"/>
      <c r="DT29" s="621"/>
      <c r="DU29" s="621"/>
      <c r="DV29" s="622"/>
      <c r="DW29" s="611">
        <v>12.5</v>
      </c>
      <c r="DX29" s="623"/>
      <c r="DY29" s="623"/>
      <c r="DZ29" s="623"/>
      <c r="EA29" s="623"/>
      <c r="EB29" s="623"/>
      <c r="EC29" s="635"/>
    </row>
    <row r="30" spans="2:133" ht="11.25" customHeight="1" x14ac:dyDescent="0.15">
      <c r="B30" s="605" t="s">
        <v>294</v>
      </c>
      <c r="C30" s="606"/>
      <c r="D30" s="606"/>
      <c r="E30" s="606"/>
      <c r="F30" s="606"/>
      <c r="G30" s="606"/>
      <c r="H30" s="606"/>
      <c r="I30" s="606"/>
      <c r="J30" s="606"/>
      <c r="K30" s="606"/>
      <c r="L30" s="606"/>
      <c r="M30" s="606"/>
      <c r="N30" s="606"/>
      <c r="O30" s="606"/>
      <c r="P30" s="606"/>
      <c r="Q30" s="607"/>
      <c r="R30" s="608">
        <v>71325</v>
      </c>
      <c r="S30" s="609"/>
      <c r="T30" s="609"/>
      <c r="U30" s="609"/>
      <c r="V30" s="609"/>
      <c r="W30" s="609"/>
      <c r="X30" s="609"/>
      <c r="Y30" s="610"/>
      <c r="Z30" s="646">
        <v>3.5</v>
      </c>
      <c r="AA30" s="646"/>
      <c r="AB30" s="646"/>
      <c r="AC30" s="646"/>
      <c r="AD30" s="647" t="s">
        <v>122</v>
      </c>
      <c r="AE30" s="647"/>
      <c r="AF30" s="647"/>
      <c r="AG30" s="647"/>
      <c r="AH30" s="647"/>
      <c r="AI30" s="647"/>
      <c r="AJ30" s="647"/>
      <c r="AK30" s="647"/>
      <c r="AL30" s="611" t="s">
        <v>122</v>
      </c>
      <c r="AM30" s="612"/>
      <c r="AN30" s="612"/>
      <c r="AO30" s="648"/>
      <c r="AP30" s="666" t="s">
        <v>212</v>
      </c>
      <c r="AQ30" s="667"/>
      <c r="AR30" s="667"/>
      <c r="AS30" s="667"/>
      <c r="AT30" s="667"/>
      <c r="AU30" s="667"/>
      <c r="AV30" s="667"/>
      <c r="AW30" s="667"/>
      <c r="AX30" s="667"/>
      <c r="AY30" s="667"/>
      <c r="AZ30" s="667"/>
      <c r="BA30" s="667"/>
      <c r="BB30" s="667"/>
      <c r="BC30" s="667"/>
      <c r="BD30" s="667"/>
      <c r="BE30" s="667"/>
      <c r="BF30" s="668"/>
      <c r="BG30" s="666" t="s">
        <v>295</v>
      </c>
      <c r="BH30" s="680"/>
      <c r="BI30" s="680"/>
      <c r="BJ30" s="680"/>
      <c r="BK30" s="680"/>
      <c r="BL30" s="680"/>
      <c r="BM30" s="680"/>
      <c r="BN30" s="680"/>
      <c r="BO30" s="680"/>
      <c r="BP30" s="680"/>
      <c r="BQ30" s="681"/>
      <c r="BR30" s="666" t="s">
        <v>296</v>
      </c>
      <c r="BS30" s="680"/>
      <c r="BT30" s="680"/>
      <c r="BU30" s="680"/>
      <c r="BV30" s="680"/>
      <c r="BW30" s="680"/>
      <c r="BX30" s="680"/>
      <c r="BY30" s="680"/>
      <c r="BZ30" s="680"/>
      <c r="CA30" s="680"/>
      <c r="CB30" s="681"/>
      <c r="CD30" s="629"/>
      <c r="CE30" s="630"/>
      <c r="CF30" s="605" t="s">
        <v>297</v>
      </c>
      <c r="CG30" s="606"/>
      <c r="CH30" s="606"/>
      <c r="CI30" s="606"/>
      <c r="CJ30" s="606"/>
      <c r="CK30" s="606"/>
      <c r="CL30" s="606"/>
      <c r="CM30" s="606"/>
      <c r="CN30" s="606"/>
      <c r="CO30" s="606"/>
      <c r="CP30" s="606"/>
      <c r="CQ30" s="607"/>
      <c r="CR30" s="608">
        <v>123308</v>
      </c>
      <c r="CS30" s="609"/>
      <c r="CT30" s="609"/>
      <c r="CU30" s="609"/>
      <c r="CV30" s="609"/>
      <c r="CW30" s="609"/>
      <c r="CX30" s="609"/>
      <c r="CY30" s="610"/>
      <c r="CZ30" s="611">
        <v>6.6</v>
      </c>
      <c r="DA30" s="623"/>
      <c r="DB30" s="623"/>
      <c r="DC30" s="624"/>
      <c r="DD30" s="614">
        <v>117718</v>
      </c>
      <c r="DE30" s="609"/>
      <c r="DF30" s="609"/>
      <c r="DG30" s="609"/>
      <c r="DH30" s="609"/>
      <c r="DI30" s="609"/>
      <c r="DJ30" s="609"/>
      <c r="DK30" s="610"/>
      <c r="DL30" s="614">
        <v>117718</v>
      </c>
      <c r="DM30" s="609"/>
      <c r="DN30" s="609"/>
      <c r="DO30" s="609"/>
      <c r="DP30" s="609"/>
      <c r="DQ30" s="609"/>
      <c r="DR30" s="609"/>
      <c r="DS30" s="609"/>
      <c r="DT30" s="609"/>
      <c r="DU30" s="609"/>
      <c r="DV30" s="610"/>
      <c r="DW30" s="611">
        <v>12</v>
      </c>
      <c r="DX30" s="623"/>
      <c r="DY30" s="623"/>
      <c r="DZ30" s="623"/>
      <c r="EA30" s="623"/>
      <c r="EB30" s="623"/>
      <c r="EC30" s="635"/>
    </row>
    <row r="31" spans="2:133" ht="11.25" customHeight="1" x14ac:dyDescent="0.15">
      <c r="B31" s="683" t="s">
        <v>298</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299</v>
      </c>
      <c r="AQ31" s="675"/>
      <c r="AR31" s="675"/>
      <c r="AS31" s="675"/>
      <c r="AT31" s="676" t="s">
        <v>300</v>
      </c>
      <c r="AU31" s="212"/>
      <c r="AV31" s="212"/>
      <c r="AW31" s="212"/>
      <c r="AX31" s="663" t="s">
        <v>178</v>
      </c>
      <c r="AY31" s="664"/>
      <c r="AZ31" s="664"/>
      <c r="BA31" s="664"/>
      <c r="BB31" s="664"/>
      <c r="BC31" s="664"/>
      <c r="BD31" s="664"/>
      <c r="BE31" s="664"/>
      <c r="BF31" s="665"/>
      <c r="BG31" s="670">
        <v>97</v>
      </c>
      <c r="BH31" s="671"/>
      <c r="BI31" s="671"/>
      <c r="BJ31" s="671"/>
      <c r="BK31" s="671"/>
      <c r="BL31" s="671"/>
      <c r="BM31" s="672">
        <v>91.8</v>
      </c>
      <c r="BN31" s="671"/>
      <c r="BO31" s="671"/>
      <c r="BP31" s="671"/>
      <c r="BQ31" s="673"/>
      <c r="BR31" s="670">
        <v>96.2</v>
      </c>
      <c r="BS31" s="671"/>
      <c r="BT31" s="671"/>
      <c r="BU31" s="671"/>
      <c r="BV31" s="671"/>
      <c r="BW31" s="671"/>
      <c r="BX31" s="672">
        <v>91.9</v>
      </c>
      <c r="BY31" s="671"/>
      <c r="BZ31" s="671"/>
      <c r="CA31" s="671"/>
      <c r="CB31" s="673"/>
      <c r="CD31" s="629"/>
      <c r="CE31" s="630"/>
      <c r="CF31" s="605" t="s">
        <v>301</v>
      </c>
      <c r="CG31" s="606"/>
      <c r="CH31" s="606"/>
      <c r="CI31" s="606"/>
      <c r="CJ31" s="606"/>
      <c r="CK31" s="606"/>
      <c r="CL31" s="606"/>
      <c r="CM31" s="606"/>
      <c r="CN31" s="606"/>
      <c r="CO31" s="606"/>
      <c r="CP31" s="606"/>
      <c r="CQ31" s="607"/>
      <c r="CR31" s="608">
        <v>5552</v>
      </c>
      <c r="CS31" s="621"/>
      <c r="CT31" s="621"/>
      <c r="CU31" s="621"/>
      <c r="CV31" s="621"/>
      <c r="CW31" s="621"/>
      <c r="CX31" s="621"/>
      <c r="CY31" s="622"/>
      <c r="CZ31" s="611">
        <v>0.3</v>
      </c>
      <c r="DA31" s="623"/>
      <c r="DB31" s="623"/>
      <c r="DC31" s="624"/>
      <c r="DD31" s="614">
        <v>4372</v>
      </c>
      <c r="DE31" s="621"/>
      <c r="DF31" s="621"/>
      <c r="DG31" s="621"/>
      <c r="DH31" s="621"/>
      <c r="DI31" s="621"/>
      <c r="DJ31" s="621"/>
      <c r="DK31" s="622"/>
      <c r="DL31" s="614">
        <v>4372</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15">
      <c r="B32" s="605" t="s">
        <v>302</v>
      </c>
      <c r="C32" s="606"/>
      <c r="D32" s="606"/>
      <c r="E32" s="606"/>
      <c r="F32" s="606"/>
      <c r="G32" s="606"/>
      <c r="H32" s="606"/>
      <c r="I32" s="606"/>
      <c r="J32" s="606"/>
      <c r="K32" s="606"/>
      <c r="L32" s="606"/>
      <c r="M32" s="606"/>
      <c r="N32" s="606"/>
      <c r="O32" s="606"/>
      <c r="P32" s="606"/>
      <c r="Q32" s="607"/>
      <c r="R32" s="608">
        <v>275273</v>
      </c>
      <c r="S32" s="609"/>
      <c r="T32" s="609"/>
      <c r="U32" s="609"/>
      <c r="V32" s="609"/>
      <c r="W32" s="609"/>
      <c r="X32" s="609"/>
      <c r="Y32" s="610"/>
      <c r="Z32" s="646">
        <v>13.6</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303</v>
      </c>
      <c r="AX32" s="605" t="s">
        <v>304</v>
      </c>
      <c r="AY32" s="606"/>
      <c r="AZ32" s="606"/>
      <c r="BA32" s="606"/>
      <c r="BB32" s="606"/>
      <c r="BC32" s="606"/>
      <c r="BD32" s="606"/>
      <c r="BE32" s="606"/>
      <c r="BF32" s="607"/>
      <c r="BG32" s="679">
        <v>98.3</v>
      </c>
      <c r="BH32" s="621"/>
      <c r="BI32" s="621"/>
      <c r="BJ32" s="621"/>
      <c r="BK32" s="621"/>
      <c r="BL32" s="621"/>
      <c r="BM32" s="612">
        <v>96.5</v>
      </c>
      <c r="BN32" s="621"/>
      <c r="BO32" s="621"/>
      <c r="BP32" s="621"/>
      <c r="BQ32" s="644"/>
      <c r="BR32" s="679">
        <v>97.9</v>
      </c>
      <c r="BS32" s="621"/>
      <c r="BT32" s="621"/>
      <c r="BU32" s="621"/>
      <c r="BV32" s="621"/>
      <c r="BW32" s="621"/>
      <c r="BX32" s="612">
        <v>97.2</v>
      </c>
      <c r="BY32" s="621"/>
      <c r="BZ32" s="621"/>
      <c r="CA32" s="621"/>
      <c r="CB32" s="644"/>
      <c r="CD32" s="631"/>
      <c r="CE32" s="632"/>
      <c r="CF32" s="605" t="s">
        <v>305</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306</v>
      </c>
      <c r="C33" s="606"/>
      <c r="D33" s="606"/>
      <c r="E33" s="606"/>
      <c r="F33" s="606"/>
      <c r="G33" s="606"/>
      <c r="H33" s="606"/>
      <c r="I33" s="606"/>
      <c r="J33" s="606"/>
      <c r="K33" s="606"/>
      <c r="L33" s="606"/>
      <c r="M33" s="606"/>
      <c r="N33" s="606"/>
      <c r="O33" s="606"/>
      <c r="P33" s="606"/>
      <c r="Q33" s="607"/>
      <c r="R33" s="608">
        <v>333</v>
      </c>
      <c r="S33" s="609"/>
      <c r="T33" s="609"/>
      <c r="U33" s="609"/>
      <c r="V33" s="609"/>
      <c r="W33" s="609"/>
      <c r="X33" s="609"/>
      <c r="Y33" s="610"/>
      <c r="Z33" s="646">
        <v>0</v>
      </c>
      <c r="AA33" s="646"/>
      <c r="AB33" s="646"/>
      <c r="AC33" s="646"/>
      <c r="AD33" s="647" t="s">
        <v>122</v>
      </c>
      <c r="AE33" s="647"/>
      <c r="AF33" s="647"/>
      <c r="AG33" s="647"/>
      <c r="AH33" s="647"/>
      <c r="AI33" s="647"/>
      <c r="AJ33" s="647"/>
      <c r="AK33" s="647"/>
      <c r="AL33" s="611" t="s">
        <v>122</v>
      </c>
      <c r="AM33" s="612"/>
      <c r="AN33" s="612"/>
      <c r="AO33" s="648"/>
      <c r="AP33" s="651"/>
      <c r="AQ33" s="652"/>
      <c r="AR33" s="652"/>
      <c r="AS33" s="652"/>
      <c r="AT33" s="678"/>
      <c r="AU33" s="213"/>
      <c r="AV33" s="213"/>
      <c r="AW33" s="213"/>
      <c r="AX33" s="589" t="s">
        <v>307</v>
      </c>
      <c r="AY33" s="590"/>
      <c r="AZ33" s="590"/>
      <c r="BA33" s="590"/>
      <c r="BB33" s="590"/>
      <c r="BC33" s="590"/>
      <c r="BD33" s="590"/>
      <c r="BE33" s="590"/>
      <c r="BF33" s="591"/>
      <c r="BG33" s="669">
        <v>94.4</v>
      </c>
      <c r="BH33" s="593"/>
      <c r="BI33" s="593"/>
      <c r="BJ33" s="593"/>
      <c r="BK33" s="593"/>
      <c r="BL33" s="593"/>
      <c r="BM33" s="639">
        <v>84.4</v>
      </c>
      <c r="BN33" s="593"/>
      <c r="BO33" s="593"/>
      <c r="BP33" s="593"/>
      <c r="BQ33" s="656"/>
      <c r="BR33" s="669">
        <v>92.9</v>
      </c>
      <c r="BS33" s="593"/>
      <c r="BT33" s="593"/>
      <c r="BU33" s="593"/>
      <c r="BV33" s="593"/>
      <c r="BW33" s="593"/>
      <c r="BX33" s="639">
        <v>83.9</v>
      </c>
      <c r="BY33" s="593"/>
      <c r="BZ33" s="593"/>
      <c r="CA33" s="593"/>
      <c r="CB33" s="656"/>
      <c r="CD33" s="605" t="s">
        <v>308</v>
      </c>
      <c r="CE33" s="606"/>
      <c r="CF33" s="606"/>
      <c r="CG33" s="606"/>
      <c r="CH33" s="606"/>
      <c r="CI33" s="606"/>
      <c r="CJ33" s="606"/>
      <c r="CK33" s="606"/>
      <c r="CL33" s="606"/>
      <c r="CM33" s="606"/>
      <c r="CN33" s="606"/>
      <c r="CO33" s="606"/>
      <c r="CP33" s="606"/>
      <c r="CQ33" s="607"/>
      <c r="CR33" s="608">
        <v>1194501</v>
      </c>
      <c r="CS33" s="621"/>
      <c r="CT33" s="621"/>
      <c r="CU33" s="621"/>
      <c r="CV33" s="621"/>
      <c r="CW33" s="621"/>
      <c r="CX33" s="621"/>
      <c r="CY33" s="622"/>
      <c r="CZ33" s="611">
        <v>64.099999999999994</v>
      </c>
      <c r="DA33" s="623"/>
      <c r="DB33" s="623"/>
      <c r="DC33" s="624"/>
      <c r="DD33" s="614">
        <v>931645</v>
      </c>
      <c r="DE33" s="621"/>
      <c r="DF33" s="621"/>
      <c r="DG33" s="621"/>
      <c r="DH33" s="621"/>
      <c r="DI33" s="621"/>
      <c r="DJ33" s="621"/>
      <c r="DK33" s="622"/>
      <c r="DL33" s="614">
        <v>410819</v>
      </c>
      <c r="DM33" s="621"/>
      <c r="DN33" s="621"/>
      <c r="DO33" s="621"/>
      <c r="DP33" s="621"/>
      <c r="DQ33" s="621"/>
      <c r="DR33" s="621"/>
      <c r="DS33" s="621"/>
      <c r="DT33" s="621"/>
      <c r="DU33" s="621"/>
      <c r="DV33" s="622"/>
      <c r="DW33" s="611">
        <v>41.9</v>
      </c>
      <c r="DX33" s="623"/>
      <c r="DY33" s="623"/>
      <c r="DZ33" s="623"/>
      <c r="EA33" s="623"/>
      <c r="EB33" s="623"/>
      <c r="EC33" s="635"/>
    </row>
    <row r="34" spans="2:133" ht="11.25" customHeight="1" x14ac:dyDescent="0.15">
      <c r="B34" s="605" t="s">
        <v>309</v>
      </c>
      <c r="C34" s="606"/>
      <c r="D34" s="606"/>
      <c r="E34" s="606"/>
      <c r="F34" s="606"/>
      <c r="G34" s="606"/>
      <c r="H34" s="606"/>
      <c r="I34" s="606"/>
      <c r="J34" s="606"/>
      <c r="K34" s="606"/>
      <c r="L34" s="606"/>
      <c r="M34" s="606"/>
      <c r="N34" s="606"/>
      <c r="O34" s="606"/>
      <c r="P34" s="606"/>
      <c r="Q34" s="607"/>
      <c r="R34" s="608">
        <v>7676</v>
      </c>
      <c r="S34" s="609"/>
      <c r="T34" s="609"/>
      <c r="U34" s="609"/>
      <c r="V34" s="609"/>
      <c r="W34" s="609"/>
      <c r="X34" s="609"/>
      <c r="Y34" s="610"/>
      <c r="Z34" s="646">
        <v>0.4</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310</v>
      </c>
      <c r="CE34" s="606"/>
      <c r="CF34" s="606"/>
      <c r="CG34" s="606"/>
      <c r="CH34" s="606"/>
      <c r="CI34" s="606"/>
      <c r="CJ34" s="606"/>
      <c r="CK34" s="606"/>
      <c r="CL34" s="606"/>
      <c r="CM34" s="606"/>
      <c r="CN34" s="606"/>
      <c r="CO34" s="606"/>
      <c r="CP34" s="606"/>
      <c r="CQ34" s="607"/>
      <c r="CR34" s="608">
        <v>555132</v>
      </c>
      <c r="CS34" s="609"/>
      <c r="CT34" s="609"/>
      <c r="CU34" s="609"/>
      <c r="CV34" s="609"/>
      <c r="CW34" s="609"/>
      <c r="CX34" s="609"/>
      <c r="CY34" s="610"/>
      <c r="CZ34" s="611">
        <v>29.8</v>
      </c>
      <c r="DA34" s="623"/>
      <c r="DB34" s="623"/>
      <c r="DC34" s="624"/>
      <c r="DD34" s="614">
        <v>387336</v>
      </c>
      <c r="DE34" s="609"/>
      <c r="DF34" s="609"/>
      <c r="DG34" s="609"/>
      <c r="DH34" s="609"/>
      <c r="DI34" s="609"/>
      <c r="DJ34" s="609"/>
      <c r="DK34" s="610"/>
      <c r="DL34" s="614">
        <v>310891</v>
      </c>
      <c r="DM34" s="609"/>
      <c r="DN34" s="609"/>
      <c r="DO34" s="609"/>
      <c r="DP34" s="609"/>
      <c r="DQ34" s="609"/>
      <c r="DR34" s="609"/>
      <c r="DS34" s="609"/>
      <c r="DT34" s="609"/>
      <c r="DU34" s="609"/>
      <c r="DV34" s="610"/>
      <c r="DW34" s="611">
        <v>31.7</v>
      </c>
      <c r="DX34" s="623"/>
      <c r="DY34" s="623"/>
      <c r="DZ34" s="623"/>
      <c r="EA34" s="623"/>
      <c r="EB34" s="623"/>
      <c r="EC34" s="635"/>
    </row>
    <row r="35" spans="2:133" ht="11.25" customHeight="1" x14ac:dyDescent="0.15">
      <c r="B35" s="605" t="s">
        <v>311</v>
      </c>
      <c r="C35" s="606"/>
      <c r="D35" s="606"/>
      <c r="E35" s="606"/>
      <c r="F35" s="606"/>
      <c r="G35" s="606"/>
      <c r="H35" s="606"/>
      <c r="I35" s="606"/>
      <c r="J35" s="606"/>
      <c r="K35" s="606"/>
      <c r="L35" s="606"/>
      <c r="M35" s="606"/>
      <c r="N35" s="606"/>
      <c r="O35" s="606"/>
      <c r="P35" s="606"/>
      <c r="Q35" s="607"/>
      <c r="R35" s="608">
        <v>142667</v>
      </c>
      <c r="S35" s="609"/>
      <c r="T35" s="609"/>
      <c r="U35" s="609"/>
      <c r="V35" s="609"/>
      <c r="W35" s="609"/>
      <c r="X35" s="609"/>
      <c r="Y35" s="610"/>
      <c r="Z35" s="646">
        <v>7</v>
      </c>
      <c r="AA35" s="646"/>
      <c r="AB35" s="646"/>
      <c r="AC35" s="646"/>
      <c r="AD35" s="647" t="s">
        <v>122</v>
      </c>
      <c r="AE35" s="647"/>
      <c r="AF35" s="647"/>
      <c r="AG35" s="647"/>
      <c r="AH35" s="647"/>
      <c r="AI35" s="647"/>
      <c r="AJ35" s="647"/>
      <c r="AK35" s="647"/>
      <c r="AL35" s="611" t="s">
        <v>122</v>
      </c>
      <c r="AM35" s="612"/>
      <c r="AN35" s="612"/>
      <c r="AO35" s="648"/>
      <c r="AP35" s="218"/>
      <c r="AQ35" s="666" t="s">
        <v>312</v>
      </c>
      <c r="AR35" s="667"/>
      <c r="AS35" s="667"/>
      <c r="AT35" s="667"/>
      <c r="AU35" s="667"/>
      <c r="AV35" s="667"/>
      <c r="AW35" s="667"/>
      <c r="AX35" s="667"/>
      <c r="AY35" s="667"/>
      <c r="AZ35" s="667"/>
      <c r="BA35" s="667"/>
      <c r="BB35" s="667"/>
      <c r="BC35" s="667"/>
      <c r="BD35" s="667"/>
      <c r="BE35" s="667"/>
      <c r="BF35" s="668"/>
      <c r="BG35" s="666" t="s">
        <v>313</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314</v>
      </c>
      <c r="CE35" s="606"/>
      <c r="CF35" s="606"/>
      <c r="CG35" s="606"/>
      <c r="CH35" s="606"/>
      <c r="CI35" s="606"/>
      <c r="CJ35" s="606"/>
      <c r="CK35" s="606"/>
      <c r="CL35" s="606"/>
      <c r="CM35" s="606"/>
      <c r="CN35" s="606"/>
      <c r="CO35" s="606"/>
      <c r="CP35" s="606"/>
      <c r="CQ35" s="607"/>
      <c r="CR35" s="608">
        <v>63512</v>
      </c>
      <c r="CS35" s="621"/>
      <c r="CT35" s="621"/>
      <c r="CU35" s="621"/>
      <c r="CV35" s="621"/>
      <c r="CW35" s="621"/>
      <c r="CX35" s="621"/>
      <c r="CY35" s="622"/>
      <c r="CZ35" s="611">
        <v>3.4</v>
      </c>
      <c r="DA35" s="623"/>
      <c r="DB35" s="623"/>
      <c r="DC35" s="624"/>
      <c r="DD35" s="614">
        <v>44537</v>
      </c>
      <c r="DE35" s="621"/>
      <c r="DF35" s="621"/>
      <c r="DG35" s="621"/>
      <c r="DH35" s="621"/>
      <c r="DI35" s="621"/>
      <c r="DJ35" s="621"/>
      <c r="DK35" s="622"/>
      <c r="DL35" s="614">
        <v>11253</v>
      </c>
      <c r="DM35" s="621"/>
      <c r="DN35" s="621"/>
      <c r="DO35" s="621"/>
      <c r="DP35" s="621"/>
      <c r="DQ35" s="621"/>
      <c r="DR35" s="621"/>
      <c r="DS35" s="621"/>
      <c r="DT35" s="621"/>
      <c r="DU35" s="621"/>
      <c r="DV35" s="622"/>
      <c r="DW35" s="611">
        <v>1.1000000000000001</v>
      </c>
      <c r="DX35" s="623"/>
      <c r="DY35" s="623"/>
      <c r="DZ35" s="623"/>
      <c r="EA35" s="623"/>
      <c r="EB35" s="623"/>
      <c r="EC35" s="635"/>
    </row>
    <row r="36" spans="2:133" ht="11.25" customHeight="1" x14ac:dyDescent="0.15">
      <c r="B36" s="605" t="s">
        <v>315</v>
      </c>
      <c r="C36" s="606"/>
      <c r="D36" s="606"/>
      <c r="E36" s="606"/>
      <c r="F36" s="606"/>
      <c r="G36" s="606"/>
      <c r="H36" s="606"/>
      <c r="I36" s="606"/>
      <c r="J36" s="606"/>
      <c r="K36" s="606"/>
      <c r="L36" s="606"/>
      <c r="M36" s="606"/>
      <c r="N36" s="606"/>
      <c r="O36" s="606"/>
      <c r="P36" s="606"/>
      <c r="Q36" s="607"/>
      <c r="R36" s="608">
        <v>184755</v>
      </c>
      <c r="S36" s="609"/>
      <c r="T36" s="609"/>
      <c r="U36" s="609"/>
      <c r="V36" s="609"/>
      <c r="W36" s="609"/>
      <c r="X36" s="609"/>
      <c r="Y36" s="610"/>
      <c r="Z36" s="646">
        <v>9.1</v>
      </c>
      <c r="AA36" s="646"/>
      <c r="AB36" s="646"/>
      <c r="AC36" s="646"/>
      <c r="AD36" s="647" t="s">
        <v>122</v>
      </c>
      <c r="AE36" s="647"/>
      <c r="AF36" s="647"/>
      <c r="AG36" s="647"/>
      <c r="AH36" s="647"/>
      <c r="AI36" s="647"/>
      <c r="AJ36" s="647"/>
      <c r="AK36" s="647"/>
      <c r="AL36" s="611" t="s">
        <v>122</v>
      </c>
      <c r="AM36" s="612"/>
      <c r="AN36" s="612"/>
      <c r="AO36" s="648"/>
      <c r="AP36" s="218"/>
      <c r="AQ36" s="657" t="s">
        <v>316</v>
      </c>
      <c r="AR36" s="658"/>
      <c r="AS36" s="658"/>
      <c r="AT36" s="658"/>
      <c r="AU36" s="658"/>
      <c r="AV36" s="658"/>
      <c r="AW36" s="658"/>
      <c r="AX36" s="658"/>
      <c r="AY36" s="659"/>
      <c r="AZ36" s="660">
        <v>355046</v>
      </c>
      <c r="BA36" s="661"/>
      <c r="BB36" s="661"/>
      <c r="BC36" s="661"/>
      <c r="BD36" s="661"/>
      <c r="BE36" s="661"/>
      <c r="BF36" s="662"/>
      <c r="BG36" s="663" t="s">
        <v>317</v>
      </c>
      <c r="BH36" s="664"/>
      <c r="BI36" s="664"/>
      <c r="BJ36" s="664"/>
      <c r="BK36" s="664"/>
      <c r="BL36" s="664"/>
      <c r="BM36" s="664"/>
      <c r="BN36" s="664"/>
      <c r="BO36" s="664"/>
      <c r="BP36" s="664"/>
      <c r="BQ36" s="664"/>
      <c r="BR36" s="664"/>
      <c r="BS36" s="664"/>
      <c r="BT36" s="664"/>
      <c r="BU36" s="665"/>
      <c r="BV36" s="660">
        <v>2945</v>
      </c>
      <c r="BW36" s="661"/>
      <c r="BX36" s="661"/>
      <c r="BY36" s="661"/>
      <c r="BZ36" s="661"/>
      <c r="CA36" s="661"/>
      <c r="CB36" s="662"/>
      <c r="CD36" s="605" t="s">
        <v>318</v>
      </c>
      <c r="CE36" s="606"/>
      <c r="CF36" s="606"/>
      <c r="CG36" s="606"/>
      <c r="CH36" s="606"/>
      <c r="CI36" s="606"/>
      <c r="CJ36" s="606"/>
      <c r="CK36" s="606"/>
      <c r="CL36" s="606"/>
      <c r="CM36" s="606"/>
      <c r="CN36" s="606"/>
      <c r="CO36" s="606"/>
      <c r="CP36" s="606"/>
      <c r="CQ36" s="607"/>
      <c r="CR36" s="608">
        <v>134738</v>
      </c>
      <c r="CS36" s="609"/>
      <c r="CT36" s="609"/>
      <c r="CU36" s="609"/>
      <c r="CV36" s="609"/>
      <c r="CW36" s="609"/>
      <c r="CX36" s="609"/>
      <c r="CY36" s="610"/>
      <c r="CZ36" s="611">
        <v>7.2</v>
      </c>
      <c r="DA36" s="623"/>
      <c r="DB36" s="623"/>
      <c r="DC36" s="624"/>
      <c r="DD36" s="614">
        <v>74087</v>
      </c>
      <c r="DE36" s="609"/>
      <c r="DF36" s="609"/>
      <c r="DG36" s="609"/>
      <c r="DH36" s="609"/>
      <c r="DI36" s="609"/>
      <c r="DJ36" s="609"/>
      <c r="DK36" s="610"/>
      <c r="DL36" s="614">
        <v>50943</v>
      </c>
      <c r="DM36" s="609"/>
      <c r="DN36" s="609"/>
      <c r="DO36" s="609"/>
      <c r="DP36" s="609"/>
      <c r="DQ36" s="609"/>
      <c r="DR36" s="609"/>
      <c r="DS36" s="609"/>
      <c r="DT36" s="609"/>
      <c r="DU36" s="609"/>
      <c r="DV36" s="610"/>
      <c r="DW36" s="611">
        <v>5.2</v>
      </c>
      <c r="DX36" s="623"/>
      <c r="DY36" s="623"/>
      <c r="DZ36" s="623"/>
      <c r="EA36" s="623"/>
      <c r="EB36" s="623"/>
      <c r="EC36" s="635"/>
    </row>
    <row r="37" spans="2:133" ht="11.25" customHeight="1" x14ac:dyDescent="0.15">
      <c r="B37" s="605" t="s">
        <v>319</v>
      </c>
      <c r="C37" s="606"/>
      <c r="D37" s="606"/>
      <c r="E37" s="606"/>
      <c r="F37" s="606"/>
      <c r="G37" s="606"/>
      <c r="H37" s="606"/>
      <c r="I37" s="606"/>
      <c r="J37" s="606"/>
      <c r="K37" s="606"/>
      <c r="L37" s="606"/>
      <c r="M37" s="606"/>
      <c r="N37" s="606"/>
      <c r="O37" s="606"/>
      <c r="P37" s="606"/>
      <c r="Q37" s="607"/>
      <c r="R37" s="608">
        <v>18176</v>
      </c>
      <c r="S37" s="609"/>
      <c r="T37" s="609"/>
      <c r="U37" s="609"/>
      <c r="V37" s="609"/>
      <c r="W37" s="609"/>
      <c r="X37" s="609"/>
      <c r="Y37" s="610"/>
      <c r="Z37" s="646">
        <v>0.9</v>
      </c>
      <c r="AA37" s="646"/>
      <c r="AB37" s="646"/>
      <c r="AC37" s="646"/>
      <c r="AD37" s="647">
        <v>3</v>
      </c>
      <c r="AE37" s="647"/>
      <c r="AF37" s="647"/>
      <c r="AG37" s="647"/>
      <c r="AH37" s="647"/>
      <c r="AI37" s="647"/>
      <c r="AJ37" s="647"/>
      <c r="AK37" s="647"/>
      <c r="AL37" s="611">
        <v>0</v>
      </c>
      <c r="AM37" s="612"/>
      <c r="AN37" s="612"/>
      <c r="AO37" s="648"/>
      <c r="AQ37" s="641" t="s">
        <v>320</v>
      </c>
      <c r="AR37" s="642"/>
      <c r="AS37" s="642"/>
      <c r="AT37" s="642"/>
      <c r="AU37" s="642"/>
      <c r="AV37" s="642"/>
      <c r="AW37" s="642"/>
      <c r="AX37" s="642"/>
      <c r="AY37" s="643"/>
      <c r="AZ37" s="608">
        <v>189997</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-20413</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8700</v>
      </c>
      <c r="CS37" s="621"/>
      <c r="CT37" s="621"/>
      <c r="CU37" s="621"/>
      <c r="CV37" s="621"/>
      <c r="CW37" s="621"/>
      <c r="CX37" s="621"/>
      <c r="CY37" s="622"/>
      <c r="CZ37" s="611">
        <v>0.5</v>
      </c>
      <c r="DA37" s="623"/>
      <c r="DB37" s="623"/>
      <c r="DC37" s="624"/>
      <c r="DD37" s="614">
        <v>4429</v>
      </c>
      <c r="DE37" s="621"/>
      <c r="DF37" s="621"/>
      <c r="DG37" s="621"/>
      <c r="DH37" s="621"/>
      <c r="DI37" s="621"/>
      <c r="DJ37" s="621"/>
      <c r="DK37" s="622"/>
      <c r="DL37" s="614">
        <v>4429</v>
      </c>
      <c r="DM37" s="621"/>
      <c r="DN37" s="621"/>
      <c r="DO37" s="621"/>
      <c r="DP37" s="621"/>
      <c r="DQ37" s="621"/>
      <c r="DR37" s="621"/>
      <c r="DS37" s="621"/>
      <c r="DT37" s="621"/>
      <c r="DU37" s="621"/>
      <c r="DV37" s="622"/>
      <c r="DW37" s="611">
        <v>0.5</v>
      </c>
      <c r="DX37" s="623"/>
      <c r="DY37" s="623"/>
      <c r="DZ37" s="623"/>
      <c r="EA37" s="623"/>
      <c r="EB37" s="623"/>
      <c r="EC37" s="635"/>
    </row>
    <row r="38" spans="2:133" ht="11.25" customHeight="1" x14ac:dyDescent="0.15">
      <c r="B38" s="605" t="s">
        <v>323</v>
      </c>
      <c r="C38" s="606"/>
      <c r="D38" s="606"/>
      <c r="E38" s="606"/>
      <c r="F38" s="606"/>
      <c r="G38" s="606"/>
      <c r="H38" s="606"/>
      <c r="I38" s="606"/>
      <c r="J38" s="606"/>
      <c r="K38" s="606"/>
      <c r="L38" s="606"/>
      <c r="M38" s="606"/>
      <c r="N38" s="606"/>
      <c r="O38" s="606"/>
      <c r="P38" s="606"/>
      <c r="Q38" s="607"/>
      <c r="R38" s="608">
        <v>3281</v>
      </c>
      <c r="S38" s="609"/>
      <c r="T38" s="609"/>
      <c r="U38" s="609"/>
      <c r="V38" s="609"/>
      <c r="W38" s="609"/>
      <c r="X38" s="609"/>
      <c r="Y38" s="610"/>
      <c r="Z38" s="646">
        <v>0.2</v>
      </c>
      <c r="AA38" s="646"/>
      <c r="AB38" s="646"/>
      <c r="AC38" s="646"/>
      <c r="AD38" s="647" t="s">
        <v>122</v>
      </c>
      <c r="AE38" s="647"/>
      <c r="AF38" s="647"/>
      <c r="AG38" s="647"/>
      <c r="AH38" s="647"/>
      <c r="AI38" s="647"/>
      <c r="AJ38" s="647"/>
      <c r="AK38" s="647"/>
      <c r="AL38" s="611" t="s">
        <v>122</v>
      </c>
      <c r="AM38" s="612"/>
      <c r="AN38" s="612"/>
      <c r="AO38" s="648"/>
      <c r="AQ38" s="641" t="s">
        <v>324</v>
      </c>
      <c r="AR38" s="642"/>
      <c r="AS38" s="642"/>
      <c r="AT38" s="642"/>
      <c r="AU38" s="642"/>
      <c r="AV38" s="642"/>
      <c r="AW38" s="642"/>
      <c r="AX38" s="642"/>
      <c r="AY38" s="643"/>
      <c r="AZ38" s="608">
        <v>61049</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281</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355046</v>
      </c>
      <c r="CS38" s="609"/>
      <c r="CT38" s="609"/>
      <c r="CU38" s="609"/>
      <c r="CV38" s="609"/>
      <c r="CW38" s="609"/>
      <c r="CX38" s="609"/>
      <c r="CY38" s="610"/>
      <c r="CZ38" s="611">
        <v>19.100000000000001</v>
      </c>
      <c r="DA38" s="623"/>
      <c r="DB38" s="623"/>
      <c r="DC38" s="624"/>
      <c r="DD38" s="614">
        <v>347285</v>
      </c>
      <c r="DE38" s="609"/>
      <c r="DF38" s="609"/>
      <c r="DG38" s="609"/>
      <c r="DH38" s="609"/>
      <c r="DI38" s="609"/>
      <c r="DJ38" s="609"/>
      <c r="DK38" s="610"/>
      <c r="DL38" s="614">
        <v>37732</v>
      </c>
      <c r="DM38" s="609"/>
      <c r="DN38" s="609"/>
      <c r="DO38" s="609"/>
      <c r="DP38" s="609"/>
      <c r="DQ38" s="609"/>
      <c r="DR38" s="609"/>
      <c r="DS38" s="609"/>
      <c r="DT38" s="609"/>
      <c r="DU38" s="609"/>
      <c r="DV38" s="610"/>
      <c r="DW38" s="611">
        <v>3.9</v>
      </c>
      <c r="DX38" s="623"/>
      <c r="DY38" s="623"/>
      <c r="DZ38" s="623"/>
      <c r="EA38" s="623"/>
      <c r="EB38" s="623"/>
      <c r="EC38" s="635"/>
    </row>
    <row r="39" spans="2:133" ht="11.25" customHeight="1" x14ac:dyDescent="0.15">
      <c r="B39" s="605" t="s">
        <v>327</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328</v>
      </c>
      <c r="AR39" s="642"/>
      <c r="AS39" s="642"/>
      <c r="AT39" s="642"/>
      <c r="AU39" s="642"/>
      <c r="AV39" s="642"/>
      <c r="AW39" s="642"/>
      <c r="AX39" s="642"/>
      <c r="AY39" s="643"/>
      <c r="AZ39" s="608">
        <v>42992</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453</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86073</v>
      </c>
      <c r="CS39" s="621"/>
      <c r="CT39" s="621"/>
      <c r="CU39" s="621"/>
      <c r="CV39" s="621"/>
      <c r="CW39" s="621"/>
      <c r="CX39" s="621"/>
      <c r="CY39" s="622"/>
      <c r="CZ39" s="611">
        <v>4.5999999999999996</v>
      </c>
      <c r="DA39" s="623"/>
      <c r="DB39" s="623"/>
      <c r="DC39" s="624"/>
      <c r="DD39" s="614">
        <v>78400</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331</v>
      </c>
      <c r="C40" s="606"/>
      <c r="D40" s="606"/>
      <c r="E40" s="606"/>
      <c r="F40" s="606"/>
      <c r="G40" s="606"/>
      <c r="H40" s="606"/>
      <c r="I40" s="606"/>
      <c r="J40" s="606"/>
      <c r="K40" s="606"/>
      <c r="L40" s="606"/>
      <c r="M40" s="606"/>
      <c r="N40" s="606"/>
      <c r="O40" s="606"/>
      <c r="P40" s="606"/>
      <c r="Q40" s="607"/>
      <c r="R40" s="608">
        <v>3281</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332</v>
      </c>
      <c r="AR40" s="642"/>
      <c r="AS40" s="642"/>
      <c r="AT40" s="642"/>
      <c r="AU40" s="642"/>
      <c r="AV40" s="642"/>
      <c r="AW40" s="642"/>
      <c r="AX40" s="642"/>
      <c r="AY40" s="643"/>
      <c r="AZ40" s="608" t="s">
        <v>122</v>
      </c>
      <c r="BA40" s="609"/>
      <c r="BB40" s="609"/>
      <c r="BC40" s="609"/>
      <c r="BD40" s="621"/>
      <c r="BE40" s="621"/>
      <c r="BF40" s="644"/>
      <c r="BG40" s="649" t="s">
        <v>333</v>
      </c>
      <c r="BH40" s="650"/>
      <c r="BI40" s="650"/>
      <c r="BJ40" s="650"/>
      <c r="BK40" s="650"/>
      <c r="BL40" s="214"/>
      <c r="BM40" s="606" t="s">
        <v>334</v>
      </c>
      <c r="BN40" s="606"/>
      <c r="BO40" s="606"/>
      <c r="BP40" s="606"/>
      <c r="BQ40" s="606"/>
      <c r="BR40" s="606"/>
      <c r="BS40" s="606"/>
      <c r="BT40" s="606"/>
      <c r="BU40" s="607"/>
      <c r="BV40" s="608">
        <v>70</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t="s">
        <v>122</v>
      </c>
      <c r="CS40" s="609"/>
      <c r="CT40" s="609"/>
      <c r="CU40" s="609"/>
      <c r="CV40" s="609"/>
      <c r="CW40" s="609"/>
      <c r="CX40" s="609"/>
      <c r="CY40" s="610"/>
      <c r="CZ40" s="611" t="s">
        <v>122</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336</v>
      </c>
      <c r="C41" s="590"/>
      <c r="D41" s="590"/>
      <c r="E41" s="590"/>
      <c r="F41" s="590"/>
      <c r="G41" s="590"/>
      <c r="H41" s="590"/>
      <c r="I41" s="590"/>
      <c r="J41" s="590"/>
      <c r="K41" s="590"/>
      <c r="L41" s="590"/>
      <c r="M41" s="590"/>
      <c r="N41" s="590"/>
      <c r="O41" s="590"/>
      <c r="P41" s="590"/>
      <c r="Q41" s="591"/>
      <c r="R41" s="592">
        <v>2026259</v>
      </c>
      <c r="S41" s="633"/>
      <c r="T41" s="633"/>
      <c r="U41" s="633"/>
      <c r="V41" s="633"/>
      <c r="W41" s="633"/>
      <c r="X41" s="633"/>
      <c r="Y41" s="636"/>
      <c r="Z41" s="637">
        <v>100</v>
      </c>
      <c r="AA41" s="637"/>
      <c r="AB41" s="637"/>
      <c r="AC41" s="637"/>
      <c r="AD41" s="638">
        <v>976652</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32811</v>
      </c>
      <c r="BA41" s="609"/>
      <c r="BB41" s="609"/>
      <c r="BC41" s="609"/>
      <c r="BD41" s="621"/>
      <c r="BE41" s="621"/>
      <c r="BF41" s="644"/>
      <c r="BG41" s="649"/>
      <c r="BH41" s="650"/>
      <c r="BI41" s="650"/>
      <c r="BJ41" s="650"/>
      <c r="BK41" s="650"/>
      <c r="BL41" s="214"/>
      <c r="BM41" s="606" t="s">
        <v>338</v>
      </c>
      <c r="BN41" s="606"/>
      <c r="BO41" s="606"/>
      <c r="BP41" s="606"/>
      <c r="BQ41" s="606"/>
      <c r="BR41" s="606"/>
      <c r="BS41" s="606"/>
      <c r="BT41" s="606"/>
      <c r="BU41" s="607"/>
      <c r="BV41" s="608" t="s">
        <v>122</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340</v>
      </c>
      <c r="AR42" s="654"/>
      <c r="AS42" s="654"/>
      <c r="AT42" s="654"/>
      <c r="AU42" s="654"/>
      <c r="AV42" s="654"/>
      <c r="AW42" s="654"/>
      <c r="AX42" s="654"/>
      <c r="AY42" s="655"/>
      <c r="AZ42" s="592">
        <v>28197</v>
      </c>
      <c r="BA42" s="633"/>
      <c r="BB42" s="633"/>
      <c r="BC42" s="633"/>
      <c r="BD42" s="593"/>
      <c r="BE42" s="593"/>
      <c r="BF42" s="656"/>
      <c r="BG42" s="651"/>
      <c r="BH42" s="652"/>
      <c r="BI42" s="652"/>
      <c r="BJ42" s="652"/>
      <c r="BK42" s="652"/>
      <c r="BL42" s="215"/>
      <c r="BM42" s="590" t="s">
        <v>341</v>
      </c>
      <c r="BN42" s="590"/>
      <c r="BO42" s="590"/>
      <c r="BP42" s="590"/>
      <c r="BQ42" s="590"/>
      <c r="BR42" s="590"/>
      <c r="BS42" s="590"/>
      <c r="BT42" s="590"/>
      <c r="BU42" s="591"/>
      <c r="BV42" s="592">
        <v>294</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128927</v>
      </c>
      <c r="CS42" s="621"/>
      <c r="CT42" s="621"/>
      <c r="CU42" s="621"/>
      <c r="CV42" s="621"/>
      <c r="CW42" s="621"/>
      <c r="CX42" s="621"/>
      <c r="CY42" s="622"/>
      <c r="CZ42" s="611">
        <v>6.9</v>
      </c>
      <c r="DA42" s="623"/>
      <c r="DB42" s="623"/>
      <c r="DC42" s="624"/>
      <c r="DD42" s="614">
        <v>52332</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343</v>
      </c>
      <c r="CD43" s="605" t="s">
        <v>344</v>
      </c>
      <c r="CE43" s="606"/>
      <c r="CF43" s="606"/>
      <c r="CG43" s="606"/>
      <c r="CH43" s="606"/>
      <c r="CI43" s="606"/>
      <c r="CJ43" s="606"/>
      <c r="CK43" s="606"/>
      <c r="CL43" s="606"/>
      <c r="CM43" s="606"/>
      <c r="CN43" s="606"/>
      <c r="CO43" s="606"/>
      <c r="CP43" s="606"/>
      <c r="CQ43" s="607"/>
      <c r="CR43" s="608" t="s">
        <v>122</v>
      </c>
      <c r="CS43" s="621"/>
      <c r="CT43" s="621"/>
      <c r="CU43" s="621"/>
      <c r="CV43" s="621"/>
      <c r="CW43" s="621"/>
      <c r="CX43" s="621"/>
      <c r="CY43" s="622"/>
      <c r="CZ43" s="611" t="s">
        <v>122</v>
      </c>
      <c r="DA43" s="623"/>
      <c r="DB43" s="623"/>
      <c r="DC43" s="624"/>
      <c r="DD43" s="614" t="s">
        <v>122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114863</v>
      </c>
      <c r="CS44" s="609"/>
      <c r="CT44" s="609"/>
      <c r="CU44" s="609"/>
      <c r="CV44" s="609"/>
      <c r="CW44" s="609"/>
      <c r="CX44" s="609"/>
      <c r="CY44" s="610"/>
      <c r="CZ44" s="611">
        <v>6.2</v>
      </c>
      <c r="DA44" s="612"/>
      <c r="DB44" s="612"/>
      <c r="DC44" s="613"/>
      <c r="DD44" s="614">
        <v>38268</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99948</v>
      </c>
      <c r="CS45" s="621"/>
      <c r="CT45" s="621"/>
      <c r="CU45" s="621"/>
      <c r="CV45" s="621"/>
      <c r="CW45" s="621"/>
      <c r="CX45" s="621"/>
      <c r="CY45" s="622"/>
      <c r="CZ45" s="611">
        <v>5.4</v>
      </c>
      <c r="DA45" s="623"/>
      <c r="DB45" s="623"/>
      <c r="DC45" s="624"/>
      <c r="DD45" s="614">
        <v>23353</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349</v>
      </c>
      <c r="CG46" s="606"/>
      <c r="CH46" s="606"/>
      <c r="CI46" s="606"/>
      <c r="CJ46" s="606"/>
      <c r="CK46" s="606"/>
      <c r="CL46" s="606"/>
      <c r="CM46" s="606"/>
      <c r="CN46" s="606"/>
      <c r="CO46" s="606"/>
      <c r="CP46" s="606"/>
      <c r="CQ46" s="607"/>
      <c r="CR46" s="608">
        <v>14915</v>
      </c>
      <c r="CS46" s="609"/>
      <c r="CT46" s="609"/>
      <c r="CU46" s="609"/>
      <c r="CV46" s="609"/>
      <c r="CW46" s="609"/>
      <c r="CX46" s="609"/>
      <c r="CY46" s="610"/>
      <c r="CZ46" s="611">
        <v>0.8</v>
      </c>
      <c r="DA46" s="612"/>
      <c r="DB46" s="612"/>
      <c r="DC46" s="613"/>
      <c r="DD46" s="614">
        <v>14915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350</v>
      </c>
      <c r="CG47" s="606"/>
      <c r="CH47" s="606"/>
      <c r="CI47" s="606"/>
      <c r="CJ47" s="606"/>
      <c r="CK47" s="606"/>
      <c r="CL47" s="606"/>
      <c r="CM47" s="606"/>
      <c r="CN47" s="606"/>
      <c r="CO47" s="606"/>
      <c r="CP47" s="606"/>
      <c r="CQ47" s="607"/>
      <c r="CR47" s="608">
        <v>14064</v>
      </c>
      <c r="CS47" s="621"/>
      <c r="CT47" s="621"/>
      <c r="CU47" s="621"/>
      <c r="CV47" s="621"/>
      <c r="CW47" s="621"/>
      <c r="CX47" s="621"/>
      <c r="CY47" s="622"/>
      <c r="CZ47" s="611">
        <v>0.8</v>
      </c>
      <c r="DA47" s="623"/>
      <c r="DB47" s="623"/>
      <c r="DC47" s="624"/>
      <c r="DD47" s="614">
        <v>14064</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351</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352</v>
      </c>
      <c r="CE49" s="590"/>
      <c r="CF49" s="590"/>
      <c r="CG49" s="590"/>
      <c r="CH49" s="590"/>
      <c r="CI49" s="590"/>
      <c r="CJ49" s="590"/>
      <c r="CK49" s="590"/>
      <c r="CL49" s="590"/>
      <c r="CM49" s="590"/>
      <c r="CN49" s="590"/>
      <c r="CO49" s="590"/>
      <c r="CP49" s="590"/>
      <c r="CQ49" s="591"/>
      <c r="CR49" s="592">
        <v>1862294</v>
      </c>
      <c r="CS49" s="593"/>
      <c r="CT49" s="593"/>
      <c r="CU49" s="593"/>
      <c r="CV49" s="593"/>
      <c r="CW49" s="593"/>
      <c r="CX49" s="593"/>
      <c r="CY49" s="594"/>
      <c r="CZ49" s="595">
        <v>100</v>
      </c>
      <c r="DA49" s="596"/>
      <c r="DB49" s="596"/>
      <c r="DC49" s="597"/>
      <c r="DD49" s="598">
        <v>1437352</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Hxi4x35XZjoMGU0fGtbwVLekNkYbyDow1xzPPxpGotkZBcra+CnevXKuXMOCZEZuCwfNerNUTuBzOE9IHiKOKw==" saltValue="LLnE0G+55znVFc/kcRGer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23" zoomScale="70" zoomScaleNormal="25" zoomScaleSheetLayoutView="70" workbookViewId="0">
      <selection activeCell="BF75" sqref="BF75"/>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375</v>
      </c>
      <c r="C7" s="1035"/>
      <c r="D7" s="1035"/>
      <c r="E7" s="1035"/>
      <c r="F7" s="1035"/>
      <c r="G7" s="1035"/>
      <c r="H7" s="1035"/>
      <c r="I7" s="1035"/>
      <c r="J7" s="1035"/>
      <c r="K7" s="1035"/>
      <c r="L7" s="1035"/>
      <c r="M7" s="1035"/>
      <c r="N7" s="1035"/>
      <c r="O7" s="1035"/>
      <c r="P7" s="1036"/>
      <c r="Q7" s="1089">
        <v>2026</v>
      </c>
      <c r="R7" s="1090"/>
      <c r="S7" s="1090"/>
      <c r="T7" s="1090"/>
      <c r="U7" s="1090"/>
      <c r="V7" s="1090">
        <v>1862</v>
      </c>
      <c r="W7" s="1090"/>
      <c r="X7" s="1090"/>
      <c r="Y7" s="1090"/>
      <c r="Z7" s="1090"/>
      <c r="AA7" s="1090">
        <v>164</v>
      </c>
      <c r="AB7" s="1090"/>
      <c r="AC7" s="1090"/>
      <c r="AD7" s="1090"/>
      <c r="AE7" s="1091"/>
      <c r="AF7" s="1092">
        <v>134</v>
      </c>
      <c r="AG7" s="1093"/>
      <c r="AH7" s="1093"/>
      <c r="AI7" s="1093"/>
      <c r="AJ7" s="1094"/>
      <c r="AK7" s="1095">
        <v>0</v>
      </c>
      <c r="AL7" s="1096"/>
      <c r="AM7" s="1096"/>
      <c r="AN7" s="1096"/>
      <c r="AO7" s="1096"/>
      <c r="AP7" s="1096">
        <v>1361</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377</v>
      </c>
      <c r="B23" s="924" t="s">
        <v>378</v>
      </c>
      <c r="C23" s="925"/>
      <c r="D23" s="925"/>
      <c r="E23" s="925"/>
      <c r="F23" s="925"/>
      <c r="G23" s="925"/>
      <c r="H23" s="925"/>
      <c r="I23" s="925"/>
      <c r="J23" s="925"/>
      <c r="K23" s="925"/>
      <c r="L23" s="925"/>
      <c r="M23" s="925"/>
      <c r="N23" s="925"/>
      <c r="O23" s="925"/>
      <c r="P23" s="935"/>
      <c r="Q23" s="1054"/>
      <c r="R23" s="1048"/>
      <c r="S23" s="1048"/>
      <c r="T23" s="1048"/>
      <c r="U23" s="1048"/>
      <c r="V23" s="1048"/>
      <c r="W23" s="1048"/>
      <c r="X23" s="1048"/>
      <c r="Y23" s="1048"/>
      <c r="Z23" s="1048"/>
      <c r="AA23" s="1048"/>
      <c r="AB23" s="1048"/>
      <c r="AC23" s="1048"/>
      <c r="AD23" s="1048"/>
      <c r="AE23" s="1055"/>
      <c r="AF23" s="1056">
        <v>134</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358</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365</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389</v>
      </c>
      <c r="C28" s="1035"/>
      <c r="D28" s="1035"/>
      <c r="E28" s="1035"/>
      <c r="F28" s="1035"/>
      <c r="G28" s="1035"/>
      <c r="H28" s="1035"/>
      <c r="I28" s="1035"/>
      <c r="J28" s="1035"/>
      <c r="K28" s="1035"/>
      <c r="L28" s="1035"/>
      <c r="M28" s="1035"/>
      <c r="N28" s="1035"/>
      <c r="O28" s="1035"/>
      <c r="P28" s="1036"/>
      <c r="Q28" s="1037">
        <v>232</v>
      </c>
      <c r="R28" s="1038"/>
      <c r="S28" s="1038"/>
      <c r="T28" s="1038"/>
      <c r="U28" s="1038"/>
      <c r="V28" s="1038">
        <v>229</v>
      </c>
      <c r="W28" s="1038"/>
      <c r="X28" s="1038"/>
      <c r="Y28" s="1038"/>
      <c r="Z28" s="1038"/>
      <c r="AA28" s="1038">
        <v>3</v>
      </c>
      <c r="AB28" s="1038"/>
      <c r="AC28" s="1038"/>
      <c r="AD28" s="1038"/>
      <c r="AE28" s="1039"/>
      <c r="AF28" s="1040">
        <v>3</v>
      </c>
      <c r="AG28" s="1038"/>
      <c r="AH28" s="1038"/>
      <c r="AI28" s="1038"/>
      <c r="AJ28" s="1041"/>
      <c r="AK28" s="1029">
        <v>32</v>
      </c>
      <c r="AL28" s="1030"/>
      <c r="AM28" s="1030"/>
      <c r="AN28" s="1030"/>
      <c r="AO28" s="1030"/>
      <c r="AP28" s="1030">
        <v>0</v>
      </c>
      <c r="AQ28" s="1030"/>
      <c r="AR28" s="1030"/>
      <c r="AS28" s="1030"/>
      <c r="AT28" s="1030"/>
      <c r="AU28" s="1030">
        <v>0</v>
      </c>
      <c r="AV28" s="1030"/>
      <c r="AW28" s="1030"/>
      <c r="AX28" s="1030"/>
      <c r="AY28" s="1030"/>
      <c r="AZ28" s="1031"/>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390</v>
      </c>
      <c r="C29" s="1018"/>
      <c r="D29" s="1018"/>
      <c r="E29" s="1018"/>
      <c r="F29" s="1018"/>
      <c r="G29" s="1018"/>
      <c r="H29" s="1018"/>
      <c r="I29" s="1018"/>
      <c r="J29" s="1018"/>
      <c r="K29" s="1018"/>
      <c r="L29" s="1018"/>
      <c r="M29" s="1018"/>
      <c r="N29" s="1018"/>
      <c r="O29" s="1018"/>
      <c r="P29" s="1019"/>
      <c r="Q29" s="1025">
        <v>10</v>
      </c>
      <c r="R29" s="1026"/>
      <c r="S29" s="1026"/>
      <c r="T29" s="1026"/>
      <c r="U29" s="1026"/>
      <c r="V29" s="1026">
        <v>10</v>
      </c>
      <c r="W29" s="1026"/>
      <c r="X29" s="1026"/>
      <c r="Y29" s="1026"/>
      <c r="Z29" s="1026"/>
      <c r="AA29" s="1026">
        <v>0</v>
      </c>
      <c r="AB29" s="1026"/>
      <c r="AC29" s="1026"/>
      <c r="AD29" s="1026"/>
      <c r="AE29" s="1027"/>
      <c r="AF29" s="1022">
        <v>0</v>
      </c>
      <c r="AG29" s="1023"/>
      <c r="AH29" s="1023"/>
      <c r="AI29" s="1023"/>
      <c r="AJ29" s="1024"/>
      <c r="AK29" s="967">
        <v>13</v>
      </c>
      <c r="AL29" s="958"/>
      <c r="AM29" s="958"/>
      <c r="AN29" s="958"/>
      <c r="AO29" s="958"/>
      <c r="AP29" s="958">
        <v>0</v>
      </c>
      <c r="AQ29" s="958"/>
      <c r="AR29" s="958"/>
      <c r="AS29" s="958"/>
      <c r="AT29" s="958"/>
      <c r="AU29" s="958">
        <v>0</v>
      </c>
      <c r="AV29" s="958"/>
      <c r="AW29" s="958"/>
      <c r="AX29" s="958"/>
      <c r="AY29" s="958"/>
      <c r="AZ29" s="1028"/>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391</v>
      </c>
      <c r="C30" s="1018"/>
      <c r="D30" s="1018"/>
      <c r="E30" s="1018"/>
      <c r="F30" s="1018"/>
      <c r="G30" s="1018"/>
      <c r="H30" s="1018"/>
      <c r="I30" s="1018"/>
      <c r="J30" s="1018"/>
      <c r="K30" s="1018"/>
      <c r="L30" s="1018"/>
      <c r="M30" s="1018"/>
      <c r="N30" s="1018"/>
      <c r="O30" s="1018"/>
      <c r="P30" s="1019"/>
      <c r="Q30" s="1025">
        <v>147</v>
      </c>
      <c r="R30" s="1026"/>
      <c r="S30" s="1026"/>
      <c r="T30" s="1026"/>
      <c r="U30" s="1026"/>
      <c r="V30" s="1026">
        <v>128</v>
      </c>
      <c r="W30" s="1026"/>
      <c r="X30" s="1026"/>
      <c r="Y30" s="1026"/>
      <c r="Z30" s="1026"/>
      <c r="AA30" s="1026">
        <v>19</v>
      </c>
      <c r="AB30" s="1026"/>
      <c r="AC30" s="1026"/>
      <c r="AD30" s="1026"/>
      <c r="AE30" s="1027"/>
      <c r="AF30" s="1022">
        <v>19</v>
      </c>
      <c r="AG30" s="1023"/>
      <c r="AH30" s="1023"/>
      <c r="AI30" s="1023"/>
      <c r="AJ30" s="1024"/>
      <c r="AK30" s="967">
        <v>61</v>
      </c>
      <c r="AL30" s="958"/>
      <c r="AM30" s="958"/>
      <c r="AN30" s="958"/>
      <c r="AO30" s="958"/>
      <c r="AP30" s="958">
        <v>340</v>
      </c>
      <c r="AQ30" s="958"/>
      <c r="AR30" s="958"/>
      <c r="AS30" s="958"/>
      <c r="AT30" s="958"/>
      <c r="AU30" s="958">
        <v>340</v>
      </c>
      <c r="AV30" s="958"/>
      <c r="AW30" s="958"/>
      <c r="AX30" s="958"/>
      <c r="AY30" s="958"/>
      <c r="AZ30" s="1028"/>
      <c r="BA30" s="1028"/>
      <c r="BB30" s="1028"/>
      <c r="BC30" s="1028"/>
      <c r="BD30" s="1028"/>
      <c r="BE30" s="959" t="s">
        <v>392</v>
      </c>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393</v>
      </c>
      <c r="C31" s="1018"/>
      <c r="D31" s="1018"/>
      <c r="E31" s="1018"/>
      <c r="F31" s="1018"/>
      <c r="G31" s="1018"/>
      <c r="H31" s="1018"/>
      <c r="I31" s="1018"/>
      <c r="J31" s="1018"/>
      <c r="K31" s="1018"/>
      <c r="L31" s="1018"/>
      <c r="M31" s="1018"/>
      <c r="N31" s="1018"/>
      <c r="O31" s="1018"/>
      <c r="P31" s="1019"/>
      <c r="Q31" s="1025">
        <v>63</v>
      </c>
      <c r="R31" s="1026"/>
      <c r="S31" s="1026"/>
      <c r="T31" s="1026"/>
      <c r="U31" s="1026"/>
      <c r="V31" s="1026">
        <v>58</v>
      </c>
      <c r="W31" s="1026"/>
      <c r="X31" s="1026"/>
      <c r="Y31" s="1026"/>
      <c r="Z31" s="1026"/>
      <c r="AA31" s="1026">
        <v>5</v>
      </c>
      <c r="AB31" s="1026"/>
      <c r="AC31" s="1026"/>
      <c r="AD31" s="1026"/>
      <c r="AE31" s="1027"/>
      <c r="AF31" s="1022">
        <v>5</v>
      </c>
      <c r="AG31" s="1023"/>
      <c r="AH31" s="1023"/>
      <c r="AI31" s="1023"/>
      <c r="AJ31" s="1024"/>
      <c r="AK31" s="967">
        <v>33</v>
      </c>
      <c r="AL31" s="958"/>
      <c r="AM31" s="958"/>
      <c r="AN31" s="958"/>
      <c r="AO31" s="958"/>
      <c r="AP31" s="958">
        <v>202</v>
      </c>
      <c r="AQ31" s="958"/>
      <c r="AR31" s="958"/>
      <c r="AS31" s="958"/>
      <c r="AT31" s="958"/>
      <c r="AU31" s="958">
        <v>202</v>
      </c>
      <c r="AV31" s="958"/>
      <c r="AW31" s="958"/>
      <c r="AX31" s="958"/>
      <c r="AY31" s="958"/>
      <c r="AZ31" s="1028"/>
      <c r="BA31" s="1028"/>
      <c r="BB31" s="1028"/>
      <c r="BC31" s="1028"/>
      <c r="BD31" s="1028"/>
      <c r="BE31" s="959" t="s">
        <v>392</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394</v>
      </c>
      <c r="C32" s="1018"/>
      <c r="D32" s="1018"/>
      <c r="E32" s="1018"/>
      <c r="F32" s="1018"/>
      <c r="G32" s="1018"/>
      <c r="H32" s="1018"/>
      <c r="I32" s="1018"/>
      <c r="J32" s="1018"/>
      <c r="K32" s="1018"/>
      <c r="L32" s="1018"/>
      <c r="M32" s="1018"/>
      <c r="N32" s="1018"/>
      <c r="O32" s="1018"/>
      <c r="P32" s="1019"/>
      <c r="Q32" s="1025">
        <v>19</v>
      </c>
      <c r="R32" s="1026"/>
      <c r="S32" s="1026"/>
      <c r="T32" s="1026"/>
      <c r="U32" s="1026"/>
      <c r="V32" s="1026">
        <v>17</v>
      </c>
      <c r="W32" s="1026"/>
      <c r="X32" s="1026"/>
      <c r="Y32" s="1026"/>
      <c r="Z32" s="1026"/>
      <c r="AA32" s="1026">
        <v>2</v>
      </c>
      <c r="AB32" s="1026"/>
      <c r="AC32" s="1026"/>
      <c r="AD32" s="1026"/>
      <c r="AE32" s="1027"/>
      <c r="AF32" s="1022">
        <v>2</v>
      </c>
      <c r="AG32" s="1023"/>
      <c r="AH32" s="1023"/>
      <c r="AI32" s="1023"/>
      <c r="AJ32" s="1024"/>
      <c r="AK32" s="967">
        <v>6</v>
      </c>
      <c r="AL32" s="958"/>
      <c r="AM32" s="958"/>
      <c r="AN32" s="958"/>
      <c r="AO32" s="958"/>
      <c r="AP32" s="958">
        <v>63</v>
      </c>
      <c r="AQ32" s="958"/>
      <c r="AR32" s="958"/>
      <c r="AS32" s="958"/>
      <c r="AT32" s="958"/>
      <c r="AU32" s="958">
        <v>63</v>
      </c>
      <c r="AV32" s="958"/>
      <c r="AW32" s="958"/>
      <c r="AX32" s="958"/>
      <c r="AY32" s="958"/>
      <c r="AZ32" s="1028"/>
      <c r="BA32" s="1028"/>
      <c r="BB32" s="1028"/>
      <c r="BC32" s="1028"/>
      <c r="BD32" s="1028"/>
      <c r="BE32" s="959" t="s">
        <v>392</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395</v>
      </c>
      <c r="C33" s="1018"/>
      <c r="D33" s="1018"/>
      <c r="E33" s="1018"/>
      <c r="F33" s="1018"/>
      <c r="G33" s="1018"/>
      <c r="H33" s="1018"/>
      <c r="I33" s="1018"/>
      <c r="J33" s="1018"/>
      <c r="K33" s="1018"/>
      <c r="L33" s="1018"/>
      <c r="M33" s="1018"/>
      <c r="N33" s="1018"/>
      <c r="O33" s="1018"/>
      <c r="P33" s="1019"/>
      <c r="Q33" s="1025">
        <v>11</v>
      </c>
      <c r="R33" s="1026"/>
      <c r="S33" s="1026"/>
      <c r="T33" s="1026"/>
      <c r="U33" s="1026"/>
      <c r="V33" s="1026">
        <v>10</v>
      </c>
      <c r="W33" s="1026"/>
      <c r="X33" s="1026"/>
      <c r="Y33" s="1026"/>
      <c r="Z33" s="1026"/>
      <c r="AA33" s="1026">
        <v>1</v>
      </c>
      <c r="AB33" s="1026"/>
      <c r="AC33" s="1026"/>
      <c r="AD33" s="1026"/>
      <c r="AE33" s="1027"/>
      <c r="AF33" s="1022">
        <v>1</v>
      </c>
      <c r="AG33" s="1023"/>
      <c r="AH33" s="1023"/>
      <c r="AI33" s="1023"/>
      <c r="AJ33" s="1024"/>
      <c r="AK33" s="967">
        <v>2</v>
      </c>
      <c r="AL33" s="958"/>
      <c r="AM33" s="958"/>
      <c r="AN33" s="958"/>
      <c r="AO33" s="958"/>
      <c r="AP33" s="958">
        <v>18</v>
      </c>
      <c r="AQ33" s="958"/>
      <c r="AR33" s="958"/>
      <c r="AS33" s="958"/>
      <c r="AT33" s="958"/>
      <c r="AU33" s="958">
        <v>18</v>
      </c>
      <c r="AV33" s="958"/>
      <c r="AW33" s="958"/>
      <c r="AX33" s="958"/>
      <c r="AY33" s="958"/>
      <c r="AZ33" s="1028"/>
      <c r="BA33" s="1028"/>
      <c r="BB33" s="1028"/>
      <c r="BC33" s="1028"/>
      <c r="BD33" s="1028"/>
      <c r="BE33" s="959" t="s">
        <v>392</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396</v>
      </c>
      <c r="C34" s="1018"/>
      <c r="D34" s="1018"/>
      <c r="E34" s="1018"/>
      <c r="F34" s="1018"/>
      <c r="G34" s="1018"/>
      <c r="H34" s="1018"/>
      <c r="I34" s="1018"/>
      <c r="J34" s="1018"/>
      <c r="K34" s="1018"/>
      <c r="L34" s="1018"/>
      <c r="M34" s="1018"/>
      <c r="N34" s="1018"/>
      <c r="O34" s="1018"/>
      <c r="P34" s="1019"/>
      <c r="Q34" s="1025">
        <v>960</v>
      </c>
      <c r="R34" s="1026"/>
      <c r="S34" s="1026"/>
      <c r="T34" s="1026"/>
      <c r="U34" s="1026"/>
      <c r="V34" s="1026">
        <v>908</v>
      </c>
      <c r="W34" s="1026"/>
      <c r="X34" s="1026"/>
      <c r="Y34" s="1026"/>
      <c r="Z34" s="1026"/>
      <c r="AA34" s="1026">
        <v>52</v>
      </c>
      <c r="AB34" s="1026"/>
      <c r="AC34" s="1026"/>
      <c r="AD34" s="1026"/>
      <c r="AE34" s="1027"/>
      <c r="AF34" s="1022" t="s">
        <v>122</v>
      </c>
      <c r="AG34" s="1023"/>
      <c r="AH34" s="1023"/>
      <c r="AI34" s="1023"/>
      <c r="AJ34" s="1024"/>
      <c r="AK34" s="967">
        <v>189</v>
      </c>
      <c r="AL34" s="958"/>
      <c r="AM34" s="958"/>
      <c r="AN34" s="958"/>
      <c r="AO34" s="958"/>
      <c r="AP34" s="958">
        <v>677</v>
      </c>
      <c r="AQ34" s="958"/>
      <c r="AR34" s="958"/>
      <c r="AS34" s="958"/>
      <c r="AT34" s="958"/>
      <c r="AU34" s="958">
        <v>0</v>
      </c>
      <c r="AV34" s="958"/>
      <c r="AW34" s="958"/>
      <c r="AX34" s="958"/>
      <c r="AY34" s="958"/>
      <c r="AZ34" s="1028"/>
      <c r="BA34" s="1028"/>
      <c r="BB34" s="1028"/>
      <c r="BC34" s="1028"/>
      <c r="BD34" s="1028"/>
      <c r="BE34" s="959" t="s">
        <v>392</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397</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377</v>
      </c>
      <c r="B63" s="924" t="s">
        <v>398</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30</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400</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401</v>
      </c>
      <c r="AV66" s="989"/>
      <c r="AW66" s="989"/>
      <c r="AX66" s="989"/>
      <c r="AY66" s="990"/>
      <c r="AZ66" s="988" t="s">
        <v>365</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550</v>
      </c>
      <c r="C68" s="973"/>
      <c r="D68" s="973"/>
      <c r="E68" s="973"/>
      <c r="F68" s="973"/>
      <c r="G68" s="973"/>
      <c r="H68" s="973"/>
      <c r="I68" s="973"/>
      <c r="J68" s="973"/>
      <c r="K68" s="973"/>
      <c r="L68" s="973"/>
      <c r="M68" s="973"/>
      <c r="N68" s="973"/>
      <c r="O68" s="973"/>
      <c r="P68" s="974"/>
      <c r="Q68" s="975">
        <v>7664</v>
      </c>
      <c r="R68" s="969"/>
      <c r="S68" s="969"/>
      <c r="T68" s="969"/>
      <c r="U68" s="969"/>
      <c r="V68" s="969">
        <v>7152</v>
      </c>
      <c r="W68" s="969"/>
      <c r="X68" s="969"/>
      <c r="Y68" s="969"/>
      <c r="Z68" s="969"/>
      <c r="AA68" s="969">
        <v>512</v>
      </c>
      <c r="AB68" s="969"/>
      <c r="AC68" s="969"/>
      <c r="AD68" s="969"/>
      <c r="AE68" s="969"/>
      <c r="AF68" s="969">
        <v>512</v>
      </c>
      <c r="AG68" s="969"/>
      <c r="AH68" s="969"/>
      <c r="AI68" s="969"/>
      <c r="AJ68" s="969"/>
      <c r="AK68" s="969"/>
      <c r="AL68" s="969"/>
      <c r="AM68" s="969"/>
      <c r="AN68" s="969"/>
      <c r="AO68" s="969"/>
      <c r="AP68" s="969"/>
      <c r="AQ68" s="969"/>
      <c r="AR68" s="969"/>
      <c r="AS68" s="969"/>
      <c r="AT68" s="969"/>
      <c r="AU68" s="969"/>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551</v>
      </c>
      <c r="C69" s="962"/>
      <c r="D69" s="962"/>
      <c r="E69" s="962"/>
      <c r="F69" s="962"/>
      <c r="G69" s="962"/>
      <c r="H69" s="962"/>
      <c r="I69" s="962"/>
      <c r="J69" s="962"/>
      <c r="K69" s="962"/>
      <c r="L69" s="962"/>
      <c r="M69" s="962"/>
      <c r="N69" s="962"/>
      <c r="O69" s="962"/>
      <c r="P69" s="963"/>
      <c r="Q69" s="964">
        <v>1779</v>
      </c>
      <c r="R69" s="958"/>
      <c r="S69" s="958"/>
      <c r="T69" s="958"/>
      <c r="U69" s="958"/>
      <c r="V69" s="958">
        <v>1740</v>
      </c>
      <c r="W69" s="958"/>
      <c r="X69" s="958"/>
      <c r="Y69" s="958"/>
      <c r="Z69" s="958"/>
      <c r="AA69" s="958">
        <v>39</v>
      </c>
      <c r="AB69" s="958"/>
      <c r="AC69" s="958"/>
      <c r="AD69" s="958"/>
      <c r="AE69" s="958"/>
      <c r="AF69" s="958">
        <v>39</v>
      </c>
      <c r="AG69" s="958"/>
      <c r="AH69" s="958"/>
      <c r="AI69" s="958"/>
      <c r="AJ69" s="958"/>
      <c r="AK69" s="958">
        <v>75</v>
      </c>
      <c r="AL69" s="958"/>
      <c r="AM69" s="958"/>
      <c r="AN69" s="958"/>
      <c r="AO69" s="958"/>
      <c r="AP69" s="958"/>
      <c r="AQ69" s="958"/>
      <c r="AR69" s="958"/>
      <c r="AS69" s="958"/>
      <c r="AT69" s="958"/>
      <c r="AU69" s="958"/>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552</v>
      </c>
      <c r="C70" s="962"/>
      <c r="D70" s="962"/>
      <c r="E70" s="962"/>
      <c r="F70" s="962"/>
      <c r="G70" s="962"/>
      <c r="H70" s="962"/>
      <c r="I70" s="962"/>
      <c r="J70" s="962"/>
      <c r="K70" s="962"/>
      <c r="L70" s="962"/>
      <c r="M70" s="962"/>
      <c r="N70" s="962"/>
      <c r="O70" s="962"/>
      <c r="P70" s="963"/>
      <c r="Q70" s="964">
        <v>38927</v>
      </c>
      <c r="R70" s="958"/>
      <c r="S70" s="958"/>
      <c r="T70" s="958"/>
      <c r="U70" s="958"/>
      <c r="V70" s="958">
        <v>37577</v>
      </c>
      <c r="W70" s="958"/>
      <c r="X70" s="958"/>
      <c r="Y70" s="958"/>
      <c r="Z70" s="958"/>
      <c r="AA70" s="958">
        <v>1350</v>
      </c>
      <c r="AB70" s="958"/>
      <c r="AC70" s="958"/>
      <c r="AD70" s="958"/>
      <c r="AE70" s="958"/>
      <c r="AF70" s="958">
        <v>1350</v>
      </c>
      <c r="AG70" s="958"/>
      <c r="AH70" s="958"/>
      <c r="AI70" s="958"/>
      <c r="AJ70" s="958"/>
      <c r="AK70" s="958">
        <v>1111</v>
      </c>
      <c r="AL70" s="958"/>
      <c r="AM70" s="958"/>
      <c r="AN70" s="958"/>
      <c r="AO70" s="958"/>
      <c r="AP70" s="958"/>
      <c r="AQ70" s="958"/>
      <c r="AR70" s="958"/>
      <c r="AS70" s="958"/>
      <c r="AT70" s="958"/>
      <c r="AU70" s="958"/>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554</v>
      </c>
      <c r="C71" s="962"/>
      <c r="D71" s="962"/>
      <c r="E71" s="962"/>
      <c r="F71" s="962"/>
      <c r="G71" s="962"/>
      <c r="H71" s="962"/>
      <c r="I71" s="962"/>
      <c r="J71" s="962"/>
      <c r="K71" s="962"/>
      <c r="L71" s="962"/>
      <c r="M71" s="962"/>
      <c r="N71" s="962"/>
      <c r="O71" s="962"/>
      <c r="P71" s="963"/>
      <c r="Q71" s="964">
        <v>298</v>
      </c>
      <c r="R71" s="958"/>
      <c r="S71" s="958"/>
      <c r="T71" s="958"/>
      <c r="U71" s="958"/>
      <c r="V71" s="958">
        <v>271</v>
      </c>
      <c r="W71" s="958"/>
      <c r="X71" s="958"/>
      <c r="Y71" s="958"/>
      <c r="Z71" s="958"/>
      <c r="AA71" s="958">
        <v>27</v>
      </c>
      <c r="AB71" s="958"/>
      <c r="AC71" s="958"/>
      <c r="AD71" s="958"/>
      <c r="AE71" s="958"/>
      <c r="AF71" s="958">
        <v>27</v>
      </c>
      <c r="AG71" s="958"/>
      <c r="AH71" s="958"/>
      <c r="AI71" s="958"/>
      <c r="AJ71" s="958"/>
      <c r="AK71" s="958"/>
      <c r="AL71" s="958"/>
      <c r="AM71" s="958"/>
      <c r="AN71" s="958"/>
      <c r="AO71" s="958"/>
      <c r="AP71" s="958"/>
      <c r="AQ71" s="958"/>
      <c r="AR71" s="958"/>
      <c r="AS71" s="958"/>
      <c r="AT71" s="958"/>
      <c r="AU71" s="958"/>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553</v>
      </c>
      <c r="C72" s="962"/>
      <c r="D72" s="962"/>
      <c r="E72" s="962"/>
      <c r="F72" s="962"/>
      <c r="G72" s="962"/>
      <c r="H72" s="962"/>
      <c r="I72" s="962"/>
      <c r="J72" s="962"/>
      <c r="K72" s="962"/>
      <c r="L72" s="962"/>
      <c r="M72" s="962"/>
      <c r="N72" s="962"/>
      <c r="O72" s="962"/>
      <c r="P72" s="963"/>
      <c r="Q72" s="964">
        <v>157646</v>
      </c>
      <c r="R72" s="958"/>
      <c r="S72" s="958"/>
      <c r="T72" s="958"/>
      <c r="U72" s="958"/>
      <c r="V72" s="958">
        <v>152544</v>
      </c>
      <c r="W72" s="958"/>
      <c r="X72" s="958"/>
      <c r="Y72" s="958"/>
      <c r="Z72" s="958"/>
      <c r="AA72" s="958">
        <v>5102</v>
      </c>
      <c r="AB72" s="958"/>
      <c r="AC72" s="958"/>
      <c r="AD72" s="958"/>
      <c r="AE72" s="958"/>
      <c r="AF72" s="958">
        <v>5102</v>
      </c>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555</v>
      </c>
      <c r="C73" s="962"/>
      <c r="D73" s="962"/>
      <c r="E73" s="962"/>
      <c r="F73" s="962"/>
      <c r="G73" s="962"/>
      <c r="H73" s="962"/>
      <c r="I73" s="962"/>
      <c r="J73" s="962"/>
      <c r="K73" s="962"/>
      <c r="L73" s="962"/>
      <c r="M73" s="962"/>
      <c r="N73" s="962"/>
      <c r="O73" s="962"/>
      <c r="P73" s="963"/>
      <c r="Q73" s="964">
        <v>214</v>
      </c>
      <c r="R73" s="958"/>
      <c r="S73" s="958"/>
      <c r="T73" s="958"/>
      <c r="U73" s="958"/>
      <c r="V73" s="958">
        <v>200</v>
      </c>
      <c r="W73" s="958"/>
      <c r="X73" s="958"/>
      <c r="Y73" s="958"/>
      <c r="Z73" s="958"/>
      <c r="AA73" s="958">
        <v>14</v>
      </c>
      <c r="AB73" s="958"/>
      <c r="AC73" s="958"/>
      <c r="AD73" s="958"/>
      <c r="AE73" s="958"/>
      <c r="AF73" s="958">
        <v>14</v>
      </c>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556</v>
      </c>
      <c r="C74" s="962"/>
      <c r="D74" s="962"/>
      <c r="E74" s="962"/>
      <c r="F74" s="962"/>
      <c r="G74" s="962"/>
      <c r="H74" s="962"/>
      <c r="I74" s="962"/>
      <c r="J74" s="962"/>
      <c r="K74" s="962"/>
      <c r="L74" s="962"/>
      <c r="M74" s="962"/>
      <c r="N74" s="962"/>
      <c r="O74" s="962"/>
      <c r="P74" s="963"/>
      <c r="Q74" s="964">
        <v>109</v>
      </c>
      <c r="R74" s="958"/>
      <c r="S74" s="958"/>
      <c r="T74" s="958"/>
      <c r="U74" s="958"/>
      <c r="V74" s="958">
        <v>105</v>
      </c>
      <c r="W74" s="958"/>
      <c r="X74" s="958"/>
      <c r="Y74" s="958"/>
      <c r="Z74" s="958"/>
      <c r="AA74" s="958">
        <v>4</v>
      </c>
      <c r="AB74" s="958"/>
      <c r="AC74" s="958"/>
      <c r="AD74" s="958"/>
      <c r="AE74" s="958"/>
      <c r="AF74" s="958">
        <v>4</v>
      </c>
      <c r="AG74" s="958"/>
      <c r="AH74" s="958"/>
      <c r="AI74" s="958"/>
      <c r="AJ74" s="958"/>
      <c r="AK74" s="958">
        <v>1</v>
      </c>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557</v>
      </c>
      <c r="C75" s="962"/>
      <c r="D75" s="962"/>
      <c r="E75" s="962"/>
      <c r="F75" s="962"/>
      <c r="G75" s="962"/>
      <c r="H75" s="962"/>
      <c r="I75" s="962"/>
      <c r="J75" s="962"/>
      <c r="K75" s="962"/>
      <c r="L75" s="962"/>
      <c r="M75" s="962"/>
      <c r="N75" s="962"/>
      <c r="O75" s="962"/>
      <c r="P75" s="963"/>
      <c r="Q75" s="965">
        <v>349</v>
      </c>
      <c r="R75" s="966"/>
      <c r="S75" s="966"/>
      <c r="T75" s="966"/>
      <c r="U75" s="967"/>
      <c r="V75" s="968">
        <v>192</v>
      </c>
      <c r="W75" s="966"/>
      <c r="X75" s="966"/>
      <c r="Y75" s="966"/>
      <c r="Z75" s="967"/>
      <c r="AA75" s="968">
        <v>157</v>
      </c>
      <c r="AB75" s="966"/>
      <c r="AC75" s="966"/>
      <c r="AD75" s="966"/>
      <c r="AE75" s="967"/>
      <c r="AF75" s="968">
        <v>9</v>
      </c>
      <c r="AG75" s="966"/>
      <c r="AH75" s="966"/>
      <c r="AI75" s="966"/>
      <c r="AJ75" s="967"/>
      <c r="AK75" s="968">
        <v>82</v>
      </c>
      <c r="AL75" s="966"/>
      <c r="AM75" s="966"/>
      <c r="AN75" s="966"/>
      <c r="AO75" s="967"/>
      <c r="AP75" s="968">
        <v>22</v>
      </c>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t="s">
        <v>558</v>
      </c>
      <c r="C76" s="962"/>
      <c r="D76" s="962"/>
      <c r="E76" s="962"/>
      <c r="F76" s="962"/>
      <c r="G76" s="962"/>
      <c r="H76" s="962"/>
      <c r="I76" s="962"/>
      <c r="J76" s="962"/>
      <c r="K76" s="962"/>
      <c r="L76" s="962"/>
      <c r="M76" s="962"/>
      <c r="N76" s="962"/>
      <c r="O76" s="962"/>
      <c r="P76" s="963"/>
      <c r="Q76" s="965">
        <v>395</v>
      </c>
      <c r="R76" s="966"/>
      <c r="S76" s="966"/>
      <c r="T76" s="966"/>
      <c r="U76" s="967"/>
      <c r="V76" s="968">
        <v>385</v>
      </c>
      <c r="W76" s="966"/>
      <c r="X76" s="966"/>
      <c r="Y76" s="966"/>
      <c r="Z76" s="967"/>
      <c r="AA76" s="968">
        <v>10</v>
      </c>
      <c r="AB76" s="966"/>
      <c r="AC76" s="966"/>
      <c r="AD76" s="966"/>
      <c r="AE76" s="967"/>
      <c r="AF76" s="968">
        <v>10</v>
      </c>
      <c r="AG76" s="966"/>
      <c r="AH76" s="966"/>
      <c r="AI76" s="966"/>
      <c r="AJ76" s="967"/>
      <c r="AK76" s="968">
        <v>36</v>
      </c>
      <c r="AL76" s="966"/>
      <c r="AM76" s="966"/>
      <c r="AN76" s="966"/>
      <c r="AO76" s="967"/>
      <c r="AP76" s="968">
        <v>522</v>
      </c>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t="s">
        <v>564</v>
      </c>
      <c r="C77" s="962"/>
      <c r="D77" s="962"/>
      <c r="E77" s="962"/>
      <c r="F77" s="962"/>
      <c r="G77" s="962"/>
      <c r="H77" s="962"/>
      <c r="I77" s="962"/>
      <c r="J77" s="962"/>
      <c r="K77" s="962"/>
      <c r="L77" s="962"/>
      <c r="M77" s="962"/>
      <c r="N77" s="962"/>
      <c r="O77" s="962"/>
      <c r="P77" s="963"/>
      <c r="Q77" s="965">
        <v>799</v>
      </c>
      <c r="R77" s="966"/>
      <c r="S77" s="966"/>
      <c r="T77" s="966"/>
      <c r="U77" s="967"/>
      <c r="V77" s="968">
        <v>710</v>
      </c>
      <c r="W77" s="966"/>
      <c r="X77" s="966"/>
      <c r="Y77" s="966"/>
      <c r="Z77" s="967"/>
      <c r="AA77" s="968">
        <v>89</v>
      </c>
      <c r="AB77" s="966"/>
      <c r="AC77" s="966"/>
      <c r="AD77" s="966"/>
      <c r="AE77" s="967"/>
      <c r="AF77" s="968">
        <v>89</v>
      </c>
      <c r="AG77" s="966"/>
      <c r="AH77" s="966"/>
      <c r="AI77" s="966"/>
      <c r="AJ77" s="967"/>
      <c r="AK77" s="968">
        <v>31</v>
      </c>
      <c r="AL77" s="966"/>
      <c r="AM77" s="966"/>
      <c r="AN77" s="966"/>
      <c r="AO77" s="967"/>
      <c r="AP77" s="968">
        <v>967</v>
      </c>
      <c r="AQ77" s="966"/>
      <c r="AR77" s="966"/>
      <c r="AS77" s="966"/>
      <c r="AT77" s="967"/>
      <c r="AU77" s="968"/>
      <c r="AV77" s="966"/>
      <c r="AW77" s="966"/>
      <c r="AX77" s="966"/>
      <c r="AY77" s="967"/>
      <c r="AZ77" s="959" t="s">
        <v>566</v>
      </c>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t="s">
        <v>565</v>
      </c>
      <c r="C78" s="962"/>
      <c r="D78" s="962"/>
      <c r="E78" s="962"/>
      <c r="F78" s="962"/>
      <c r="G78" s="962"/>
      <c r="H78" s="962"/>
      <c r="I78" s="962"/>
      <c r="J78" s="962"/>
      <c r="K78" s="962"/>
      <c r="L78" s="962"/>
      <c r="M78" s="962"/>
      <c r="N78" s="962"/>
      <c r="O78" s="962"/>
      <c r="P78" s="963"/>
      <c r="Q78" s="964">
        <v>0</v>
      </c>
      <c r="R78" s="958"/>
      <c r="S78" s="958"/>
      <c r="T78" s="958"/>
      <c r="U78" s="958"/>
      <c r="V78" s="958">
        <v>18</v>
      </c>
      <c r="W78" s="958"/>
      <c r="X78" s="958"/>
      <c r="Y78" s="958"/>
      <c r="Z78" s="958"/>
      <c r="AA78" s="958">
        <v>-18</v>
      </c>
      <c r="AB78" s="958"/>
      <c r="AC78" s="958"/>
      <c r="AD78" s="958"/>
      <c r="AE78" s="958"/>
      <c r="AF78" s="958">
        <v>-18</v>
      </c>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377</v>
      </c>
      <c r="B88" s="924" t="s">
        <v>402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924" t="s">
        <v>403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411</v>
      </c>
      <c r="AB109" s="883"/>
      <c r="AC109" s="883"/>
      <c r="AD109" s="883"/>
      <c r="AE109" s="884"/>
      <c r="AF109" s="885" t="s">
        <v>412</v>
      </c>
      <c r="AG109" s="883"/>
      <c r="AH109" s="883"/>
      <c r="AI109" s="883"/>
      <c r="AJ109" s="884"/>
      <c r="AK109" s="885" t="s">
        <v>295</v>
      </c>
      <c r="AL109" s="883"/>
      <c r="AM109" s="883"/>
      <c r="AN109" s="883"/>
      <c r="AO109" s="884"/>
      <c r="AP109" s="885" t="s">
        <v>413</v>
      </c>
      <c r="AQ109" s="883"/>
      <c r="AR109" s="883"/>
      <c r="AS109" s="883"/>
      <c r="AT109" s="916"/>
      <c r="AU109" s="882" t="s">
        <v>410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411</v>
      </c>
      <c r="BR109" s="883"/>
      <c r="BS109" s="883"/>
      <c r="BT109" s="883"/>
      <c r="BU109" s="884"/>
      <c r="BV109" s="885" t="s">
        <v>412</v>
      </c>
      <c r="BW109" s="883"/>
      <c r="BX109" s="883"/>
      <c r="BY109" s="883"/>
      <c r="BZ109" s="884"/>
      <c r="CA109" s="885" t="s">
        <v>295</v>
      </c>
      <c r="CB109" s="883"/>
      <c r="CC109" s="883"/>
      <c r="CD109" s="883"/>
      <c r="CE109" s="884"/>
      <c r="CF109" s="923" t="s">
        <v>413</v>
      </c>
      <c r="CG109" s="923"/>
      <c r="CH109" s="923"/>
      <c r="CI109" s="923"/>
      <c r="CJ109" s="923"/>
      <c r="CK109" s="885" t="s">
        <v>414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411</v>
      </c>
      <c r="DH109" s="883"/>
      <c r="DI109" s="883"/>
      <c r="DJ109" s="883"/>
      <c r="DK109" s="884"/>
      <c r="DL109" s="885" t="s">
        <v>412</v>
      </c>
      <c r="DM109" s="883"/>
      <c r="DN109" s="883"/>
      <c r="DO109" s="883"/>
      <c r="DP109" s="884"/>
      <c r="DQ109" s="885" t="s">
        <v>295</v>
      </c>
      <c r="DR109" s="883"/>
      <c r="DS109" s="883"/>
      <c r="DT109" s="883"/>
      <c r="DU109" s="884"/>
      <c r="DV109" s="885" t="s">
        <v>413</v>
      </c>
      <c r="DW109" s="883"/>
      <c r="DX109" s="883"/>
      <c r="DY109" s="883"/>
      <c r="DZ109" s="916"/>
    </row>
    <row r="110" spans="1:131" s="224" customFormat="1" ht="26.25" customHeight="1" x14ac:dyDescent="0.15">
      <c r="A110" s="794" t="s">
        <v>415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123908</v>
      </c>
      <c r="AB110" s="876"/>
      <c r="AC110" s="876"/>
      <c r="AD110" s="876"/>
      <c r="AE110" s="877"/>
      <c r="AF110" s="878">
        <v>127570</v>
      </c>
      <c r="AG110" s="876"/>
      <c r="AH110" s="876"/>
      <c r="AI110" s="876"/>
      <c r="AJ110" s="877"/>
      <c r="AK110" s="878">
        <v>123308</v>
      </c>
      <c r="AL110" s="876"/>
      <c r="AM110" s="876"/>
      <c r="AN110" s="876"/>
      <c r="AO110" s="877"/>
      <c r="AP110" s="879">
        <v>15</v>
      </c>
      <c r="AQ110" s="880"/>
      <c r="AR110" s="880"/>
      <c r="AS110" s="880"/>
      <c r="AT110" s="881"/>
      <c r="AU110" s="917" t="s">
        <v>69</v>
      </c>
      <c r="AV110" s="918"/>
      <c r="AW110" s="918"/>
      <c r="AX110" s="918"/>
      <c r="AY110" s="918"/>
      <c r="AZ110" s="847" t="s">
        <v>416</v>
      </c>
      <c r="BA110" s="795"/>
      <c r="BB110" s="795"/>
      <c r="BC110" s="795"/>
      <c r="BD110" s="795"/>
      <c r="BE110" s="795"/>
      <c r="BF110" s="795"/>
      <c r="BG110" s="795"/>
      <c r="BH110" s="795"/>
      <c r="BI110" s="795"/>
      <c r="BJ110" s="795"/>
      <c r="BK110" s="795"/>
      <c r="BL110" s="795"/>
      <c r="BM110" s="795"/>
      <c r="BN110" s="795"/>
      <c r="BO110" s="795"/>
      <c r="BP110" s="796"/>
      <c r="BQ110" s="848">
        <v>1210797</v>
      </c>
      <c r="BR110" s="829"/>
      <c r="BS110" s="829"/>
      <c r="BT110" s="829"/>
      <c r="BU110" s="829"/>
      <c r="BV110" s="829">
        <v>1481825</v>
      </c>
      <c r="BW110" s="829"/>
      <c r="BX110" s="829"/>
      <c r="BY110" s="829"/>
      <c r="BZ110" s="829"/>
      <c r="CA110" s="829">
        <v>1361797</v>
      </c>
      <c r="CB110" s="829"/>
      <c r="CC110" s="829"/>
      <c r="CD110" s="829"/>
      <c r="CE110" s="829"/>
      <c r="CF110" s="853">
        <v>166.1</v>
      </c>
      <c r="CG110" s="854"/>
      <c r="CH110" s="854"/>
      <c r="CI110" s="854"/>
      <c r="CJ110" s="854"/>
      <c r="CK110" s="913" t="s">
        <v>417</v>
      </c>
      <c r="CL110" s="806"/>
      <c r="CM110" s="847" t="s">
        <v>418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626237</v>
      </c>
      <c r="DH110" s="829"/>
      <c r="DI110" s="829"/>
      <c r="DJ110" s="829"/>
      <c r="DK110" s="829"/>
      <c r="DL110" s="829">
        <v>627707</v>
      </c>
      <c r="DM110" s="829"/>
      <c r="DN110" s="829"/>
      <c r="DO110" s="829"/>
      <c r="DP110" s="829"/>
      <c r="DQ110" s="829">
        <v>729202</v>
      </c>
      <c r="DR110" s="829"/>
      <c r="DS110" s="829"/>
      <c r="DT110" s="829"/>
      <c r="DU110" s="829"/>
      <c r="DV110" s="830">
        <v>88.9</v>
      </c>
      <c r="DW110" s="830"/>
      <c r="DX110" s="830"/>
      <c r="DY110" s="830"/>
      <c r="DZ110" s="831"/>
    </row>
    <row r="111" spans="1:131" s="224" customFormat="1" ht="26.25" customHeight="1" x14ac:dyDescent="0.15">
      <c r="A111" s="761" t="s">
        <v>419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420</v>
      </c>
      <c r="BA111" s="739"/>
      <c r="BB111" s="739"/>
      <c r="BC111" s="739"/>
      <c r="BD111" s="739"/>
      <c r="BE111" s="739"/>
      <c r="BF111" s="739"/>
      <c r="BG111" s="739"/>
      <c r="BH111" s="739"/>
      <c r="BI111" s="739"/>
      <c r="BJ111" s="739"/>
      <c r="BK111" s="739"/>
      <c r="BL111" s="739"/>
      <c r="BM111" s="739"/>
      <c r="BN111" s="739"/>
      <c r="BO111" s="739"/>
      <c r="BP111" s="740"/>
      <c r="BQ111" s="803">
        <v>626237</v>
      </c>
      <c r="BR111" s="804"/>
      <c r="BS111" s="804"/>
      <c r="BT111" s="804"/>
      <c r="BU111" s="804"/>
      <c r="BV111" s="804">
        <v>627707</v>
      </c>
      <c r="BW111" s="804"/>
      <c r="BX111" s="804"/>
      <c r="BY111" s="804"/>
      <c r="BZ111" s="804"/>
      <c r="CA111" s="804">
        <v>729202</v>
      </c>
      <c r="CB111" s="804"/>
      <c r="CC111" s="804"/>
      <c r="CD111" s="804"/>
      <c r="CE111" s="804"/>
      <c r="CF111" s="862">
        <v>88.9</v>
      </c>
      <c r="CG111" s="863"/>
      <c r="CH111" s="863"/>
      <c r="CI111" s="863"/>
      <c r="CJ111" s="863"/>
      <c r="CK111" s="914"/>
      <c r="CL111" s="808"/>
      <c r="CM111" s="802" t="s">
        <v>421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422</v>
      </c>
      <c r="B112" s="900"/>
      <c r="C112" s="739" t="s">
        <v>423</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424</v>
      </c>
      <c r="BA112" s="739"/>
      <c r="BB112" s="739"/>
      <c r="BC112" s="739"/>
      <c r="BD112" s="739"/>
      <c r="BE112" s="739"/>
      <c r="BF112" s="739"/>
      <c r="BG112" s="739"/>
      <c r="BH112" s="739"/>
      <c r="BI112" s="739"/>
      <c r="BJ112" s="739"/>
      <c r="BK112" s="739"/>
      <c r="BL112" s="739"/>
      <c r="BM112" s="739"/>
      <c r="BN112" s="739"/>
      <c r="BO112" s="739"/>
      <c r="BP112" s="740"/>
      <c r="BQ112" s="803">
        <v>499440</v>
      </c>
      <c r="BR112" s="804"/>
      <c r="BS112" s="804"/>
      <c r="BT112" s="804"/>
      <c r="BU112" s="804"/>
      <c r="BV112" s="804">
        <v>388423</v>
      </c>
      <c r="BW112" s="804"/>
      <c r="BX112" s="804"/>
      <c r="BY112" s="804"/>
      <c r="BZ112" s="804"/>
      <c r="CA112" s="804">
        <v>443256</v>
      </c>
      <c r="CB112" s="804"/>
      <c r="CC112" s="804"/>
      <c r="CD112" s="804"/>
      <c r="CE112" s="804"/>
      <c r="CF112" s="862">
        <v>54.1</v>
      </c>
      <c r="CG112" s="863"/>
      <c r="CH112" s="863"/>
      <c r="CI112" s="863"/>
      <c r="CJ112" s="863"/>
      <c r="CK112" s="914"/>
      <c r="CL112" s="808"/>
      <c r="CM112" s="802" t="s">
        <v>425</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65053</v>
      </c>
      <c r="AB113" s="906"/>
      <c r="AC113" s="906"/>
      <c r="AD113" s="906"/>
      <c r="AE113" s="907"/>
      <c r="AF113" s="908">
        <v>67543</v>
      </c>
      <c r="AG113" s="906"/>
      <c r="AH113" s="906"/>
      <c r="AI113" s="906"/>
      <c r="AJ113" s="907"/>
      <c r="AK113" s="908">
        <v>67261</v>
      </c>
      <c r="AL113" s="906"/>
      <c r="AM113" s="906"/>
      <c r="AN113" s="906"/>
      <c r="AO113" s="907"/>
      <c r="AP113" s="909">
        <v>8.1999999999999993</v>
      </c>
      <c r="AQ113" s="910"/>
      <c r="AR113" s="910"/>
      <c r="AS113" s="910"/>
      <c r="AT113" s="911"/>
      <c r="AU113" s="919"/>
      <c r="AV113" s="920"/>
      <c r="AW113" s="920"/>
      <c r="AX113" s="920"/>
      <c r="AY113" s="920"/>
      <c r="AZ113" s="802" t="s">
        <v>427</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428</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524</v>
      </c>
      <c r="AB114" s="767"/>
      <c r="AC114" s="767"/>
      <c r="AD114" s="767"/>
      <c r="AE114" s="768"/>
      <c r="AF114" s="769">
        <v>445</v>
      </c>
      <c r="AG114" s="767"/>
      <c r="AH114" s="767"/>
      <c r="AI114" s="767"/>
      <c r="AJ114" s="768"/>
      <c r="AK114" s="769">
        <v>420</v>
      </c>
      <c r="AL114" s="767"/>
      <c r="AM114" s="767"/>
      <c r="AN114" s="767"/>
      <c r="AO114" s="768"/>
      <c r="AP114" s="811">
        <v>0.1</v>
      </c>
      <c r="AQ114" s="812"/>
      <c r="AR114" s="812"/>
      <c r="AS114" s="812"/>
      <c r="AT114" s="813"/>
      <c r="AU114" s="919"/>
      <c r="AV114" s="920"/>
      <c r="AW114" s="920"/>
      <c r="AX114" s="920"/>
      <c r="AY114" s="920"/>
      <c r="AZ114" s="802" t="s">
        <v>430</v>
      </c>
      <c r="BA114" s="739"/>
      <c r="BB114" s="739"/>
      <c r="BC114" s="739"/>
      <c r="BD114" s="739"/>
      <c r="BE114" s="739"/>
      <c r="BF114" s="739"/>
      <c r="BG114" s="739"/>
      <c r="BH114" s="739"/>
      <c r="BI114" s="739"/>
      <c r="BJ114" s="739"/>
      <c r="BK114" s="739"/>
      <c r="BL114" s="739"/>
      <c r="BM114" s="739"/>
      <c r="BN114" s="739"/>
      <c r="BO114" s="739"/>
      <c r="BP114" s="740"/>
      <c r="BQ114" s="803" t="s">
        <v>122</v>
      </c>
      <c r="BR114" s="804"/>
      <c r="BS114" s="804"/>
      <c r="BT114" s="804"/>
      <c r="BU114" s="804"/>
      <c r="BV114" s="804" t="s">
        <v>122</v>
      </c>
      <c r="BW114" s="804"/>
      <c r="BX114" s="804"/>
      <c r="BY114" s="804"/>
      <c r="BZ114" s="804"/>
      <c r="CA114" s="804" t="s">
        <v>122</v>
      </c>
      <c r="CB114" s="804"/>
      <c r="CC114" s="804"/>
      <c r="CD114" s="804"/>
      <c r="CE114" s="804"/>
      <c r="CF114" s="862" t="s">
        <v>122</v>
      </c>
      <c r="CG114" s="863"/>
      <c r="CH114" s="863"/>
      <c r="CI114" s="863"/>
      <c r="CJ114" s="863"/>
      <c r="CK114" s="914"/>
      <c r="CL114" s="808"/>
      <c r="CM114" s="802" t="s">
        <v>431</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51448</v>
      </c>
      <c r="AB115" s="906"/>
      <c r="AC115" s="906"/>
      <c r="AD115" s="906"/>
      <c r="AE115" s="907"/>
      <c r="AF115" s="908">
        <v>51475</v>
      </c>
      <c r="AG115" s="906"/>
      <c r="AH115" s="906"/>
      <c r="AI115" s="906"/>
      <c r="AJ115" s="907"/>
      <c r="AK115" s="908">
        <v>50672</v>
      </c>
      <c r="AL115" s="906"/>
      <c r="AM115" s="906"/>
      <c r="AN115" s="906"/>
      <c r="AO115" s="907"/>
      <c r="AP115" s="909">
        <v>6.2</v>
      </c>
      <c r="AQ115" s="910"/>
      <c r="AR115" s="910"/>
      <c r="AS115" s="910"/>
      <c r="AT115" s="911"/>
      <c r="AU115" s="919"/>
      <c r="AV115" s="920"/>
      <c r="AW115" s="920"/>
      <c r="AX115" s="920"/>
      <c r="AY115" s="920"/>
      <c r="AZ115" s="802" t="s">
        <v>433</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436</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438</v>
      </c>
      <c r="Z117" s="884"/>
      <c r="AA117" s="889">
        <v>240933</v>
      </c>
      <c r="AB117" s="890"/>
      <c r="AC117" s="890"/>
      <c r="AD117" s="890"/>
      <c r="AE117" s="891"/>
      <c r="AF117" s="892">
        <v>247033</v>
      </c>
      <c r="AG117" s="890"/>
      <c r="AH117" s="890"/>
      <c r="AI117" s="890"/>
      <c r="AJ117" s="891"/>
      <c r="AK117" s="892">
        <v>241661</v>
      </c>
      <c r="AL117" s="890"/>
      <c r="AM117" s="890"/>
      <c r="AN117" s="890"/>
      <c r="AO117" s="891"/>
      <c r="AP117" s="893"/>
      <c r="AQ117" s="894"/>
      <c r="AR117" s="894"/>
      <c r="AS117" s="894"/>
      <c r="AT117" s="895"/>
      <c r="AU117" s="919"/>
      <c r="AV117" s="920"/>
      <c r="AW117" s="920"/>
      <c r="AX117" s="920"/>
      <c r="AY117" s="920"/>
      <c r="AZ117" s="850" t="s">
        <v>439</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411</v>
      </c>
      <c r="AB118" s="883"/>
      <c r="AC118" s="883"/>
      <c r="AD118" s="883"/>
      <c r="AE118" s="884"/>
      <c r="AF118" s="885" t="s">
        <v>412</v>
      </c>
      <c r="AG118" s="883"/>
      <c r="AH118" s="883"/>
      <c r="AI118" s="883"/>
      <c r="AJ118" s="884"/>
      <c r="AK118" s="885" t="s">
        <v>295</v>
      </c>
      <c r="AL118" s="883"/>
      <c r="AM118" s="883"/>
      <c r="AN118" s="883"/>
      <c r="AO118" s="884"/>
      <c r="AP118" s="886" t="s">
        <v>413</v>
      </c>
      <c r="AQ118" s="887"/>
      <c r="AR118" s="887"/>
      <c r="AS118" s="887"/>
      <c r="AT118" s="888"/>
      <c r="AU118" s="919"/>
      <c r="AV118" s="920"/>
      <c r="AW118" s="920"/>
      <c r="AX118" s="920"/>
      <c r="AY118" s="920"/>
      <c r="AZ118" s="825" t="s">
        <v>441</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417</v>
      </c>
      <c r="B119" s="806"/>
      <c r="C119" s="847" t="s">
        <v>418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v>51448</v>
      </c>
      <c r="AB119" s="876"/>
      <c r="AC119" s="876"/>
      <c r="AD119" s="876"/>
      <c r="AE119" s="877"/>
      <c r="AF119" s="878">
        <v>51475</v>
      </c>
      <c r="AG119" s="876"/>
      <c r="AH119" s="876"/>
      <c r="AI119" s="876"/>
      <c r="AJ119" s="877"/>
      <c r="AK119" s="878">
        <v>50672</v>
      </c>
      <c r="AL119" s="876"/>
      <c r="AM119" s="876"/>
      <c r="AN119" s="876"/>
      <c r="AO119" s="877"/>
      <c r="AP119" s="879">
        <v>6.2</v>
      </c>
      <c r="AQ119" s="880"/>
      <c r="AR119" s="880"/>
      <c r="AS119" s="880"/>
      <c r="AT119" s="881"/>
      <c r="AU119" s="921"/>
      <c r="AV119" s="922"/>
      <c r="AW119" s="922"/>
      <c r="AX119" s="922"/>
      <c r="AY119" s="922"/>
      <c r="AZ119" s="247" t="s">
        <v>178</v>
      </c>
      <c r="BA119" s="247"/>
      <c r="BB119" s="247"/>
      <c r="BC119" s="247"/>
      <c r="BD119" s="247"/>
      <c r="BE119" s="247"/>
      <c r="BF119" s="247"/>
      <c r="BG119" s="247"/>
      <c r="BH119" s="247"/>
      <c r="BI119" s="247"/>
      <c r="BJ119" s="247"/>
      <c r="BK119" s="247"/>
      <c r="BL119" s="247"/>
      <c r="BM119" s="247"/>
      <c r="BN119" s="247"/>
      <c r="BO119" s="864" t="s">
        <v>443</v>
      </c>
      <c r="BP119" s="865"/>
      <c r="BQ119" s="866">
        <v>2336474</v>
      </c>
      <c r="BR119" s="832"/>
      <c r="BS119" s="832"/>
      <c r="BT119" s="832"/>
      <c r="BU119" s="832"/>
      <c r="BV119" s="832">
        <v>2497955</v>
      </c>
      <c r="BW119" s="832"/>
      <c r="BX119" s="832"/>
      <c r="BY119" s="832"/>
      <c r="BZ119" s="832"/>
      <c r="CA119" s="832">
        <v>2534255</v>
      </c>
      <c r="CB119" s="832"/>
      <c r="CC119" s="832"/>
      <c r="CD119" s="832"/>
      <c r="CE119" s="832"/>
      <c r="CF119" s="735"/>
      <c r="CG119" s="736"/>
      <c r="CH119" s="736"/>
      <c r="CI119" s="736"/>
      <c r="CJ119" s="821"/>
      <c r="CK119" s="915"/>
      <c r="CL119" s="810"/>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421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445</v>
      </c>
      <c r="AV120" s="868"/>
      <c r="AW120" s="868"/>
      <c r="AX120" s="868"/>
      <c r="AY120" s="869"/>
      <c r="AZ120" s="847" t="s">
        <v>446</v>
      </c>
      <c r="BA120" s="795"/>
      <c r="BB120" s="795"/>
      <c r="BC120" s="795"/>
      <c r="BD120" s="795"/>
      <c r="BE120" s="795"/>
      <c r="BF120" s="795"/>
      <c r="BG120" s="795"/>
      <c r="BH120" s="795"/>
      <c r="BI120" s="795"/>
      <c r="BJ120" s="795"/>
      <c r="BK120" s="795"/>
      <c r="BL120" s="795"/>
      <c r="BM120" s="795"/>
      <c r="BN120" s="795"/>
      <c r="BO120" s="795"/>
      <c r="BP120" s="796"/>
      <c r="BQ120" s="848">
        <v>389755</v>
      </c>
      <c r="BR120" s="829"/>
      <c r="BS120" s="829"/>
      <c r="BT120" s="829"/>
      <c r="BU120" s="829"/>
      <c r="BV120" s="829">
        <v>564217</v>
      </c>
      <c r="BW120" s="829"/>
      <c r="BX120" s="829"/>
      <c r="BY120" s="829"/>
      <c r="BZ120" s="829"/>
      <c r="CA120" s="829">
        <v>532469</v>
      </c>
      <c r="CB120" s="829"/>
      <c r="CC120" s="829"/>
      <c r="CD120" s="829"/>
      <c r="CE120" s="829"/>
      <c r="CF120" s="853">
        <v>64.900000000000006</v>
      </c>
      <c r="CG120" s="854"/>
      <c r="CH120" s="854"/>
      <c r="CI120" s="854"/>
      <c r="CJ120" s="854"/>
      <c r="CK120" s="855" t="s">
        <v>447</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v>202884</v>
      </c>
      <c r="DH120" s="829"/>
      <c r="DI120" s="829"/>
      <c r="DJ120" s="829"/>
      <c r="DK120" s="829"/>
      <c r="DL120" s="829">
        <v>214078</v>
      </c>
      <c r="DM120" s="829"/>
      <c r="DN120" s="829"/>
      <c r="DO120" s="829"/>
      <c r="DP120" s="829"/>
      <c r="DQ120" s="829">
        <v>202815</v>
      </c>
      <c r="DR120" s="829"/>
      <c r="DS120" s="829"/>
      <c r="DT120" s="829"/>
      <c r="DU120" s="829"/>
      <c r="DV120" s="830">
        <v>24.7</v>
      </c>
      <c r="DW120" s="830"/>
      <c r="DX120" s="830"/>
      <c r="DY120" s="830"/>
      <c r="DZ120" s="831"/>
    </row>
    <row r="121" spans="1:130" s="224" customFormat="1" ht="26.25" customHeight="1" x14ac:dyDescent="0.15">
      <c r="A121" s="807"/>
      <c r="B121" s="808"/>
      <c r="C121" s="850" t="s">
        <v>448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449</v>
      </c>
      <c r="BA121" s="739"/>
      <c r="BB121" s="739"/>
      <c r="BC121" s="739"/>
      <c r="BD121" s="739"/>
      <c r="BE121" s="739"/>
      <c r="BF121" s="739"/>
      <c r="BG121" s="739"/>
      <c r="BH121" s="739"/>
      <c r="BI121" s="739"/>
      <c r="BJ121" s="739"/>
      <c r="BK121" s="739"/>
      <c r="BL121" s="739"/>
      <c r="BM121" s="739"/>
      <c r="BN121" s="739"/>
      <c r="BO121" s="739"/>
      <c r="BP121" s="740"/>
      <c r="BQ121" s="803">
        <v>18037</v>
      </c>
      <c r="BR121" s="804"/>
      <c r="BS121" s="804"/>
      <c r="BT121" s="804"/>
      <c r="BU121" s="804"/>
      <c r="BV121" s="804">
        <v>16435</v>
      </c>
      <c r="BW121" s="804"/>
      <c r="BX121" s="804"/>
      <c r="BY121" s="804"/>
      <c r="BZ121" s="804"/>
      <c r="CA121" s="804">
        <v>16799</v>
      </c>
      <c r="CB121" s="804"/>
      <c r="CC121" s="804"/>
      <c r="CD121" s="804"/>
      <c r="CE121" s="804"/>
      <c r="CF121" s="862">
        <v>2</v>
      </c>
      <c r="CG121" s="863"/>
      <c r="CH121" s="863"/>
      <c r="CI121" s="863"/>
      <c r="CJ121" s="863"/>
      <c r="CK121" s="856"/>
      <c r="CL121" s="842"/>
      <c r="CM121" s="842"/>
      <c r="CN121" s="842"/>
      <c r="CO121" s="843"/>
      <c r="CP121" s="822" t="s">
        <v>391</v>
      </c>
      <c r="CQ121" s="823"/>
      <c r="CR121" s="823"/>
      <c r="CS121" s="823"/>
      <c r="CT121" s="823"/>
      <c r="CU121" s="823"/>
      <c r="CV121" s="823"/>
      <c r="CW121" s="823"/>
      <c r="CX121" s="823"/>
      <c r="CY121" s="823"/>
      <c r="CZ121" s="823"/>
      <c r="DA121" s="823"/>
      <c r="DB121" s="823"/>
      <c r="DC121" s="823"/>
      <c r="DD121" s="823"/>
      <c r="DE121" s="823"/>
      <c r="DF121" s="824"/>
      <c r="DG121" s="803">
        <v>254434</v>
      </c>
      <c r="DH121" s="804"/>
      <c r="DI121" s="804"/>
      <c r="DJ121" s="804"/>
      <c r="DK121" s="804"/>
      <c r="DL121" s="804">
        <v>220228</v>
      </c>
      <c r="DM121" s="804"/>
      <c r="DN121" s="804"/>
      <c r="DO121" s="804"/>
      <c r="DP121" s="804"/>
      <c r="DQ121" s="804">
        <v>158880</v>
      </c>
      <c r="DR121" s="804"/>
      <c r="DS121" s="804"/>
      <c r="DT121" s="804"/>
      <c r="DU121" s="804"/>
      <c r="DV121" s="781">
        <v>19.399999999999999</v>
      </c>
      <c r="DW121" s="781"/>
      <c r="DX121" s="781"/>
      <c r="DY121" s="781"/>
      <c r="DZ121" s="782"/>
    </row>
    <row r="122" spans="1:130" s="224" customFormat="1" ht="26.25" customHeight="1" x14ac:dyDescent="0.15">
      <c r="A122" s="807"/>
      <c r="B122" s="808"/>
      <c r="C122" s="802" t="s">
        <v>431</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450</v>
      </c>
      <c r="BA122" s="826"/>
      <c r="BB122" s="826"/>
      <c r="BC122" s="826"/>
      <c r="BD122" s="826"/>
      <c r="BE122" s="826"/>
      <c r="BF122" s="826"/>
      <c r="BG122" s="826"/>
      <c r="BH122" s="826"/>
      <c r="BI122" s="826"/>
      <c r="BJ122" s="826"/>
      <c r="BK122" s="826"/>
      <c r="BL122" s="826"/>
      <c r="BM122" s="826"/>
      <c r="BN122" s="826"/>
      <c r="BO122" s="826"/>
      <c r="BP122" s="827"/>
      <c r="BQ122" s="866">
        <v>1094077</v>
      </c>
      <c r="BR122" s="832"/>
      <c r="BS122" s="832"/>
      <c r="BT122" s="832"/>
      <c r="BU122" s="832"/>
      <c r="BV122" s="832">
        <v>1267366</v>
      </c>
      <c r="BW122" s="832"/>
      <c r="BX122" s="832"/>
      <c r="BY122" s="832"/>
      <c r="BZ122" s="832"/>
      <c r="CA122" s="832">
        <v>1633788</v>
      </c>
      <c r="CB122" s="832"/>
      <c r="CC122" s="832"/>
      <c r="CD122" s="832"/>
      <c r="CE122" s="832"/>
      <c r="CF122" s="833">
        <v>199.3</v>
      </c>
      <c r="CG122" s="834"/>
      <c r="CH122" s="834"/>
      <c r="CI122" s="834"/>
      <c r="CJ122" s="834"/>
      <c r="CK122" s="856"/>
      <c r="CL122" s="842"/>
      <c r="CM122" s="842"/>
      <c r="CN122" s="842"/>
      <c r="CO122" s="843"/>
      <c r="CP122" s="822" t="s">
        <v>394</v>
      </c>
      <c r="CQ122" s="823"/>
      <c r="CR122" s="823"/>
      <c r="CS122" s="823"/>
      <c r="CT122" s="823"/>
      <c r="CU122" s="823"/>
      <c r="CV122" s="823"/>
      <c r="CW122" s="823"/>
      <c r="CX122" s="823"/>
      <c r="CY122" s="823"/>
      <c r="CZ122" s="823"/>
      <c r="DA122" s="823"/>
      <c r="DB122" s="823"/>
      <c r="DC122" s="823"/>
      <c r="DD122" s="823"/>
      <c r="DE122" s="823"/>
      <c r="DF122" s="824"/>
      <c r="DG122" s="803">
        <v>35803</v>
      </c>
      <c r="DH122" s="804"/>
      <c r="DI122" s="804"/>
      <c r="DJ122" s="804"/>
      <c r="DK122" s="804"/>
      <c r="DL122" s="804">
        <v>63366</v>
      </c>
      <c r="DM122" s="804"/>
      <c r="DN122" s="804"/>
      <c r="DO122" s="804"/>
      <c r="DP122" s="804"/>
      <c r="DQ122" s="804">
        <v>63467</v>
      </c>
      <c r="DR122" s="804"/>
      <c r="DS122" s="804"/>
      <c r="DT122" s="804"/>
      <c r="DU122" s="804"/>
      <c r="DV122" s="781">
        <v>7.7</v>
      </c>
      <c r="DW122" s="781"/>
      <c r="DX122" s="781"/>
      <c r="DY122" s="781"/>
      <c r="DZ122" s="782"/>
    </row>
    <row r="123" spans="1:130" s="224" customFormat="1" ht="26.25" customHeight="1" x14ac:dyDescent="0.15">
      <c r="A123" s="807"/>
      <c r="B123" s="808"/>
      <c r="C123" s="802" t="s">
        <v>437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178</v>
      </c>
      <c r="BA123" s="247"/>
      <c r="BB123" s="247"/>
      <c r="BC123" s="247"/>
      <c r="BD123" s="247"/>
      <c r="BE123" s="247"/>
      <c r="BF123" s="247"/>
      <c r="BG123" s="247"/>
      <c r="BH123" s="247"/>
      <c r="BI123" s="247"/>
      <c r="BJ123" s="247"/>
      <c r="BK123" s="247"/>
      <c r="BL123" s="247"/>
      <c r="BM123" s="247"/>
      <c r="BN123" s="247"/>
      <c r="BO123" s="864" t="s">
        <v>451</v>
      </c>
      <c r="BP123" s="865"/>
      <c r="BQ123" s="819">
        <v>1501869</v>
      </c>
      <c r="BR123" s="820"/>
      <c r="BS123" s="820"/>
      <c r="BT123" s="820"/>
      <c r="BU123" s="820"/>
      <c r="BV123" s="820">
        <v>1848018</v>
      </c>
      <c r="BW123" s="820"/>
      <c r="BX123" s="820"/>
      <c r="BY123" s="820"/>
      <c r="BZ123" s="820"/>
      <c r="CA123" s="820">
        <v>2183056</v>
      </c>
      <c r="CB123" s="820"/>
      <c r="CC123" s="820"/>
      <c r="CD123" s="820"/>
      <c r="CE123" s="820"/>
      <c r="CF123" s="735"/>
      <c r="CG123" s="736"/>
      <c r="CH123" s="736"/>
      <c r="CI123" s="736"/>
      <c r="CJ123" s="821"/>
      <c r="CK123" s="856"/>
      <c r="CL123" s="842"/>
      <c r="CM123" s="842"/>
      <c r="CN123" s="842"/>
      <c r="CO123" s="843"/>
      <c r="CP123" s="822" t="s">
        <v>395</v>
      </c>
      <c r="CQ123" s="823"/>
      <c r="CR123" s="823"/>
      <c r="CS123" s="823"/>
      <c r="CT123" s="823"/>
      <c r="CU123" s="823"/>
      <c r="CV123" s="823"/>
      <c r="CW123" s="823"/>
      <c r="CX123" s="823"/>
      <c r="CY123" s="823"/>
      <c r="CZ123" s="823"/>
      <c r="DA123" s="823"/>
      <c r="DB123" s="823"/>
      <c r="DC123" s="823"/>
      <c r="DD123" s="823"/>
      <c r="DE123" s="823"/>
      <c r="DF123" s="824"/>
      <c r="DG123" s="766">
        <v>6319</v>
      </c>
      <c r="DH123" s="767"/>
      <c r="DI123" s="767"/>
      <c r="DJ123" s="767"/>
      <c r="DK123" s="768"/>
      <c r="DL123" s="769">
        <v>11512</v>
      </c>
      <c r="DM123" s="767"/>
      <c r="DN123" s="767"/>
      <c r="DO123" s="767"/>
      <c r="DP123" s="768"/>
      <c r="DQ123" s="769">
        <v>18094</v>
      </c>
      <c r="DR123" s="767"/>
      <c r="DS123" s="767"/>
      <c r="DT123" s="767"/>
      <c r="DU123" s="768"/>
      <c r="DV123" s="811">
        <v>2.2000000000000002</v>
      </c>
      <c r="DW123" s="812"/>
      <c r="DX123" s="812"/>
      <c r="DY123" s="812"/>
      <c r="DZ123" s="813"/>
    </row>
    <row r="124" spans="1:130" s="224" customFormat="1" ht="26.25" customHeight="1" thickBot="1" x14ac:dyDescent="0.2">
      <c r="A124" s="807"/>
      <c r="B124" s="808"/>
      <c r="C124" s="802" t="s">
        <v>440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99</v>
      </c>
      <c r="BR124" s="818"/>
      <c r="BS124" s="818"/>
      <c r="BT124" s="818"/>
      <c r="BU124" s="818"/>
      <c r="BV124" s="818">
        <v>76</v>
      </c>
      <c r="BW124" s="818"/>
      <c r="BX124" s="818"/>
      <c r="BY124" s="818"/>
      <c r="BZ124" s="818"/>
      <c r="CA124" s="818">
        <v>42.8</v>
      </c>
      <c r="CB124" s="818"/>
      <c r="CC124" s="818"/>
      <c r="CD124" s="818"/>
      <c r="CE124" s="818"/>
      <c r="CF124" s="713"/>
      <c r="CG124" s="714"/>
      <c r="CH124" s="714"/>
      <c r="CI124" s="714"/>
      <c r="CJ124" s="849"/>
      <c r="CK124" s="857"/>
      <c r="CL124" s="857"/>
      <c r="CM124" s="857"/>
      <c r="CN124" s="857"/>
      <c r="CO124" s="858"/>
      <c r="CP124" s="822" t="s">
        <v>453</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454</v>
      </c>
      <c r="CL125" s="839"/>
      <c r="CM125" s="839"/>
      <c r="CN125" s="839"/>
      <c r="CO125" s="840"/>
      <c r="CP125" s="847" t="s">
        <v>455</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456</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458</v>
      </c>
      <c r="AY127" s="799"/>
      <c r="AZ127" s="799"/>
      <c r="BA127" s="799"/>
      <c r="BB127" s="799"/>
      <c r="BC127" s="799"/>
      <c r="BD127" s="799"/>
      <c r="BE127" s="800"/>
      <c r="BF127" s="798" t="s">
        <v>459</v>
      </c>
      <c r="BG127" s="799"/>
      <c r="BH127" s="799"/>
      <c r="BI127" s="799"/>
      <c r="BJ127" s="799"/>
      <c r="BK127" s="799"/>
      <c r="BL127" s="800"/>
      <c r="BM127" s="798" t="s">
        <v>460</v>
      </c>
      <c r="BN127" s="799"/>
      <c r="BO127" s="799"/>
      <c r="BP127" s="799"/>
      <c r="BQ127" s="799"/>
      <c r="BR127" s="799"/>
      <c r="BS127" s="800"/>
      <c r="BT127" s="798" t="s">
        <v>461</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462</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464</v>
      </c>
      <c r="X128" s="785"/>
      <c r="Y128" s="785"/>
      <c r="Z128" s="786"/>
      <c r="AA128" s="787">
        <v>3667</v>
      </c>
      <c r="AB128" s="788"/>
      <c r="AC128" s="788"/>
      <c r="AD128" s="788"/>
      <c r="AE128" s="789"/>
      <c r="AF128" s="790">
        <v>3221</v>
      </c>
      <c r="AG128" s="788"/>
      <c r="AH128" s="788"/>
      <c r="AI128" s="788"/>
      <c r="AJ128" s="789"/>
      <c r="AK128" s="790">
        <v>5653</v>
      </c>
      <c r="AL128" s="788"/>
      <c r="AM128" s="788"/>
      <c r="AN128" s="788"/>
      <c r="AO128" s="789"/>
      <c r="AP128" s="791"/>
      <c r="AQ128" s="792"/>
      <c r="AR128" s="792"/>
      <c r="AS128" s="792"/>
      <c r="AT128" s="793"/>
      <c r="AU128" s="226"/>
      <c r="AV128" s="226"/>
      <c r="AW128" s="226"/>
      <c r="AX128" s="794" t="s">
        <v>465</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466</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467</v>
      </c>
      <c r="X129" s="764"/>
      <c r="Y129" s="764"/>
      <c r="Z129" s="765"/>
      <c r="AA129" s="766">
        <v>999277</v>
      </c>
      <c r="AB129" s="767"/>
      <c r="AC129" s="767"/>
      <c r="AD129" s="767"/>
      <c r="AE129" s="768"/>
      <c r="AF129" s="769">
        <v>1011090</v>
      </c>
      <c r="AG129" s="767"/>
      <c r="AH129" s="767"/>
      <c r="AI129" s="767"/>
      <c r="AJ129" s="768"/>
      <c r="AK129" s="769">
        <v>974965</v>
      </c>
      <c r="AL129" s="767"/>
      <c r="AM129" s="767"/>
      <c r="AN129" s="767"/>
      <c r="AO129" s="768"/>
      <c r="AP129" s="770"/>
      <c r="AQ129" s="771"/>
      <c r="AR129" s="771"/>
      <c r="AS129" s="771"/>
      <c r="AT129" s="772"/>
      <c r="AU129" s="227"/>
      <c r="AV129" s="227"/>
      <c r="AW129" s="227"/>
      <c r="AX129" s="738" t="s">
        <v>468</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470</v>
      </c>
      <c r="X130" s="764"/>
      <c r="Y130" s="764"/>
      <c r="Z130" s="765"/>
      <c r="AA130" s="766">
        <v>156926</v>
      </c>
      <c r="AB130" s="767"/>
      <c r="AC130" s="767"/>
      <c r="AD130" s="767"/>
      <c r="AE130" s="768"/>
      <c r="AF130" s="769">
        <v>156975</v>
      </c>
      <c r="AG130" s="767"/>
      <c r="AH130" s="767"/>
      <c r="AI130" s="767"/>
      <c r="AJ130" s="768"/>
      <c r="AK130" s="769">
        <v>155132</v>
      </c>
      <c r="AL130" s="767"/>
      <c r="AM130" s="767"/>
      <c r="AN130" s="767"/>
      <c r="AO130" s="768"/>
      <c r="AP130" s="770"/>
      <c r="AQ130" s="771"/>
      <c r="AR130" s="771"/>
      <c r="AS130" s="771"/>
      <c r="AT130" s="772"/>
      <c r="AU130" s="227"/>
      <c r="AV130" s="227"/>
      <c r="AW130" s="227"/>
      <c r="AX130" s="738" t="s">
        <v>471</v>
      </c>
      <c r="AY130" s="739"/>
      <c r="AZ130" s="739"/>
      <c r="BA130" s="739"/>
      <c r="BB130" s="739"/>
      <c r="BC130" s="739"/>
      <c r="BD130" s="739"/>
      <c r="BE130" s="740"/>
      <c r="BF130" s="741">
        <v>9.8000000000000007</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472</v>
      </c>
      <c r="X131" s="748"/>
      <c r="Y131" s="748"/>
      <c r="Z131" s="749"/>
      <c r="AA131" s="750">
        <v>842351</v>
      </c>
      <c r="AB131" s="751"/>
      <c r="AC131" s="751"/>
      <c r="AD131" s="751"/>
      <c r="AE131" s="752"/>
      <c r="AF131" s="753">
        <v>854115</v>
      </c>
      <c r="AG131" s="751"/>
      <c r="AH131" s="751"/>
      <c r="AI131" s="751"/>
      <c r="AJ131" s="752"/>
      <c r="AK131" s="753">
        <v>819833</v>
      </c>
      <c r="AL131" s="751"/>
      <c r="AM131" s="751"/>
      <c r="AN131" s="751"/>
      <c r="AO131" s="752"/>
      <c r="AP131" s="754"/>
      <c r="AQ131" s="755"/>
      <c r="AR131" s="755"/>
      <c r="AS131" s="755"/>
      <c r="AT131" s="756"/>
      <c r="AU131" s="227"/>
      <c r="AV131" s="227"/>
      <c r="AW131" s="227"/>
      <c r="AX131" s="716" t="s">
        <v>473</v>
      </c>
      <c r="AY131" s="717"/>
      <c r="AZ131" s="717"/>
      <c r="BA131" s="717"/>
      <c r="BB131" s="717"/>
      <c r="BC131" s="717"/>
      <c r="BD131" s="717"/>
      <c r="BE131" s="718"/>
      <c r="BF131" s="719">
        <v>42.8</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475</v>
      </c>
      <c r="W132" s="729"/>
      <c r="X132" s="729"/>
      <c r="Y132" s="729"/>
      <c r="Z132" s="730"/>
      <c r="AA132" s="731">
        <v>9.5375918110000004</v>
      </c>
      <c r="AB132" s="732"/>
      <c r="AC132" s="732"/>
      <c r="AD132" s="732"/>
      <c r="AE132" s="733"/>
      <c r="AF132" s="734">
        <v>10.1668979</v>
      </c>
      <c r="AG132" s="732"/>
      <c r="AH132" s="732"/>
      <c r="AI132" s="732"/>
      <c r="AJ132" s="733"/>
      <c r="AK132" s="734">
        <v>9.8649359079999996</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476</v>
      </c>
      <c r="W133" s="708"/>
      <c r="X133" s="708"/>
      <c r="Y133" s="708"/>
      <c r="Z133" s="709"/>
      <c r="AA133" s="710">
        <v>10.7</v>
      </c>
      <c r="AB133" s="711"/>
      <c r="AC133" s="711"/>
      <c r="AD133" s="711"/>
      <c r="AE133" s="712"/>
      <c r="AF133" s="710">
        <v>10.199999999999999</v>
      </c>
      <c r="AG133" s="711"/>
      <c r="AH133" s="711"/>
      <c r="AI133" s="711"/>
      <c r="AJ133" s="712"/>
      <c r="AK133" s="710">
        <v>9.8000000000000007</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EU/vpbDxaiYBoDxil4k2NeRLlcC1XhzlVB3iA+rXp7xgwM4cbbGFs3wrfdaXxMS6hebMdtkyf3r4FfwXqczH2Q==" saltValue="SAqBkmHTPXL0ed9q9KAsi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P10" zoomScaleNormal="85" zoomScaleSheetLayoutView="100" workbookViewId="0">
      <selection activeCell="CS73" sqref="CS73"/>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waHW7eXOrEmGnniNh3R9t51UKCf2DorqfqVOXu3gB5VdhrbsOsjSargtNkjnwwtcpHQE8iM/t7bnjRn7DfBdeQ==" saltValue="md21K+42rjaPZ2zCZ9vQ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T22" zoomScale="85" zoomScaleNormal="8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JCsjDil79q3w6dWRikCdaw1Srf5Kxl0g07iEdaCx9Wp0vy8cGQK8ib4MvmHy27psZ8AJ+iNr3o4AsgBj43T0w==" saltValue="wcijEZWq1FNnFDJm+VlLI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9" workbookViewId="0">
      <selection activeCell="AO38" sqref="AO38"/>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479</v>
      </c>
      <c r="AL6" s="260"/>
      <c r="AM6" s="260"/>
      <c r="AN6" s="260"/>
    </row>
    <row r="7" spans="1:46" ht="13.5" customHeight="1" x14ac:dyDescent="0.15">
      <c r="A7" s="259"/>
      <c r="AK7" s="262"/>
      <c r="AL7" s="263"/>
      <c r="AM7" s="263"/>
      <c r="AN7" s="264"/>
      <c r="AO7" s="1105" t="s">
        <v>480</v>
      </c>
      <c r="AP7" s="265"/>
      <c r="AQ7" s="266" t="s">
        <v>481</v>
      </c>
      <c r="AR7" s="267"/>
    </row>
    <row r="8" spans="1:46" x14ac:dyDescent="0.15">
      <c r="A8" s="259"/>
      <c r="AK8" s="268"/>
      <c r="AL8" s="269"/>
      <c r="AM8" s="269"/>
      <c r="AN8" s="270"/>
      <c r="AO8" s="1106"/>
      <c r="AP8" s="271" t="s">
        <v>482</v>
      </c>
      <c r="AQ8" s="272" t="s">
        <v>483</v>
      </c>
      <c r="AR8" s="273" t="s">
        <v>484</v>
      </c>
    </row>
    <row r="9" spans="1:46" x14ac:dyDescent="0.15">
      <c r="A9" s="259"/>
      <c r="AK9" s="1117" t="s">
        <v>485</v>
      </c>
      <c r="AL9" s="1118"/>
      <c r="AM9" s="1118"/>
      <c r="AN9" s="1119"/>
      <c r="AO9" s="274">
        <v>344466</v>
      </c>
      <c r="AP9" s="274">
        <v>395938</v>
      </c>
      <c r="AQ9" s="275">
        <v>273733</v>
      </c>
      <c r="AR9" s="276">
        <v>44.6</v>
      </c>
    </row>
    <row r="10" spans="1:46" ht="13.5" customHeight="1" x14ac:dyDescent="0.15">
      <c r="A10" s="259"/>
      <c r="AK10" s="1117" t="s">
        <v>486</v>
      </c>
      <c r="AL10" s="1118"/>
      <c r="AM10" s="1118"/>
      <c r="AN10" s="1119"/>
      <c r="AO10" s="277">
        <v>1589</v>
      </c>
      <c r="AP10" s="277">
        <v>1826</v>
      </c>
      <c r="AQ10" s="278">
        <v>30345</v>
      </c>
      <c r="AR10" s="279">
        <v>-94</v>
      </c>
    </row>
    <row r="11" spans="1:46" ht="13.5" customHeight="1" x14ac:dyDescent="0.15">
      <c r="A11" s="259"/>
      <c r="AK11" s="1117" t="s">
        <v>487</v>
      </c>
      <c r="AL11" s="1118"/>
      <c r="AM11" s="1118"/>
      <c r="AN11" s="1119"/>
      <c r="AO11" s="277" t="s">
        <v>488</v>
      </c>
      <c r="AP11" s="277" t="s">
        <v>488</v>
      </c>
      <c r="AQ11" s="278">
        <v>4149</v>
      </c>
      <c r="AR11" s="279" t="s">
        <v>488</v>
      </c>
    </row>
    <row r="12" spans="1:46" ht="13.5" customHeight="1" x14ac:dyDescent="0.15">
      <c r="A12" s="259"/>
      <c r="AK12" s="1117" t="s">
        <v>489</v>
      </c>
      <c r="AL12" s="1118"/>
      <c r="AM12" s="1118"/>
      <c r="AN12" s="1119"/>
      <c r="AO12" s="277" t="s">
        <v>488</v>
      </c>
      <c r="AP12" s="277" t="s">
        <v>488</v>
      </c>
      <c r="AQ12" s="278" t="s">
        <v>488</v>
      </c>
      <c r="AR12" s="279" t="s">
        <v>488</v>
      </c>
    </row>
    <row r="13" spans="1:46" ht="13.5" customHeight="1" x14ac:dyDescent="0.15">
      <c r="A13" s="259"/>
      <c r="AK13" s="1117" t="s">
        <v>490</v>
      </c>
      <c r="AL13" s="1118"/>
      <c r="AM13" s="1118"/>
      <c r="AN13" s="1119"/>
      <c r="AO13" s="277" t="s">
        <v>488</v>
      </c>
      <c r="AP13" s="277" t="s">
        <v>488</v>
      </c>
      <c r="AQ13" s="278">
        <v>9494</v>
      </c>
      <c r="AR13" s="279" t="s">
        <v>488</v>
      </c>
    </row>
    <row r="14" spans="1:46" ht="13.5" customHeight="1" x14ac:dyDescent="0.15">
      <c r="A14" s="259"/>
      <c r="AK14" s="1117" t="s">
        <v>491</v>
      </c>
      <c r="AL14" s="1118"/>
      <c r="AM14" s="1118"/>
      <c r="AN14" s="1119"/>
      <c r="AO14" s="277" t="s">
        <v>488</v>
      </c>
      <c r="AP14" s="277" t="s">
        <v>488</v>
      </c>
      <c r="AQ14" s="278">
        <v>5033</v>
      </c>
      <c r="AR14" s="279" t="s">
        <v>488</v>
      </c>
    </row>
    <row r="15" spans="1:46" ht="13.5" customHeight="1" x14ac:dyDescent="0.15">
      <c r="A15" s="259"/>
      <c r="AK15" s="1120" t="s">
        <v>492</v>
      </c>
      <c r="AL15" s="1121"/>
      <c r="AM15" s="1121"/>
      <c r="AN15" s="1122"/>
      <c r="AO15" s="277">
        <v>-24852</v>
      </c>
      <c r="AP15" s="277">
        <v>-28566</v>
      </c>
      <c r="AQ15" s="278">
        <v>-17000</v>
      </c>
      <c r="AR15" s="279">
        <v>68</v>
      </c>
    </row>
    <row r="16" spans="1:46" x14ac:dyDescent="0.15">
      <c r="A16" s="259"/>
      <c r="AK16" s="1120" t="s">
        <v>178</v>
      </c>
      <c r="AL16" s="1121"/>
      <c r="AM16" s="1121"/>
      <c r="AN16" s="1122"/>
      <c r="AO16" s="277">
        <v>321203</v>
      </c>
      <c r="AP16" s="277">
        <v>369199</v>
      </c>
      <c r="AQ16" s="278">
        <v>305754</v>
      </c>
      <c r="AR16" s="279">
        <v>20.8</v>
      </c>
    </row>
    <row r="17" spans="1:46" x14ac:dyDescent="0.15">
      <c r="A17" s="259"/>
    </row>
    <row r="18" spans="1:46" x14ac:dyDescent="0.15">
      <c r="A18" s="259"/>
      <c r="AQ18" s="280"/>
      <c r="AR18" s="280"/>
    </row>
    <row r="19" spans="1:46" x14ac:dyDescent="0.15">
      <c r="A19" s="259"/>
      <c r="AK19" s="255" t="s">
        <v>493</v>
      </c>
    </row>
    <row r="20" spans="1:46" x14ac:dyDescent="0.15">
      <c r="A20" s="259"/>
      <c r="AK20" s="281"/>
      <c r="AL20" s="282"/>
      <c r="AM20" s="282"/>
      <c r="AN20" s="283"/>
      <c r="AO20" s="284" t="s">
        <v>494</v>
      </c>
      <c r="AP20" s="285" t="s">
        <v>495</v>
      </c>
      <c r="AQ20" s="286" t="s">
        <v>496</v>
      </c>
      <c r="AR20" s="287"/>
    </row>
    <row r="21" spans="1:46" s="260" customFormat="1" x14ac:dyDescent="0.15">
      <c r="A21" s="288"/>
      <c r="AK21" s="1123" t="s">
        <v>497</v>
      </c>
      <c r="AL21" s="1124"/>
      <c r="AM21" s="1124"/>
      <c r="AN21" s="1125"/>
      <c r="AO21" s="289">
        <v>35.630000000000003</v>
      </c>
      <c r="AP21" s="290">
        <v>26.54</v>
      </c>
      <c r="AQ21" s="291">
        <v>9.09</v>
      </c>
      <c r="AS21" s="292"/>
      <c r="AT21" s="288"/>
    </row>
    <row r="22" spans="1:46" s="260" customFormat="1" x14ac:dyDescent="0.15">
      <c r="A22" s="288"/>
      <c r="AK22" s="1123" t="s">
        <v>498</v>
      </c>
      <c r="AL22" s="1124"/>
      <c r="AM22" s="1124"/>
      <c r="AN22" s="1125"/>
      <c r="AO22" s="293">
        <v>94.2</v>
      </c>
      <c r="AP22" s="294">
        <v>93.9</v>
      </c>
      <c r="AQ22" s="295">
        <v>0.3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499</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501</v>
      </c>
      <c r="AL29" s="260"/>
      <c r="AM29" s="260"/>
      <c r="AN29" s="260"/>
      <c r="AS29" s="302"/>
    </row>
    <row r="30" spans="1:46" ht="13.5" customHeight="1" x14ac:dyDescent="0.15">
      <c r="A30" s="259"/>
      <c r="AK30" s="262"/>
      <c r="AL30" s="263"/>
      <c r="AM30" s="263"/>
      <c r="AN30" s="264"/>
      <c r="AO30" s="1105" t="s">
        <v>480</v>
      </c>
      <c r="AP30" s="265"/>
      <c r="AQ30" s="266" t="s">
        <v>481</v>
      </c>
      <c r="AR30" s="267"/>
    </row>
    <row r="31" spans="1:46" x14ac:dyDescent="0.15">
      <c r="A31" s="259"/>
      <c r="AK31" s="268"/>
      <c r="AL31" s="269"/>
      <c r="AM31" s="269"/>
      <c r="AN31" s="270"/>
      <c r="AO31" s="1106"/>
      <c r="AP31" s="271" t="s">
        <v>482</v>
      </c>
      <c r="AQ31" s="272" t="s">
        <v>483</v>
      </c>
      <c r="AR31" s="273" t="s">
        <v>484</v>
      </c>
    </row>
    <row r="32" spans="1:46" ht="27" customHeight="1" x14ac:dyDescent="0.15">
      <c r="A32" s="259"/>
      <c r="AK32" s="1107" t="s">
        <v>502</v>
      </c>
      <c r="AL32" s="1108"/>
      <c r="AM32" s="1108"/>
      <c r="AN32" s="1109"/>
      <c r="AO32" s="303">
        <v>123308</v>
      </c>
      <c r="AP32" s="303">
        <v>141733</v>
      </c>
      <c r="AQ32" s="304">
        <v>170830</v>
      </c>
      <c r="AR32" s="305">
        <v>-17</v>
      </c>
    </row>
    <row r="33" spans="1:46" ht="13.5" customHeight="1" x14ac:dyDescent="0.15">
      <c r="A33" s="259"/>
      <c r="AK33" s="1107" t="s">
        <v>503</v>
      </c>
      <c r="AL33" s="1108"/>
      <c r="AM33" s="1108"/>
      <c r="AN33" s="1109"/>
      <c r="AO33" s="303" t="s">
        <v>488</v>
      </c>
      <c r="AP33" s="303" t="s">
        <v>488</v>
      </c>
      <c r="AQ33" s="304" t="s">
        <v>488</v>
      </c>
      <c r="AR33" s="305" t="s">
        <v>488</v>
      </c>
    </row>
    <row r="34" spans="1:46" ht="27" customHeight="1" x14ac:dyDescent="0.15">
      <c r="A34" s="259"/>
      <c r="AK34" s="1107" t="s">
        <v>504</v>
      </c>
      <c r="AL34" s="1108"/>
      <c r="AM34" s="1108"/>
      <c r="AN34" s="1109"/>
      <c r="AO34" s="303" t="s">
        <v>488</v>
      </c>
      <c r="AP34" s="303" t="s">
        <v>488</v>
      </c>
      <c r="AQ34" s="304" t="s">
        <v>488</v>
      </c>
      <c r="AR34" s="305" t="s">
        <v>488</v>
      </c>
    </row>
    <row r="35" spans="1:46" ht="27" customHeight="1" x14ac:dyDescent="0.15">
      <c r="A35" s="259"/>
      <c r="AK35" s="1107" t="s">
        <v>505</v>
      </c>
      <c r="AL35" s="1108"/>
      <c r="AM35" s="1108"/>
      <c r="AN35" s="1109"/>
      <c r="AO35" s="303">
        <v>67261</v>
      </c>
      <c r="AP35" s="303">
        <v>77311</v>
      </c>
      <c r="AQ35" s="304">
        <v>32606</v>
      </c>
      <c r="AR35" s="305">
        <v>137.1</v>
      </c>
    </row>
    <row r="36" spans="1:46" ht="27" customHeight="1" x14ac:dyDescent="0.15">
      <c r="A36" s="259"/>
      <c r="AK36" s="1107" t="s">
        <v>506</v>
      </c>
      <c r="AL36" s="1108"/>
      <c r="AM36" s="1108"/>
      <c r="AN36" s="1109"/>
      <c r="AO36" s="303">
        <v>420</v>
      </c>
      <c r="AP36" s="303">
        <v>483</v>
      </c>
      <c r="AQ36" s="304">
        <v>4875</v>
      </c>
      <c r="AR36" s="305">
        <v>-90.1</v>
      </c>
    </row>
    <row r="37" spans="1:46" ht="13.5" customHeight="1" x14ac:dyDescent="0.15">
      <c r="A37" s="259"/>
      <c r="AK37" s="1107" t="s">
        <v>507</v>
      </c>
      <c r="AL37" s="1108"/>
      <c r="AM37" s="1108"/>
      <c r="AN37" s="1109"/>
      <c r="AO37" s="303">
        <v>50672</v>
      </c>
      <c r="AP37" s="303">
        <v>58244</v>
      </c>
      <c r="AQ37" s="304">
        <v>993</v>
      </c>
      <c r="AR37" s="305">
        <v>5765.5</v>
      </c>
    </row>
    <row r="38" spans="1:46" ht="27" customHeight="1" x14ac:dyDescent="0.15">
      <c r="A38" s="259"/>
      <c r="AK38" s="1110" t="s">
        <v>508</v>
      </c>
      <c r="AL38" s="1111"/>
      <c r="AM38" s="1111"/>
      <c r="AN38" s="1112"/>
      <c r="AO38" s="306" t="s">
        <v>488</v>
      </c>
      <c r="AP38" s="306" t="s">
        <v>488</v>
      </c>
      <c r="AQ38" s="307">
        <v>50</v>
      </c>
      <c r="AR38" s="295" t="s">
        <v>488</v>
      </c>
      <c r="AS38" s="302"/>
    </row>
    <row r="39" spans="1:46" x14ac:dyDescent="0.15">
      <c r="A39" s="259"/>
      <c r="AK39" s="1110" t="s">
        <v>509</v>
      </c>
      <c r="AL39" s="1111"/>
      <c r="AM39" s="1111"/>
      <c r="AN39" s="1112"/>
      <c r="AO39" s="303">
        <v>-5653</v>
      </c>
      <c r="AP39" s="303">
        <v>-6498</v>
      </c>
      <c r="AQ39" s="304">
        <v>-6626</v>
      </c>
      <c r="AR39" s="305">
        <v>-1.9</v>
      </c>
      <c r="AS39" s="302"/>
    </row>
    <row r="40" spans="1:46" ht="27" customHeight="1" x14ac:dyDescent="0.15">
      <c r="A40" s="259"/>
      <c r="AK40" s="1107" t="s">
        <v>510</v>
      </c>
      <c r="AL40" s="1108"/>
      <c r="AM40" s="1108"/>
      <c r="AN40" s="1109"/>
      <c r="AO40" s="303">
        <v>-155132</v>
      </c>
      <c r="AP40" s="303">
        <v>-178313</v>
      </c>
      <c r="AQ40" s="304">
        <v>-145454</v>
      </c>
      <c r="AR40" s="305">
        <v>22.6</v>
      </c>
      <c r="AS40" s="302"/>
    </row>
    <row r="41" spans="1:46" x14ac:dyDescent="0.15">
      <c r="A41" s="259"/>
      <c r="AK41" s="1113" t="s">
        <v>288</v>
      </c>
      <c r="AL41" s="1114"/>
      <c r="AM41" s="1114"/>
      <c r="AN41" s="1115"/>
      <c r="AO41" s="303">
        <v>80876</v>
      </c>
      <c r="AP41" s="303">
        <v>92961</v>
      </c>
      <c r="AQ41" s="304">
        <v>57274</v>
      </c>
      <c r="AR41" s="305">
        <v>62.3</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511</v>
      </c>
    </row>
    <row r="48" spans="1:46" x14ac:dyDescent="0.15">
      <c r="A48" s="259"/>
      <c r="AK48" s="313" t="s">
        <v>512</v>
      </c>
      <c r="AL48" s="313"/>
      <c r="AM48" s="313"/>
      <c r="AN48" s="313"/>
      <c r="AO48" s="313"/>
      <c r="AP48" s="313"/>
      <c r="AQ48" s="314"/>
      <c r="AR48" s="313"/>
    </row>
    <row r="49" spans="1:44" ht="13.5" customHeight="1" x14ac:dyDescent="0.15">
      <c r="A49" s="259"/>
      <c r="AK49" s="315"/>
      <c r="AL49" s="316"/>
      <c r="AM49" s="1100" t="s">
        <v>480</v>
      </c>
      <c r="AN49" s="1102" t="s">
        <v>513</v>
      </c>
      <c r="AO49" s="1103"/>
      <c r="AP49" s="1103"/>
      <c r="AQ49" s="1103"/>
      <c r="AR49" s="1104"/>
    </row>
    <row r="50" spans="1:44" x14ac:dyDescent="0.15">
      <c r="A50" s="259"/>
      <c r="AK50" s="317"/>
      <c r="AL50" s="318"/>
      <c r="AM50" s="1101"/>
      <c r="AN50" s="319" t="s">
        <v>514</v>
      </c>
      <c r="AO50" s="320" t="s">
        <v>515</v>
      </c>
      <c r="AP50" s="321" t="s">
        <v>516</v>
      </c>
      <c r="AQ50" s="322" t="s">
        <v>517</v>
      </c>
      <c r="AR50" s="323" t="s">
        <v>518</v>
      </c>
    </row>
    <row r="51" spans="1:44" x14ac:dyDescent="0.15">
      <c r="A51" s="259"/>
      <c r="AK51" s="315" t="s">
        <v>519</v>
      </c>
      <c r="AL51" s="316"/>
      <c r="AM51" s="324">
        <v>802492</v>
      </c>
      <c r="AN51" s="325">
        <v>878000</v>
      </c>
      <c r="AO51" s="326">
        <v>51.4</v>
      </c>
      <c r="AP51" s="327">
        <v>316937</v>
      </c>
      <c r="AQ51" s="328">
        <v>9.4</v>
      </c>
      <c r="AR51" s="329">
        <v>42</v>
      </c>
    </row>
    <row r="52" spans="1:44" x14ac:dyDescent="0.15">
      <c r="A52" s="259"/>
      <c r="AK52" s="330"/>
      <c r="AL52" s="331" t="s">
        <v>520</v>
      </c>
      <c r="AM52" s="332">
        <v>57958</v>
      </c>
      <c r="AN52" s="333">
        <v>63411</v>
      </c>
      <c r="AO52" s="334">
        <v>132.4</v>
      </c>
      <c r="AP52" s="335">
        <v>199150</v>
      </c>
      <c r="AQ52" s="336">
        <v>27.5</v>
      </c>
      <c r="AR52" s="337">
        <v>104.9</v>
      </c>
    </row>
    <row r="53" spans="1:44" x14ac:dyDescent="0.15">
      <c r="A53" s="259"/>
      <c r="AK53" s="315" t="s">
        <v>521</v>
      </c>
      <c r="AL53" s="316"/>
      <c r="AM53" s="324">
        <v>879491</v>
      </c>
      <c r="AN53" s="325">
        <v>961192</v>
      </c>
      <c r="AO53" s="326">
        <v>9.5</v>
      </c>
      <c r="AP53" s="327">
        <v>332350</v>
      </c>
      <c r="AQ53" s="328">
        <v>4.9000000000000004</v>
      </c>
      <c r="AR53" s="329">
        <v>4.5999999999999996</v>
      </c>
    </row>
    <row r="54" spans="1:44" x14ac:dyDescent="0.15">
      <c r="A54" s="259"/>
      <c r="AK54" s="330"/>
      <c r="AL54" s="331" t="s">
        <v>520</v>
      </c>
      <c r="AM54" s="332">
        <v>52728</v>
      </c>
      <c r="AN54" s="333">
        <v>57626</v>
      </c>
      <c r="AO54" s="334">
        <v>-9.1</v>
      </c>
      <c r="AP54" s="335">
        <v>200453</v>
      </c>
      <c r="AQ54" s="336">
        <v>0.7</v>
      </c>
      <c r="AR54" s="337">
        <v>-9.8000000000000007</v>
      </c>
    </row>
    <row r="55" spans="1:44" x14ac:dyDescent="0.15">
      <c r="A55" s="259"/>
      <c r="AK55" s="315" t="s">
        <v>522</v>
      </c>
      <c r="AL55" s="316"/>
      <c r="AM55" s="324">
        <v>261293</v>
      </c>
      <c r="AN55" s="325">
        <v>284014</v>
      </c>
      <c r="AO55" s="326">
        <v>-70.5</v>
      </c>
      <c r="AP55" s="327">
        <v>362690</v>
      </c>
      <c r="AQ55" s="328">
        <v>9.1</v>
      </c>
      <c r="AR55" s="329">
        <v>-79.599999999999994</v>
      </c>
    </row>
    <row r="56" spans="1:44" x14ac:dyDescent="0.15">
      <c r="A56" s="259"/>
      <c r="AK56" s="330"/>
      <c r="AL56" s="331" t="s">
        <v>520</v>
      </c>
      <c r="AM56" s="332">
        <v>5207</v>
      </c>
      <c r="AN56" s="333">
        <v>5660</v>
      </c>
      <c r="AO56" s="334">
        <v>-90.2</v>
      </c>
      <c r="AP56" s="335">
        <v>172580</v>
      </c>
      <c r="AQ56" s="336">
        <v>-13.9</v>
      </c>
      <c r="AR56" s="337">
        <v>-76.3</v>
      </c>
    </row>
    <row r="57" spans="1:44" x14ac:dyDescent="0.15">
      <c r="A57" s="259"/>
      <c r="AK57" s="315" t="s">
        <v>523</v>
      </c>
      <c r="AL57" s="316"/>
      <c r="AM57" s="324">
        <v>717442</v>
      </c>
      <c r="AN57" s="325">
        <v>801611</v>
      </c>
      <c r="AO57" s="326">
        <v>182.2</v>
      </c>
      <c r="AP57" s="327">
        <v>296093</v>
      </c>
      <c r="AQ57" s="328">
        <v>-18.399999999999999</v>
      </c>
      <c r="AR57" s="329">
        <v>200.6</v>
      </c>
    </row>
    <row r="58" spans="1:44" x14ac:dyDescent="0.15">
      <c r="A58" s="259"/>
      <c r="AK58" s="330"/>
      <c r="AL58" s="331" t="s">
        <v>520</v>
      </c>
      <c r="AM58" s="332">
        <v>21143</v>
      </c>
      <c r="AN58" s="333">
        <v>23623</v>
      </c>
      <c r="AO58" s="334">
        <v>317.39999999999998</v>
      </c>
      <c r="AP58" s="335">
        <v>140545</v>
      </c>
      <c r="AQ58" s="336">
        <v>-18.600000000000001</v>
      </c>
      <c r="AR58" s="337">
        <v>336</v>
      </c>
    </row>
    <row r="59" spans="1:44" x14ac:dyDescent="0.15">
      <c r="A59" s="259"/>
      <c r="AK59" s="315" t="s">
        <v>524</v>
      </c>
      <c r="AL59" s="316"/>
      <c r="AM59" s="324">
        <v>114863</v>
      </c>
      <c r="AN59" s="325">
        <v>132026</v>
      </c>
      <c r="AO59" s="326">
        <v>-83.5</v>
      </c>
      <c r="AP59" s="327">
        <v>308655</v>
      </c>
      <c r="AQ59" s="328">
        <v>4.2</v>
      </c>
      <c r="AR59" s="329">
        <v>-87.7</v>
      </c>
    </row>
    <row r="60" spans="1:44" x14ac:dyDescent="0.15">
      <c r="A60" s="259"/>
      <c r="AK60" s="330"/>
      <c r="AL60" s="331" t="s">
        <v>520</v>
      </c>
      <c r="AM60" s="332">
        <v>14915</v>
      </c>
      <c r="AN60" s="333">
        <v>17144</v>
      </c>
      <c r="AO60" s="334">
        <v>-27.4</v>
      </c>
      <c r="AP60" s="335">
        <v>169887</v>
      </c>
      <c r="AQ60" s="336">
        <v>20.9</v>
      </c>
      <c r="AR60" s="337">
        <v>-48.3</v>
      </c>
    </row>
    <row r="61" spans="1:44" x14ac:dyDescent="0.15">
      <c r="A61" s="259"/>
      <c r="AK61" s="315" t="s">
        <v>525</v>
      </c>
      <c r="AL61" s="338"/>
      <c r="AM61" s="324">
        <v>555116</v>
      </c>
      <c r="AN61" s="325">
        <v>611369</v>
      </c>
      <c r="AO61" s="326">
        <v>17.8</v>
      </c>
      <c r="AP61" s="327">
        <v>323345</v>
      </c>
      <c r="AQ61" s="339">
        <v>1.8</v>
      </c>
      <c r="AR61" s="329">
        <v>16</v>
      </c>
    </row>
    <row r="62" spans="1:44" x14ac:dyDescent="0.15">
      <c r="A62" s="259"/>
      <c r="AK62" s="330"/>
      <c r="AL62" s="331" t="s">
        <v>520</v>
      </c>
      <c r="AM62" s="332">
        <v>30390</v>
      </c>
      <c r="AN62" s="333">
        <v>33493</v>
      </c>
      <c r="AO62" s="334">
        <v>64.599999999999994</v>
      </c>
      <c r="AP62" s="335">
        <v>176523</v>
      </c>
      <c r="AQ62" s="336">
        <v>3.3</v>
      </c>
      <c r="AR62" s="337">
        <v>61.3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3EH0kgdjt6mhgNgkYp8ITWmB0ugpDfDyMYhxdKIUHlbCCvJozQMytf7oG4mdwUeuxC0a/OTIxKfIdYMjdoxizg==" saltValue="Dyd+JA7B+mC6K1+/LOVN1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8" zoomScale="70" zoomScaleNormal="70" zoomScaleSheetLayoutView="55" workbookViewId="0">
      <selection activeCell="BJ81" sqref="BJ81"/>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477</v>
      </c>
    </row>
    <row r="121" spans="125:125" ht="13.5" hidden="1" customHeight="1" x14ac:dyDescent="0.15">
      <c r="DU121" s="253"/>
    </row>
  </sheetData>
  <sheetProtection algorithmName="SHA-512" hashValue="v9pgFVVt5aF7exVhf8KTyckwuRglyGkFWoT+hV3Rsd739R7ApCmOHDaZQkkgNK9t4wm1l3KF05zqHxa6uXDQsw==" saltValue="CVyANFK1ZGcNJIILnBE0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85" zoomScaleNormal="85" zoomScaleSheetLayoutView="55" workbookViewId="0">
      <selection activeCell="AG81" sqref="AG81"/>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477</v>
      </c>
    </row>
  </sheetData>
  <sheetProtection algorithmName="SHA-512" hashValue="Z4GyRIByRIo8xTLjQwd4tOIZmlwUzBedbo3HBHvf4vpS84nHkjujfHIt1fPfDvvDi6NlkJLoHEen4PciC8GWBg==" saltValue="B32tXRM/bD/JX7nw6JJSY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2" zoomScale="70" zoomScaleNormal="70" zoomScaleSheetLayoutView="100" workbookViewId="0">
      <selection activeCell="H48" sqref="H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26" t="s">
        <v>3</v>
      </c>
      <c r="D47" s="1126"/>
      <c r="E47" s="1127"/>
      <c r="F47" s="11">
        <v>36.33</v>
      </c>
      <c r="G47" s="12">
        <v>32.729999999999997</v>
      </c>
      <c r="H47" s="12">
        <v>37.61</v>
      </c>
      <c r="I47" s="12">
        <v>54.33</v>
      </c>
      <c r="J47" s="13">
        <v>52.98</v>
      </c>
    </row>
    <row r="48" spans="2:10" ht="57.75" customHeight="1" x14ac:dyDescent="0.15">
      <c r="B48" s="14"/>
      <c r="C48" s="1128" t="s">
        <v>4</v>
      </c>
      <c r="D48" s="1128"/>
      <c r="E48" s="1129"/>
      <c r="F48" s="15">
        <v>0.34</v>
      </c>
      <c r="G48" s="16">
        <v>10.11</v>
      </c>
      <c r="H48" s="16">
        <v>15.18</v>
      </c>
      <c r="I48" s="16">
        <v>15.18</v>
      </c>
      <c r="J48" s="17">
        <v>13.7</v>
      </c>
    </row>
    <row r="49" spans="2:10" ht="57.75" customHeight="1" thickBot="1" x14ac:dyDescent="0.2">
      <c r="B49" s="18"/>
      <c r="C49" s="1130" t="s">
        <v>5</v>
      </c>
      <c r="D49" s="1130"/>
      <c r="E49" s="1131"/>
      <c r="F49" s="19" t="s">
        <v>532</v>
      </c>
      <c r="G49" s="20">
        <v>8.0399999999999991</v>
      </c>
      <c r="H49" s="20">
        <v>15.61</v>
      </c>
      <c r="I49" s="20">
        <v>17.329999999999998</v>
      </c>
      <c r="J49" s="21" t="s">
        <v>533</v>
      </c>
    </row>
    <row r="50" spans="2:10" x14ac:dyDescent="0.15"/>
  </sheetData>
  <sheetProtection algorithmName="SHA-512" hashValue="IJlhgaGvUFbCWwznRTJ5A92Q7e6ByFkxfbQjh95eSxG3namjN+94obMVbFcXoXwFMupaf0WLJ6qBZVENqi8Q6Q==" saltValue="QIdThYzCUPkpx3XSuMZq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0"/>
  <sheetViews>
    <sheetView showGridLines="0" topLeftCell="A17" zoomScale="70" zoomScaleNormal="70" zoomScaleSheetLayoutView="100" workbookViewId="0">
      <selection activeCell="H37" sqref="H3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36" t="s">
        <v>534</v>
      </c>
      <c r="D34" s="1136"/>
      <c r="E34" s="1137"/>
      <c r="F34" s="32">
        <v>0.39</v>
      </c>
      <c r="G34" s="33">
        <v>10.1</v>
      </c>
      <c r="H34" s="33">
        <v>15.18</v>
      </c>
      <c r="I34" s="33">
        <v>15.18</v>
      </c>
      <c r="J34" s="34">
        <v>13.69</v>
      </c>
      <c r="K34" s="22"/>
      <c r="L34" s="22"/>
      <c r="M34" s="22"/>
      <c r="N34" s="22"/>
      <c r="O34" s="22"/>
      <c r="P34" s="22"/>
    </row>
    <row r="35" spans="1:16" ht="39" customHeight="1" x14ac:dyDescent="0.15">
      <c r="A35" s="22"/>
      <c r="B35" s="35"/>
      <c r="C35" s="1132" t="s">
        <v>535</v>
      </c>
      <c r="D35" s="1132"/>
      <c r="E35" s="1133"/>
      <c r="F35" s="36">
        <v>0</v>
      </c>
      <c r="G35" s="37" t="s">
        <v>536</v>
      </c>
      <c r="H35" s="37">
        <v>0.54</v>
      </c>
      <c r="I35" s="37">
        <v>0.56000000000000005</v>
      </c>
      <c r="J35" s="38">
        <v>1.99</v>
      </c>
      <c r="K35" s="22"/>
      <c r="L35" s="22"/>
      <c r="M35" s="22"/>
      <c r="N35" s="22"/>
      <c r="O35" s="22"/>
      <c r="P35" s="22"/>
    </row>
    <row r="36" spans="1:16" ht="39" customHeight="1" x14ac:dyDescent="0.15">
      <c r="A36" s="22"/>
      <c r="B36" s="35"/>
      <c r="C36" s="1132" t="s">
        <v>537</v>
      </c>
      <c r="D36" s="1132"/>
      <c r="E36" s="1133"/>
      <c r="F36" s="36">
        <v>0.01</v>
      </c>
      <c r="G36" s="37">
        <v>0.08</v>
      </c>
      <c r="H36" s="37">
        <v>0.13</v>
      </c>
      <c r="I36" s="37">
        <v>0.2</v>
      </c>
      <c r="J36" s="38">
        <v>0.5</v>
      </c>
      <c r="K36" s="22"/>
      <c r="L36" s="22"/>
      <c r="M36" s="22"/>
      <c r="N36" s="22"/>
      <c r="O36" s="22"/>
      <c r="P36" s="22"/>
    </row>
    <row r="37" spans="1:16" ht="39" customHeight="1" x14ac:dyDescent="0.15">
      <c r="A37" s="22"/>
      <c r="B37" s="35"/>
      <c r="C37" s="1132" t="s">
        <v>538</v>
      </c>
      <c r="D37" s="1132"/>
      <c r="E37" s="1133"/>
      <c r="F37" s="36">
        <v>4.83</v>
      </c>
      <c r="G37" s="37">
        <v>5.2</v>
      </c>
      <c r="H37" s="37">
        <v>3.64</v>
      </c>
      <c r="I37" s="37">
        <v>2.63</v>
      </c>
      <c r="J37" s="38">
        <v>0.3</v>
      </c>
      <c r="K37" s="22"/>
      <c r="L37" s="22"/>
      <c r="M37" s="22"/>
      <c r="N37" s="22"/>
      <c r="O37" s="22"/>
      <c r="P37" s="22"/>
    </row>
    <row r="38" spans="1:16" ht="39" customHeight="1" x14ac:dyDescent="0.15">
      <c r="A38" s="22"/>
      <c r="B38" s="35"/>
      <c r="C38" s="1132" t="s">
        <v>539</v>
      </c>
      <c r="D38" s="1132"/>
      <c r="E38" s="1133"/>
      <c r="F38" s="36">
        <v>0.01</v>
      </c>
      <c r="G38" s="37">
        <v>0.01</v>
      </c>
      <c r="H38" s="37">
        <v>0.02</v>
      </c>
      <c r="I38" s="37">
        <v>0.1</v>
      </c>
      <c r="J38" s="38">
        <v>0.2</v>
      </c>
      <c r="K38" s="22"/>
      <c r="L38" s="22"/>
      <c r="M38" s="22"/>
      <c r="N38" s="22"/>
      <c r="O38" s="22"/>
      <c r="P38" s="22"/>
    </row>
    <row r="39" spans="1:16" ht="39" customHeight="1" x14ac:dyDescent="0.15">
      <c r="A39" s="22"/>
      <c r="B39" s="35"/>
      <c r="C39" s="1132" t="s">
        <v>540</v>
      </c>
      <c r="D39" s="1132"/>
      <c r="E39" s="1133"/>
      <c r="F39" s="36">
        <v>0.09</v>
      </c>
      <c r="G39" s="37">
        <v>0</v>
      </c>
      <c r="H39" s="37">
        <v>0</v>
      </c>
      <c r="I39" s="37">
        <v>0.01</v>
      </c>
      <c r="J39" s="38">
        <v>7.0000000000000007E-2</v>
      </c>
      <c r="K39" s="22"/>
      <c r="L39" s="22"/>
      <c r="M39" s="22"/>
      <c r="N39" s="22"/>
      <c r="O39" s="22"/>
      <c r="P39" s="22"/>
    </row>
    <row r="40" spans="1:16" ht="39" customHeight="1" x14ac:dyDescent="0.15">
      <c r="A40" s="22"/>
      <c r="B40" s="35"/>
      <c r="C40" s="1132" t="s">
        <v>541</v>
      </c>
      <c r="D40" s="1132"/>
      <c r="E40" s="1133"/>
      <c r="F40" s="36">
        <v>0.05</v>
      </c>
      <c r="G40" s="37">
        <v>0.08</v>
      </c>
      <c r="H40" s="37">
        <v>0.26</v>
      </c>
      <c r="I40" s="37">
        <v>0.44</v>
      </c>
      <c r="J40" s="38">
        <v>0.04</v>
      </c>
      <c r="K40" s="22"/>
      <c r="L40" s="22"/>
      <c r="M40" s="22"/>
      <c r="N40" s="22"/>
      <c r="O40" s="22"/>
      <c r="P40" s="22"/>
    </row>
    <row r="41" spans="1:16" ht="39" customHeight="1" x14ac:dyDescent="0.15">
      <c r="A41" s="22"/>
      <c r="B41" s="35"/>
      <c r="C41" s="1132" t="s">
        <v>542</v>
      </c>
      <c r="D41" s="1132"/>
      <c r="E41" s="1133"/>
      <c r="F41" s="36">
        <v>3.7</v>
      </c>
      <c r="G41" s="37">
        <v>3.7</v>
      </c>
      <c r="H41" s="37">
        <v>0</v>
      </c>
      <c r="I41" s="37">
        <v>0</v>
      </c>
      <c r="J41" s="38">
        <v>0</v>
      </c>
      <c r="K41" s="22"/>
      <c r="L41" s="22"/>
      <c r="M41" s="22"/>
      <c r="N41" s="22"/>
      <c r="O41" s="22"/>
      <c r="P41" s="22"/>
    </row>
    <row r="42" spans="1:16" ht="39" customHeight="1" x14ac:dyDescent="0.15">
      <c r="A42" s="22"/>
      <c r="B42" s="39"/>
      <c r="C42" s="1132" t="s">
        <v>543</v>
      </c>
      <c r="D42" s="1132"/>
      <c r="E42" s="1133"/>
      <c r="F42" s="36" t="s">
        <v>488</v>
      </c>
      <c r="G42" s="37" t="s">
        <v>488</v>
      </c>
      <c r="H42" s="37" t="s">
        <v>488</v>
      </c>
      <c r="I42" s="37" t="s">
        <v>488</v>
      </c>
      <c r="J42" s="38" t="s">
        <v>488</v>
      </c>
      <c r="K42" s="22"/>
      <c r="L42" s="22"/>
      <c r="M42" s="22"/>
      <c r="N42" s="22"/>
      <c r="O42" s="22"/>
      <c r="P42" s="22"/>
    </row>
    <row r="43" spans="1:16" ht="39" customHeight="1" thickBot="1" x14ac:dyDescent="0.2">
      <c r="A43" s="22"/>
      <c r="B43" s="40"/>
      <c r="C43" s="1134" t="s">
        <v>544</v>
      </c>
      <c r="D43" s="1134"/>
      <c r="E43" s="1135"/>
      <c r="F43" s="41" t="s">
        <v>488</v>
      </c>
      <c r="G43" s="42" t="s">
        <v>488</v>
      </c>
      <c r="H43" s="42" t="s">
        <v>488</v>
      </c>
      <c r="I43" s="42" t="s">
        <v>488</v>
      </c>
      <c r="J43" s="43" t="s">
        <v>488</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row r="49" s="23" customFormat="1" ht="13.5" hidden="1" customHeight="1" x14ac:dyDescent="0.15"/>
    <row r="50" s="23" customFormat="1" ht="13.5" hidden="1" customHeight="1" x14ac:dyDescent="0.15"/>
  </sheetData>
  <sheetProtection algorithmName="SHA-512" hashValue="ytd2GazhOzao2AAQnZd9mxX4j01MXMykucCiPFSP1lgUjcAFxL/tcJFHAzLDzeV99y6DwsNDw6Keqw3+tXrTAg==" saltValue="YBct2dIH3DPJSd06IUA9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6" zoomScale="70" zoomScaleNormal="70" zoomScaleSheetLayoutView="55" workbookViewId="0">
      <selection activeCell="N52" sqref="N52"/>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126</v>
      </c>
      <c r="L45" s="58">
        <v>124</v>
      </c>
      <c r="M45" s="58">
        <v>124</v>
      </c>
      <c r="N45" s="58">
        <v>128</v>
      </c>
      <c r="O45" s="59">
        <v>123</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488</v>
      </c>
      <c r="L46" s="62" t="s">
        <v>488</v>
      </c>
      <c r="M46" s="62" t="s">
        <v>488</v>
      </c>
      <c r="N46" s="62" t="s">
        <v>488</v>
      </c>
      <c r="O46" s="63" t="s">
        <v>488</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488</v>
      </c>
      <c r="L47" s="62" t="s">
        <v>488</v>
      </c>
      <c r="M47" s="62" t="s">
        <v>488</v>
      </c>
      <c r="N47" s="62" t="s">
        <v>488</v>
      </c>
      <c r="O47" s="63" t="s">
        <v>488</v>
      </c>
      <c r="P47" s="46"/>
      <c r="Q47" s="46"/>
      <c r="R47" s="46"/>
      <c r="S47" s="46"/>
      <c r="T47" s="46"/>
      <c r="U47" s="46"/>
    </row>
    <row r="48" spans="1:21" ht="30.75" customHeight="1" x14ac:dyDescent="0.15">
      <c r="A48" s="46"/>
      <c r="B48" s="1163"/>
      <c r="C48" s="1164"/>
      <c r="D48" s="60"/>
      <c r="E48" s="1140" t="s">
        <v>13</v>
      </c>
      <c r="F48" s="1140"/>
      <c r="G48" s="1140"/>
      <c r="H48" s="1140"/>
      <c r="I48" s="1140"/>
      <c r="J48" s="1141"/>
      <c r="K48" s="61">
        <v>59</v>
      </c>
      <c r="L48" s="62">
        <v>62</v>
      </c>
      <c r="M48" s="62">
        <v>65</v>
      </c>
      <c r="N48" s="62">
        <v>68</v>
      </c>
      <c r="O48" s="63">
        <v>67</v>
      </c>
      <c r="P48" s="46"/>
      <c r="Q48" s="46"/>
      <c r="R48" s="46"/>
      <c r="S48" s="46"/>
      <c r="T48" s="46"/>
      <c r="U48" s="46"/>
    </row>
    <row r="49" spans="1:21" ht="30.75" customHeight="1" x14ac:dyDescent="0.15">
      <c r="A49" s="46"/>
      <c r="B49" s="1163"/>
      <c r="C49" s="1164"/>
      <c r="D49" s="60"/>
      <c r="E49" s="1140" t="s">
        <v>14</v>
      </c>
      <c r="F49" s="1140"/>
      <c r="G49" s="1140"/>
      <c r="H49" s="1140"/>
      <c r="I49" s="1140"/>
      <c r="J49" s="1141"/>
      <c r="K49" s="61">
        <v>0</v>
      </c>
      <c r="L49" s="62">
        <v>0</v>
      </c>
      <c r="M49" s="62">
        <v>1</v>
      </c>
      <c r="N49" s="62">
        <v>0</v>
      </c>
      <c r="O49" s="63">
        <v>0</v>
      </c>
      <c r="P49" s="46"/>
      <c r="Q49" s="46"/>
      <c r="R49" s="46"/>
      <c r="S49" s="46"/>
      <c r="T49" s="46"/>
      <c r="U49" s="46"/>
    </row>
    <row r="50" spans="1:21" ht="30.75" customHeight="1" x14ac:dyDescent="0.15">
      <c r="A50" s="46"/>
      <c r="B50" s="1163"/>
      <c r="C50" s="1164"/>
      <c r="D50" s="60"/>
      <c r="E50" s="1140" t="s">
        <v>15</v>
      </c>
      <c r="F50" s="1140"/>
      <c r="G50" s="1140"/>
      <c r="H50" s="1140"/>
      <c r="I50" s="1140"/>
      <c r="J50" s="1141"/>
      <c r="K50" s="61">
        <v>47</v>
      </c>
      <c r="L50" s="62">
        <v>52</v>
      </c>
      <c r="M50" s="62">
        <v>51</v>
      </c>
      <c r="N50" s="62">
        <v>51</v>
      </c>
      <c r="O50" s="63">
        <v>51</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488</v>
      </c>
      <c r="L51" s="62" t="s">
        <v>488</v>
      </c>
      <c r="M51" s="62" t="s">
        <v>488</v>
      </c>
      <c r="N51" s="62" t="s">
        <v>488</v>
      </c>
      <c r="O51" s="63" t="s">
        <v>488</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155</v>
      </c>
      <c r="L52" s="62">
        <v>159</v>
      </c>
      <c r="M52" s="62">
        <v>161</v>
      </c>
      <c r="N52" s="62">
        <v>161</v>
      </c>
      <c r="O52" s="63">
        <v>162</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77</v>
      </c>
      <c r="L53" s="67">
        <v>79</v>
      </c>
      <c r="M53" s="67">
        <v>80</v>
      </c>
      <c r="N53" s="67">
        <v>86</v>
      </c>
      <c r="O53" s="68">
        <v>79</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545</v>
      </c>
      <c r="L57" s="79" t="s">
        <v>546</v>
      </c>
      <c r="M57" s="79" t="s">
        <v>547</v>
      </c>
      <c r="N57" s="79" t="s">
        <v>548</v>
      </c>
      <c r="O57" s="80" t="s">
        <v>549</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DWJU7D7tgu7BHBDs7ykvjoh69556nA2Hq9t7LuoX8hRM7DGdVqxlCvnrjBg+3nJJC7kaIJ2uP2fpfN0PEZVddg==" saltValue="PnlCWEEE6X9qsOc8up+0l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5" zoomScale="70" zoomScaleNormal="70" zoomScaleSheetLayoutView="100" workbookViewId="0">
      <selection activeCell="J39" sqref="J39"/>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527</v>
      </c>
      <c r="J40" s="101" t="s">
        <v>528</v>
      </c>
      <c r="K40" s="101" t="s">
        <v>529</v>
      </c>
      <c r="L40" s="101" t="s">
        <v>530</v>
      </c>
      <c r="M40" s="102" t="s">
        <v>531</v>
      </c>
    </row>
    <row r="41" spans="2:13" ht="27.75" customHeight="1" x14ac:dyDescent="0.15">
      <c r="B41" s="1181" t="s">
        <v>30</v>
      </c>
      <c r="C41" s="1182"/>
      <c r="D41" s="103"/>
      <c r="E41" s="1183" t="s">
        <v>31</v>
      </c>
      <c r="F41" s="1183"/>
      <c r="G41" s="1183"/>
      <c r="H41" s="1184"/>
      <c r="I41" s="342">
        <v>1111</v>
      </c>
      <c r="J41" s="343">
        <v>1258</v>
      </c>
      <c r="K41" s="343">
        <v>1211</v>
      </c>
      <c r="L41" s="343">
        <v>1482</v>
      </c>
      <c r="M41" s="344">
        <v>1362</v>
      </c>
    </row>
    <row r="42" spans="2:13" ht="27.75" customHeight="1" x14ac:dyDescent="0.15">
      <c r="B42" s="1171"/>
      <c r="C42" s="1172"/>
      <c r="D42" s="104"/>
      <c r="E42" s="1175" t="s">
        <v>32</v>
      </c>
      <c r="F42" s="1175"/>
      <c r="G42" s="1175"/>
      <c r="H42" s="1176"/>
      <c r="I42" s="345">
        <v>743</v>
      </c>
      <c r="J42" s="346">
        <v>685</v>
      </c>
      <c r="K42" s="346">
        <v>626</v>
      </c>
      <c r="L42" s="346">
        <v>628</v>
      </c>
      <c r="M42" s="347">
        <v>729</v>
      </c>
    </row>
    <row r="43" spans="2:13" ht="27.75" customHeight="1" x14ac:dyDescent="0.15">
      <c r="B43" s="1171"/>
      <c r="C43" s="1172"/>
      <c r="D43" s="104"/>
      <c r="E43" s="1175" t="s">
        <v>33</v>
      </c>
      <c r="F43" s="1175"/>
      <c r="G43" s="1175"/>
      <c r="H43" s="1176"/>
      <c r="I43" s="345">
        <v>573</v>
      </c>
      <c r="J43" s="346">
        <v>558</v>
      </c>
      <c r="K43" s="346">
        <v>499</v>
      </c>
      <c r="L43" s="346">
        <v>388</v>
      </c>
      <c r="M43" s="347">
        <v>443</v>
      </c>
    </row>
    <row r="44" spans="2:13" ht="27.75" customHeight="1" x14ac:dyDescent="0.15">
      <c r="B44" s="1171"/>
      <c r="C44" s="1172"/>
      <c r="D44" s="104"/>
      <c r="E44" s="1175" t="s">
        <v>34</v>
      </c>
      <c r="F44" s="1175"/>
      <c r="G44" s="1175"/>
      <c r="H44" s="1176"/>
      <c r="I44" s="345" t="s">
        <v>488</v>
      </c>
      <c r="J44" s="346" t="s">
        <v>488</v>
      </c>
      <c r="K44" s="346" t="s">
        <v>488</v>
      </c>
      <c r="L44" s="346" t="s">
        <v>488</v>
      </c>
      <c r="M44" s="347" t="s">
        <v>488</v>
      </c>
    </row>
    <row r="45" spans="2:13" ht="27.75" customHeight="1" x14ac:dyDescent="0.15">
      <c r="B45" s="1171"/>
      <c r="C45" s="1172"/>
      <c r="D45" s="104"/>
      <c r="E45" s="1175" t="s">
        <v>35</v>
      </c>
      <c r="F45" s="1175"/>
      <c r="G45" s="1175"/>
      <c r="H45" s="1176"/>
      <c r="I45" s="345">
        <v>82</v>
      </c>
      <c r="J45" s="346" t="s">
        <v>488</v>
      </c>
      <c r="K45" s="346" t="s">
        <v>488</v>
      </c>
      <c r="L45" s="346" t="s">
        <v>488</v>
      </c>
      <c r="M45" s="347" t="s">
        <v>488</v>
      </c>
    </row>
    <row r="46" spans="2:13" ht="27.75" customHeight="1" x14ac:dyDescent="0.15">
      <c r="B46" s="1171"/>
      <c r="C46" s="1172"/>
      <c r="D46" s="105"/>
      <c r="E46" s="1175" t="s">
        <v>36</v>
      </c>
      <c r="F46" s="1175"/>
      <c r="G46" s="1175"/>
      <c r="H46" s="1176"/>
      <c r="I46" s="345" t="s">
        <v>488</v>
      </c>
      <c r="J46" s="346" t="s">
        <v>488</v>
      </c>
      <c r="K46" s="346" t="s">
        <v>488</v>
      </c>
      <c r="L46" s="346" t="s">
        <v>488</v>
      </c>
      <c r="M46" s="347" t="s">
        <v>488</v>
      </c>
    </row>
    <row r="47" spans="2:13" ht="27.75" customHeight="1" x14ac:dyDescent="0.15">
      <c r="B47" s="1171"/>
      <c r="C47" s="1172"/>
      <c r="D47" s="106"/>
      <c r="E47" s="1185" t="s">
        <v>37</v>
      </c>
      <c r="F47" s="1186"/>
      <c r="G47" s="1186"/>
      <c r="H47" s="1187"/>
      <c r="I47" s="345" t="s">
        <v>488</v>
      </c>
      <c r="J47" s="346" t="s">
        <v>488</v>
      </c>
      <c r="K47" s="346" t="s">
        <v>488</v>
      </c>
      <c r="L47" s="346" t="s">
        <v>488</v>
      </c>
      <c r="M47" s="347" t="s">
        <v>488</v>
      </c>
    </row>
    <row r="48" spans="2:13" ht="27.75" customHeight="1" x14ac:dyDescent="0.15">
      <c r="B48" s="1171"/>
      <c r="C48" s="1172"/>
      <c r="D48" s="104"/>
      <c r="E48" s="1175" t="s">
        <v>38</v>
      </c>
      <c r="F48" s="1175"/>
      <c r="G48" s="1175"/>
      <c r="H48" s="1176"/>
      <c r="I48" s="345" t="s">
        <v>488</v>
      </c>
      <c r="J48" s="346" t="s">
        <v>488</v>
      </c>
      <c r="K48" s="346" t="s">
        <v>488</v>
      </c>
      <c r="L48" s="346" t="s">
        <v>488</v>
      </c>
      <c r="M48" s="347" t="s">
        <v>488</v>
      </c>
    </row>
    <row r="49" spans="2:13" ht="27.75" customHeight="1" x14ac:dyDescent="0.15">
      <c r="B49" s="1173"/>
      <c r="C49" s="1174"/>
      <c r="D49" s="104"/>
      <c r="E49" s="1175" t="s">
        <v>39</v>
      </c>
      <c r="F49" s="1175"/>
      <c r="G49" s="1175"/>
      <c r="H49" s="1176"/>
      <c r="I49" s="345" t="s">
        <v>488</v>
      </c>
      <c r="J49" s="346" t="s">
        <v>488</v>
      </c>
      <c r="K49" s="346" t="s">
        <v>488</v>
      </c>
      <c r="L49" s="346" t="s">
        <v>488</v>
      </c>
      <c r="M49" s="347" t="s">
        <v>488</v>
      </c>
    </row>
    <row r="50" spans="2:13" ht="27.75" customHeight="1" x14ac:dyDescent="0.15">
      <c r="B50" s="1169" t="s">
        <v>40</v>
      </c>
      <c r="C50" s="1170"/>
      <c r="D50" s="107"/>
      <c r="E50" s="1175" t="s">
        <v>41</v>
      </c>
      <c r="F50" s="1175"/>
      <c r="G50" s="1175"/>
      <c r="H50" s="1176"/>
      <c r="I50" s="345">
        <v>359</v>
      </c>
      <c r="J50" s="346">
        <v>294</v>
      </c>
      <c r="K50" s="346">
        <v>390</v>
      </c>
      <c r="L50" s="346">
        <v>564</v>
      </c>
      <c r="M50" s="347">
        <v>532</v>
      </c>
    </row>
    <row r="51" spans="2:13" ht="27.75" customHeight="1" x14ac:dyDescent="0.15">
      <c r="B51" s="1171"/>
      <c r="C51" s="1172"/>
      <c r="D51" s="104"/>
      <c r="E51" s="1175" t="s">
        <v>42</v>
      </c>
      <c r="F51" s="1175"/>
      <c r="G51" s="1175"/>
      <c r="H51" s="1176"/>
      <c r="I51" s="345">
        <v>7</v>
      </c>
      <c r="J51" s="346">
        <v>5</v>
      </c>
      <c r="K51" s="346">
        <v>18</v>
      </c>
      <c r="L51" s="346">
        <v>16</v>
      </c>
      <c r="M51" s="347">
        <v>17</v>
      </c>
    </row>
    <row r="52" spans="2:13" ht="27.75" customHeight="1" x14ac:dyDescent="0.15">
      <c r="B52" s="1173"/>
      <c r="C52" s="1174"/>
      <c r="D52" s="104"/>
      <c r="E52" s="1175" t="s">
        <v>43</v>
      </c>
      <c r="F52" s="1175"/>
      <c r="G52" s="1175"/>
      <c r="H52" s="1176"/>
      <c r="I52" s="345">
        <v>1109</v>
      </c>
      <c r="J52" s="346">
        <v>1151</v>
      </c>
      <c r="K52" s="346">
        <v>1094</v>
      </c>
      <c r="L52" s="346">
        <v>1267</v>
      </c>
      <c r="M52" s="347">
        <v>1634</v>
      </c>
    </row>
    <row r="53" spans="2:13" ht="27.75" customHeight="1" thickBot="1" x14ac:dyDescent="0.2">
      <c r="B53" s="1177" t="s">
        <v>19</v>
      </c>
      <c r="C53" s="1178"/>
      <c r="D53" s="108"/>
      <c r="E53" s="1179" t="s">
        <v>44</v>
      </c>
      <c r="F53" s="1179"/>
      <c r="G53" s="1179"/>
      <c r="H53" s="1180"/>
      <c r="I53" s="348">
        <v>1034</v>
      </c>
      <c r="J53" s="349">
        <v>1050</v>
      </c>
      <c r="K53" s="349">
        <v>835</v>
      </c>
      <c r="L53" s="349">
        <v>650</v>
      </c>
      <c r="M53" s="350">
        <v>351</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1IZHGQZxa7HkSbFbnV+ZR+rRJs7w0A6g3k4RyfIvv00bGyKEpmzS+pNy1ZJ55uUYu4sEVe8hsw3XL6ZxisX0Xg==" saltValue="baowKasw86Zue/ZAUlRn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6" zoomScale="70" zoomScaleNormal="70" zoomScaleSheetLayoutView="100" workbookViewId="0">
      <selection activeCell="G55" sqref="G5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529</v>
      </c>
      <c r="G54" s="117" t="s">
        <v>530</v>
      </c>
      <c r="H54" s="118" t="s">
        <v>531</v>
      </c>
    </row>
    <row r="55" spans="2:8" ht="52.5" customHeight="1" x14ac:dyDescent="0.15">
      <c r="B55" s="119"/>
      <c r="C55" s="1196" t="s">
        <v>46</v>
      </c>
      <c r="D55" s="1196"/>
      <c r="E55" s="1197"/>
      <c r="F55" s="120">
        <v>376</v>
      </c>
      <c r="G55" s="120">
        <v>549</v>
      </c>
      <c r="H55" s="121">
        <v>517</v>
      </c>
    </row>
    <row r="56" spans="2:8" ht="52.5" customHeight="1" x14ac:dyDescent="0.15">
      <c r="B56" s="122"/>
      <c r="C56" s="1198" t="s">
        <v>47</v>
      </c>
      <c r="D56" s="1198"/>
      <c r="E56" s="1199"/>
      <c r="F56" s="123">
        <v>8</v>
      </c>
      <c r="G56" s="123">
        <v>8</v>
      </c>
      <c r="H56" s="124">
        <v>8</v>
      </c>
    </row>
    <row r="57" spans="2:8" ht="53.25" customHeight="1" x14ac:dyDescent="0.15">
      <c r="B57" s="122"/>
      <c r="C57" s="1200" t="s">
        <v>48</v>
      </c>
      <c r="D57" s="1200"/>
      <c r="E57" s="1201"/>
      <c r="F57" s="125">
        <v>90</v>
      </c>
      <c r="G57" s="125">
        <v>97</v>
      </c>
      <c r="H57" s="126">
        <v>98</v>
      </c>
    </row>
    <row r="58" spans="2:8" ht="45.75" customHeight="1" x14ac:dyDescent="0.15">
      <c r="B58" s="127"/>
      <c r="C58" s="1188" t="s">
        <v>559</v>
      </c>
      <c r="D58" s="1189"/>
      <c r="E58" s="1190"/>
      <c r="F58" s="128">
        <v>30</v>
      </c>
      <c r="G58" s="128">
        <v>30</v>
      </c>
      <c r="H58" s="129">
        <v>30</v>
      </c>
    </row>
    <row r="59" spans="2:8" ht="45.75" customHeight="1" x14ac:dyDescent="0.15">
      <c r="B59" s="127"/>
      <c r="C59" s="1188" t="s">
        <v>560</v>
      </c>
      <c r="D59" s="1189"/>
      <c r="E59" s="1190"/>
      <c r="F59" s="128">
        <v>25</v>
      </c>
      <c r="G59" s="128">
        <v>25</v>
      </c>
      <c r="H59" s="129">
        <v>24</v>
      </c>
    </row>
    <row r="60" spans="2:8" ht="45.75" customHeight="1" x14ac:dyDescent="0.15">
      <c r="B60" s="127"/>
      <c r="C60" s="1188" t="s">
        <v>561</v>
      </c>
      <c r="D60" s="1189"/>
      <c r="E60" s="1190"/>
      <c r="F60" s="128">
        <v>6</v>
      </c>
      <c r="G60" s="128">
        <v>7</v>
      </c>
      <c r="H60" s="129">
        <v>8</v>
      </c>
    </row>
    <row r="61" spans="2:8" ht="45.75" customHeight="1" x14ac:dyDescent="0.15">
      <c r="B61" s="127"/>
      <c r="C61" s="1188" t="s">
        <v>562</v>
      </c>
      <c r="D61" s="1189"/>
      <c r="E61" s="1190"/>
      <c r="F61" s="128">
        <v>5</v>
      </c>
      <c r="G61" s="128">
        <v>5</v>
      </c>
      <c r="H61" s="129">
        <v>5</v>
      </c>
    </row>
    <row r="62" spans="2:8" ht="45.75" customHeight="1" thickBot="1" x14ac:dyDescent="0.2">
      <c r="B62" s="130"/>
      <c r="C62" s="1191" t="s">
        <v>563</v>
      </c>
      <c r="D62" s="1192"/>
      <c r="E62" s="1193"/>
      <c r="F62" s="131">
        <v>5</v>
      </c>
      <c r="G62" s="131">
        <v>5</v>
      </c>
      <c r="H62" s="132">
        <v>5</v>
      </c>
    </row>
    <row r="63" spans="2:8" ht="52.5" customHeight="1" thickBot="1" x14ac:dyDescent="0.2">
      <c r="B63" s="133"/>
      <c r="C63" s="1194" t="s">
        <v>49</v>
      </c>
      <c r="D63" s="1194"/>
      <c r="E63" s="1195"/>
      <c r="F63" s="134">
        <v>474</v>
      </c>
      <c r="G63" s="134">
        <v>655</v>
      </c>
      <c r="H63" s="135">
        <v>623</v>
      </c>
    </row>
    <row r="64" spans="2:8" x14ac:dyDescent="0.15"/>
  </sheetData>
  <sheetProtection algorithmName="SHA-512" hashValue="tvMsoHcOYJKzCM0BQLT38DCQ3A1v8z7xjiCdOCNDMzbiy0yYw/TGRM3b8dY4V4Hj6prMQgLDD40pKqF1cw8YAg==" saltValue="PtAAcpZHZ2a5wQ5DLqnL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526</v>
      </c>
      <c r="G2" s="149"/>
      <c r="H2" s="150"/>
    </row>
    <row r="3" spans="1:8" x14ac:dyDescent="0.15">
      <c r="A3" s="146" t="s">
        <v>519</v>
      </c>
      <c r="B3" s="151"/>
      <c r="C3" s="152"/>
      <c r="D3" s="153">
        <v>878000</v>
      </c>
      <c r="E3" s="154"/>
      <c r="F3" s="155">
        <v>316937</v>
      </c>
      <c r="G3" s="156"/>
      <c r="H3" s="157"/>
    </row>
    <row r="4" spans="1:8" x14ac:dyDescent="0.15">
      <c r="A4" s="158"/>
      <c r="B4" s="159"/>
      <c r="C4" s="160"/>
      <c r="D4" s="161">
        <v>63411</v>
      </c>
      <c r="E4" s="162"/>
      <c r="F4" s="163">
        <v>199150</v>
      </c>
      <c r="G4" s="164"/>
      <c r="H4" s="165"/>
    </row>
    <row r="5" spans="1:8" x14ac:dyDescent="0.15">
      <c r="A5" s="146" t="s">
        <v>521</v>
      </c>
      <c r="B5" s="151"/>
      <c r="C5" s="152"/>
      <c r="D5" s="153">
        <v>961192</v>
      </c>
      <c r="E5" s="154"/>
      <c r="F5" s="155">
        <v>332350</v>
      </c>
      <c r="G5" s="156"/>
      <c r="H5" s="157"/>
    </row>
    <row r="6" spans="1:8" x14ac:dyDescent="0.15">
      <c r="A6" s="158"/>
      <c r="B6" s="159"/>
      <c r="C6" s="160"/>
      <c r="D6" s="161">
        <v>57626</v>
      </c>
      <c r="E6" s="162"/>
      <c r="F6" s="163">
        <v>200453</v>
      </c>
      <c r="G6" s="164"/>
      <c r="H6" s="165"/>
    </row>
    <row r="7" spans="1:8" x14ac:dyDescent="0.15">
      <c r="A7" s="146" t="s">
        <v>522</v>
      </c>
      <c r="B7" s="151"/>
      <c r="C7" s="152"/>
      <c r="D7" s="153">
        <v>284014</v>
      </c>
      <c r="E7" s="154"/>
      <c r="F7" s="155">
        <v>362690</v>
      </c>
      <c r="G7" s="156"/>
      <c r="H7" s="157"/>
    </row>
    <row r="8" spans="1:8" x14ac:dyDescent="0.15">
      <c r="A8" s="158"/>
      <c r="B8" s="159"/>
      <c r="C8" s="160"/>
      <c r="D8" s="161">
        <v>5660</v>
      </c>
      <c r="E8" s="162"/>
      <c r="F8" s="163">
        <v>172580</v>
      </c>
      <c r="G8" s="164"/>
      <c r="H8" s="165"/>
    </row>
    <row r="9" spans="1:8" x14ac:dyDescent="0.15">
      <c r="A9" s="146" t="s">
        <v>523</v>
      </c>
      <c r="B9" s="151"/>
      <c r="C9" s="152"/>
      <c r="D9" s="153">
        <v>801611</v>
      </c>
      <c r="E9" s="154"/>
      <c r="F9" s="155">
        <v>296093</v>
      </c>
      <c r="G9" s="156"/>
      <c r="H9" s="157"/>
    </row>
    <row r="10" spans="1:8" x14ac:dyDescent="0.15">
      <c r="A10" s="158"/>
      <c r="B10" s="159"/>
      <c r="C10" s="160"/>
      <c r="D10" s="161">
        <v>23623</v>
      </c>
      <c r="E10" s="162"/>
      <c r="F10" s="163">
        <v>140545</v>
      </c>
      <c r="G10" s="164"/>
      <c r="H10" s="165"/>
    </row>
    <row r="11" spans="1:8" x14ac:dyDescent="0.15">
      <c r="A11" s="146" t="s">
        <v>524</v>
      </c>
      <c r="B11" s="151"/>
      <c r="C11" s="152"/>
      <c r="D11" s="153">
        <v>132026</v>
      </c>
      <c r="E11" s="154"/>
      <c r="F11" s="155">
        <v>308655</v>
      </c>
      <c r="G11" s="156"/>
      <c r="H11" s="157"/>
    </row>
    <row r="12" spans="1:8" x14ac:dyDescent="0.15">
      <c r="A12" s="158"/>
      <c r="B12" s="159"/>
      <c r="C12" s="166"/>
      <c r="D12" s="161">
        <v>17144</v>
      </c>
      <c r="E12" s="162"/>
      <c r="F12" s="163">
        <v>169887</v>
      </c>
      <c r="G12" s="164"/>
      <c r="H12" s="165"/>
    </row>
    <row r="13" spans="1:8" x14ac:dyDescent="0.15">
      <c r="A13" s="146"/>
      <c r="B13" s="151"/>
      <c r="C13" s="152"/>
      <c r="D13" s="153">
        <v>611369</v>
      </c>
      <c r="E13" s="154"/>
      <c r="F13" s="155">
        <v>323345</v>
      </c>
      <c r="G13" s="167"/>
      <c r="H13" s="157"/>
    </row>
    <row r="14" spans="1:8" x14ac:dyDescent="0.15">
      <c r="A14" s="158"/>
      <c r="B14" s="159"/>
      <c r="C14" s="160"/>
      <c r="D14" s="161">
        <v>33493</v>
      </c>
      <c r="E14" s="162"/>
      <c r="F14" s="163">
        <v>176523</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0.34</v>
      </c>
      <c r="C19" s="168">
        <f>ROUND(VALUE(SUBSTITUTE(実質収支比率等に係る経年分析!G$48,"▲","-")),2)</f>
        <v>10.11</v>
      </c>
      <c r="D19" s="168">
        <f>ROUND(VALUE(SUBSTITUTE(実質収支比率等に係る経年分析!H$48,"▲","-")),2)</f>
        <v>15.18</v>
      </c>
      <c r="E19" s="168">
        <f>ROUND(VALUE(SUBSTITUTE(実質収支比率等に係る経年分析!I$48,"▲","-")),2)</f>
        <v>15.18</v>
      </c>
      <c r="F19" s="168">
        <f>ROUND(VALUE(SUBSTITUTE(実質収支比率等に係る経年分析!J$48,"▲","-")),2)</f>
        <v>13.7</v>
      </c>
    </row>
    <row r="20" spans="1:11" x14ac:dyDescent="0.15">
      <c r="A20" s="168" t="s">
        <v>53</v>
      </c>
      <c r="B20" s="168">
        <f>ROUND(VALUE(SUBSTITUTE(実質収支比率等に係る経年分析!F$47,"▲","-")),2)</f>
        <v>36.33</v>
      </c>
      <c r="C20" s="168">
        <f>ROUND(VALUE(SUBSTITUTE(実質収支比率等に係る経年分析!G$47,"▲","-")),2)</f>
        <v>32.729999999999997</v>
      </c>
      <c r="D20" s="168">
        <f>ROUND(VALUE(SUBSTITUTE(実質収支比率等に係る経年分析!H$47,"▲","-")),2)</f>
        <v>37.61</v>
      </c>
      <c r="E20" s="168">
        <f>ROUND(VALUE(SUBSTITUTE(実質収支比率等に係る経年分析!I$47,"▲","-")),2)</f>
        <v>54.33</v>
      </c>
      <c r="F20" s="168">
        <f>ROUND(VALUE(SUBSTITUTE(実質収支比率等に係る経年分析!J$47,"▲","-")),2)</f>
        <v>52.98</v>
      </c>
    </row>
    <row r="21" spans="1:11" x14ac:dyDescent="0.15">
      <c r="A21" s="168" t="s">
        <v>54</v>
      </c>
      <c r="B21" s="168">
        <f>IF(ISNUMBER(VALUE(SUBSTITUTE(実質収支比率等に係る経年分析!F$49,"▲","-"))),ROUND(VALUE(SUBSTITUTE(実質収支比率等に係る経年分析!F$49,"▲","-")),2),NA())</f>
        <v>-16.61</v>
      </c>
      <c r="C21" s="168">
        <f>IF(ISNUMBER(VALUE(SUBSTITUTE(実質収支比率等に係る経年分析!G$49,"▲","-"))),ROUND(VALUE(SUBSTITUTE(実質収支比率等に係る経年分析!G$49,"▲","-")),2),NA())</f>
        <v>8.0399999999999991</v>
      </c>
      <c r="D21" s="168">
        <f>IF(ISNUMBER(VALUE(SUBSTITUTE(実質収支比率等に係る経年分析!H$49,"▲","-"))),ROUND(VALUE(SUBSTITUTE(実質収支比率等に係る経年分析!H$49,"▲","-")),2),NA())</f>
        <v>15.61</v>
      </c>
      <c r="E21" s="168">
        <f>IF(ISNUMBER(VALUE(SUBSTITUTE(実質収支比率等に係る経年分析!I$49,"▲","-"))),ROUND(VALUE(SUBSTITUTE(実質収支比率等に係る経年分析!I$49,"▲","-")),2),NA())</f>
        <v>17.329999999999998</v>
      </c>
      <c r="F21" s="168">
        <f>IF(ISNUMBER(VALUE(SUBSTITUTE(実質収支比率等に係る経年分析!J$49,"▲","-"))),ROUND(VALUE(SUBSTITUTE(実質収支比率等に係る経年分析!J$49,"▲","-")),2),NA())</f>
        <v>-5.41</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航路事業特別会計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3.7</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3.7</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0.05</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0.08</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0.26</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0.44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0.04</v>
      </c>
    </row>
    <row r="31" spans="1:11" x14ac:dyDescent="0.15">
      <c r="A31" s="169" t="str">
        <f>IF(連結実質赤字比率に係る赤字・黒字の構成分析!C$39="",NA(),連結実質赤字比率に係る赤字・黒字の構成分析!C$39)</f>
        <v>農業集落排水事業特別会計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7.0000000000000007E-2</v>
      </c>
    </row>
    <row r="32" spans="1:11" x14ac:dyDescent="0.15">
      <c r="A32" s="169" t="str">
        <f>IF(連結実質赤字比率に係る赤字・黒字の構成分析!C$38="",NA(),連結実質赤字比率に係る赤字・黒字の構成分析!C$38)</f>
        <v>漁業集落排水事業特別会計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v>
      </c>
    </row>
    <row r="33" spans="1:16" x14ac:dyDescent="0.15">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4.83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5.2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3.64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2.63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0.3</v>
      </c>
    </row>
    <row r="34" spans="1:16" x14ac:dyDescent="0.15">
      <c r="A34" s="169" t="str">
        <f>IF(連結実質赤字比率に係る赤字・黒字の構成分析!C$36="",NA(),連結実質赤字比率に係る赤字・黒字の構成分析!C$36)</f>
        <v>下水道事業特別会計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0.01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0.08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0.13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0.5</v>
      </c>
    </row>
    <row r="35" spans="1:16" x14ac:dyDescent="0.15">
      <c r="A35" s="169" t="str">
        <f>IF(連結実質赤字比率に係る赤字・黒字の構成分析!C$35="",NA(),連結実質赤字比率に係る赤字・黒字の構成分析!C$35)</f>
        <v>簡易水道事業特別会計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v>
      </c>
      <c r="D35" s="169">
        <f>IF(ROUND(VALUE(SUBSTITUTE(連結実質赤字比率に係る赤字・黒字の構成分析!G$35,"▲", "-")), 2) &lt; 0, ABS(ROUND(VALUE(SUBSTITUTE(連結実質赤字比率に係る赤字・黒字の構成分析!G$35,"▲", "-")), 2)), NA())</f>
        <v>0.95</v>
      </c>
      <c r="E35" s="169" t="e">
        <f>IF(ROUND(VALUE(SUBSTITUTE(連結実質赤字比率に係る赤字・黒字の構成分析!G$35,"▲", "-")), 2) &gt;= 0, ABS(ROUND(VALUE(SUBSTITUTE(連結実質赤字比率に係る赤字・黒字の構成分析!G$35,"▲", "-")), 2)), NA())</f>
        <v>#N/A</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0.54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0.56000000000000005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1.99</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0.39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15.18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15.18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13.69</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155</v>
      </c>
      <c r="E42" s="170"/>
      <c r="F42" s="170"/>
      <c r="G42" s="170">
        <f>'実質公債費比率（分子）の構造'!L$52</f>
        <v>159</v>
      </c>
      <c r="H42" s="170"/>
      <c r="I42" s="170"/>
      <c r="J42" s="170">
        <f>'実質公債費比率（分子）の構造'!M$52</f>
        <v>161</v>
      </c>
      <c r="K42" s="170"/>
      <c r="L42" s="170"/>
      <c r="M42" s="170">
        <f>'実質公債費比率（分子）の構造'!N$52</f>
        <v>161</v>
      </c>
      <c r="N42" s="170"/>
      <c r="O42" s="170"/>
      <c r="P42" s="170">
        <f>'実質公債費比率（分子）の構造'!O$52</f>
        <v>162</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47</v>
      </c>
      <c r="C44" s="170"/>
      <c r="D44" s="170"/>
      <c r="E44" s="170">
        <f>'実質公債費比率（分子）の構造'!L$50</f>
        <v>52</v>
      </c>
      <c r="F44" s="170"/>
      <c r="G44" s="170"/>
      <c r="H44" s="170">
        <f>'実質公債費比率（分子）の構造'!M$50</f>
        <v>51</v>
      </c>
      <c r="I44" s="170"/>
      <c r="J44" s="170"/>
      <c r="K44" s="170">
        <f>'実質公債費比率（分子）の構造'!N$50</f>
        <v>51</v>
      </c>
      <c r="L44" s="170"/>
      <c r="M44" s="170"/>
      <c r="N44" s="170">
        <f>'実質公債費比率（分子）の構造'!O$50</f>
        <v>51</v>
      </c>
      <c r="O44" s="170"/>
      <c r="P44" s="170"/>
    </row>
    <row r="45" spans="1:16" x14ac:dyDescent="0.15">
      <c r="A45" s="170" t="s">
        <v>63</v>
      </c>
      <c r="B45" s="170">
        <f>'実質公債費比率（分子）の構造'!K$49</f>
        <v>0</v>
      </c>
      <c r="C45" s="170"/>
      <c r="D45" s="170"/>
      <c r="E45" s="170">
        <f>'実質公債費比率（分子）の構造'!L$49</f>
        <v>0</v>
      </c>
      <c r="F45" s="170"/>
      <c r="G45" s="170"/>
      <c r="H45" s="170">
        <f>'実質公債費比率（分子）の構造'!M$49</f>
        <v>1</v>
      </c>
      <c r="I45" s="170"/>
      <c r="J45" s="170"/>
      <c r="K45" s="170">
        <f>'実質公債費比率（分子）の構造'!N$49</f>
        <v>0</v>
      </c>
      <c r="L45" s="170"/>
      <c r="M45" s="170"/>
      <c r="N45" s="170">
        <f>'実質公債費比率（分子）の構造'!O$49</f>
        <v>0</v>
      </c>
      <c r="O45" s="170"/>
      <c r="P45" s="170"/>
    </row>
    <row r="46" spans="1:16" x14ac:dyDescent="0.15">
      <c r="A46" s="170" t="s">
        <v>64</v>
      </c>
      <c r="B46" s="170">
        <f>'実質公債費比率（分子）の構造'!K$48</f>
        <v>59</v>
      </c>
      <c r="C46" s="170"/>
      <c r="D46" s="170"/>
      <c r="E46" s="170">
        <f>'実質公債費比率（分子）の構造'!L$48</f>
        <v>62</v>
      </c>
      <c r="F46" s="170"/>
      <c r="G46" s="170"/>
      <c r="H46" s="170">
        <f>'実質公債費比率（分子）の構造'!M$48</f>
        <v>65</v>
      </c>
      <c r="I46" s="170"/>
      <c r="J46" s="170"/>
      <c r="K46" s="170">
        <f>'実質公債費比率（分子）の構造'!N$48</f>
        <v>68</v>
      </c>
      <c r="L46" s="170"/>
      <c r="M46" s="170"/>
      <c r="N46" s="170">
        <f>'実質公債費比率（分子）の構造'!O$48</f>
        <v>67</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126</v>
      </c>
      <c r="C49" s="170"/>
      <c r="D49" s="170"/>
      <c r="E49" s="170">
        <f>'実質公債費比率（分子）の構造'!L$45</f>
        <v>124</v>
      </c>
      <c r="F49" s="170"/>
      <c r="G49" s="170"/>
      <c r="H49" s="170">
        <f>'実質公債費比率（分子）の構造'!M$45</f>
        <v>124</v>
      </c>
      <c r="I49" s="170"/>
      <c r="J49" s="170"/>
      <c r="K49" s="170">
        <f>'実質公債費比率（分子）の構造'!N$45</f>
        <v>128</v>
      </c>
      <c r="L49" s="170"/>
      <c r="M49" s="170"/>
      <c r="N49" s="170">
        <f>'実質公債費比率（分子）の構造'!O$45</f>
        <v>123</v>
      </c>
      <c r="O49" s="170"/>
      <c r="P49" s="170"/>
    </row>
    <row r="50" spans="1:16" x14ac:dyDescent="0.15">
      <c r="A50" s="170" t="s">
        <v>67</v>
      </c>
      <c r="B50" s="170" t="e">
        <f>NA()</f>
        <v>#N/A</v>
      </c>
      <c r="C50" s="170">
        <f>IF(ISNUMBER('実質公債費比率（分子）の構造'!K$53),'実質公債費比率（分子）の構造'!K$53,NA())</f>
        <v>77</v>
      </c>
      <c r="D50" s="170" t="e">
        <f>NA()</f>
        <v>#N/A</v>
      </c>
      <c r="E50" s="170" t="e">
        <f>NA()</f>
        <v>#N/A</v>
      </c>
      <c r="F50" s="170">
        <f>IF(ISNUMBER('実質公債費比率（分子）の構造'!L$53),'実質公債費比率（分子）の構造'!L$53,NA())</f>
        <v>79</v>
      </c>
      <c r="G50" s="170" t="e">
        <f>NA()</f>
        <v>#N/A</v>
      </c>
      <c r="H50" s="170" t="e">
        <f>NA()</f>
        <v>#N/A</v>
      </c>
      <c r="I50" s="170">
        <f>IF(ISNUMBER('実質公債費比率（分子）の構造'!M$53),'実質公債費比率（分子）の構造'!M$53,NA())</f>
        <v>80</v>
      </c>
      <c r="J50" s="170" t="e">
        <f>NA()</f>
        <v>#N/A</v>
      </c>
      <c r="K50" s="170" t="e">
        <f>NA()</f>
        <v>#N/A</v>
      </c>
      <c r="L50" s="170">
        <f>IF(ISNUMBER('実質公債費比率（分子）の構造'!N$53),'実質公債費比率（分子）の構造'!N$53,NA())</f>
        <v>86</v>
      </c>
      <c r="M50" s="170" t="e">
        <f>NA()</f>
        <v>#N/A</v>
      </c>
      <c r="N50" s="170" t="e">
        <f>NA()</f>
        <v>#N/A</v>
      </c>
      <c r="O50" s="170">
        <f>IF(ISNUMBER('実質公債費比率（分子）の構造'!O$53),'実質公債費比率（分子）の構造'!O$53,NA())</f>
        <v>79</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1109</v>
      </c>
      <c r="E56" s="169"/>
      <c r="F56" s="169"/>
      <c r="G56" s="169">
        <f>'将来負担比率（分子）の構造'!J$52</f>
        <v>1151</v>
      </c>
      <c r="H56" s="169"/>
      <c r="I56" s="169"/>
      <c r="J56" s="169">
        <f>'将来負担比率（分子）の構造'!K$52</f>
        <v>1094</v>
      </c>
      <c r="K56" s="169"/>
      <c r="L56" s="169"/>
      <c r="M56" s="169">
        <f>'将来負担比率（分子）の構造'!L$52</f>
        <v>1267</v>
      </c>
      <c r="N56" s="169"/>
      <c r="O56" s="169"/>
      <c r="P56" s="169">
        <f>'将来負担比率（分子）の構造'!M$52</f>
        <v>1634</v>
      </c>
    </row>
    <row r="57" spans="1:16" x14ac:dyDescent="0.15">
      <c r="A57" s="169" t="s">
        <v>42</v>
      </c>
      <c r="B57" s="169"/>
      <c r="C57" s="169"/>
      <c r="D57" s="169">
        <f>'将来負担比率（分子）の構造'!I$51</f>
        <v>7</v>
      </c>
      <c r="E57" s="169"/>
      <c r="F57" s="169"/>
      <c r="G57" s="169">
        <f>'将来負担比率（分子）の構造'!J$51</f>
        <v>5</v>
      </c>
      <c r="H57" s="169"/>
      <c r="I57" s="169"/>
      <c r="J57" s="169">
        <f>'将来負担比率（分子）の構造'!K$51</f>
        <v>18</v>
      </c>
      <c r="K57" s="169"/>
      <c r="L57" s="169"/>
      <c r="M57" s="169">
        <f>'将来負担比率（分子）の構造'!L$51</f>
        <v>16</v>
      </c>
      <c r="N57" s="169"/>
      <c r="O57" s="169"/>
      <c r="P57" s="169">
        <f>'将来負担比率（分子）の構造'!M$51</f>
        <v>17</v>
      </c>
    </row>
    <row r="58" spans="1:16" x14ac:dyDescent="0.15">
      <c r="A58" s="169" t="s">
        <v>41</v>
      </c>
      <c r="B58" s="169"/>
      <c r="C58" s="169"/>
      <c r="D58" s="169">
        <f>'将来負担比率（分子）の構造'!I$50</f>
        <v>359</v>
      </c>
      <c r="E58" s="169"/>
      <c r="F58" s="169"/>
      <c r="G58" s="169">
        <f>'将来負担比率（分子）の構造'!J$50</f>
        <v>294</v>
      </c>
      <c r="H58" s="169"/>
      <c r="I58" s="169"/>
      <c r="J58" s="169">
        <f>'将来負担比率（分子）の構造'!K$50</f>
        <v>390</v>
      </c>
      <c r="K58" s="169"/>
      <c r="L58" s="169"/>
      <c r="M58" s="169">
        <f>'将来負担比率（分子）の構造'!L$50</f>
        <v>564</v>
      </c>
      <c r="N58" s="169"/>
      <c r="O58" s="169"/>
      <c r="P58" s="169">
        <f>'将来負担比率（分子）の構造'!M$50</f>
        <v>532</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82</v>
      </c>
      <c r="C62" s="169"/>
      <c r="D62" s="169"/>
      <c r="E62" s="169" t="str">
        <f>'将来負担比率（分子）の構造'!J$45</f>
        <v>-</v>
      </c>
      <c r="F62" s="169"/>
      <c r="G62" s="169"/>
      <c r="H62" s="169" t="str">
        <f>'将来負担比率（分子）の構造'!K$45</f>
        <v>-</v>
      </c>
      <c r="I62" s="169"/>
      <c r="J62" s="169"/>
      <c r="K62" s="169" t="str">
        <f>'将来負担比率（分子）の構造'!L$45</f>
        <v>-</v>
      </c>
      <c r="L62" s="169"/>
      <c r="M62" s="169"/>
      <c r="N62" s="169" t="str">
        <f>'将来負担比率（分子）の構造'!M$45</f>
        <v>-</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573</v>
      </c>
      <c r="C64" s="169"/>
      <c r="D64" s="169"/>
      <c r="E64" s="169">
        <f>'将来負担比率（分子）の構造'!J$43</f>
        <v>558</v>
      </c>
      <c r="F64" s="169"/>
      <c r="G64" s="169"/>
      <c r="H64" s="169">
        <f>'将来負担比率（分子）の構造'!K$43</f>
        <v>499</v>
      </c>
      <c r="I64" s="169"/>
      <c r="J64" s="169"/>
      <c r="K64" s="169">
        <f>'将来負担比率（分子）の構造'!L$43</f>
        <v>388</v>
      </c>
      <c r="L64" s="169"/>
      <c r="M64" s="169"/>
      <c r="N64" s="169">
        <f>'将来負担比率（分子）の構造'!M$43</f>
        <v>443</v>
      </c>
      <c r="O64" s="169"/>
      <c r="P64" s="169"/>
    </row>
    <row r="65" spans="1:16" x14ac:dyDescent="0.15">
      <c r="A65" s="169" t="s">
        <v>32</v>
      </c>
      <c r="B65" s="169">
        <f>'将来負担比率（分子）の構造'!I$42</f>
        <v>743</v>
      </c>
      <c r="C65" s="169"/>
      <c r="D65" s="169"/>
      <c r="E65" s="169">
        <f>'将来負担比率（分子）の構造'!J$42</f>
        <v>685</v>
      </c>
      <c r="F65" s="169"/>
      <c r="G65" s="169"/>
      <c r="H65" s="169">
        <f>'将来負担比率（分子）の構造'!K$42</f>
        <v>626</v>
      </c>
      <c r="I65" s="169"/>
      <c r="J65" s="169"/>
      <c r="K65" s="169">
        <f>'将来負担比率（分子）の構造'!L$42</f>
        <v>628</v>
      </c>
      <c r="L65" s="169"/>
      <c r="M65" s="169"/>
      <c r="N65" s="169">
        <f>'将来負担比率（分子）の構造'!M$42</f>
        <v>729</v>
      </c>
      <c r="O65" s="169"/>
      <c r="P65" s="169"/>
    </row>
    <row r="66" spans="1:16" x14ac:dyDescent="0.15">
      <c r="A66" s="169" t="s">
        <v>31</v>
      </c>
      <c r="B66" s="169">
        <f>'将来負担比率（分子）の構造'!I$41</f>
        <v>1111</v>
      </c>
      <c r="C66" s="169"/>
      <c r="D66" s="169"/>
      <c r="E66" s="169">
        <f>'将来負担比率（分子）の構造'!J$41</f>
        <v>1258</v>
      </c>
      <c r="F66" s="169"/>
      <c r="G66" s="169"/>
      <c r="H66" s="169">
        <f>'将来負担比率（分子）の構造'!K$41</f>
        <v>1211</v>
      </c>
      <c r="I66" s="169"/>
      <c r="J66" s="169"/>
      <c r="K66" s="169">
        <f>'将来負担比率（分子）の構造'!L$41</f>
        <v>1482</v>
      </c>
      <c r="L66" s="169"/>
      <c r="M66" s="169"/>
      <c r="N66" s="169">
        <f>'将来負担比率（分子）の構造'!M$41</f>
        <v>1362</v>
      </c>
      <c r="O66" s="169"/>
      <c r="P66" s="169"/>
    </row>
    <row r="67" spans="1:16" x14ac:dyDescent="0.15">
      <c r="A67" s="169" t="s">
        <v>71</v>
      </c>
      <c r="B67" s="169" t="e">
        <f>NA()</f>
        <v>#N/A</v>
      </c>
      <c r="C67" s="169">
        <f>IF(ISNUMBER('将来負担比率（分子）の構造'!I$53), IF('将来負担比率（分子）の構造'!I$53 &lt; 0, 0, '将来負担比率（分子）の構造'!I$53), NA())</f>
        <v>1034</v>
      </c>
      <c r="D67" s="169" t="e">
        <f>NA()</f>
        <v>#N/A</v>
      </c>
      <c r="E67" s="169" t="e">
        <f>NA()</f>
        <v>#N/A</v>
      </c>
      <c r="F67" s="169">
        <f>IF(ISNUMBER('将来負担比率（分子）の構造'!J$53), IF('将来負担比率（分子）の構造'!J$53 &lt; 0, 0, '将来負担比率（分子）の構造'!J$53), NA())</f>
        <v>1050</v>
      </c>
      <c r="G67" s="169" t="e">
        <f>NA()</f>
        <v>#N/A</v>
      </c>
      <c r="H67" s="169" t="e">
        <f>NA()</f>
        <v>#N/A</v>
      </c>
      <c r="I67" s="169">
        <f>IF(ISNUMBER('将来負担比率（分子）の構造'!K$53), IF('将来負担比率（分子）の構造'!K$53 &lt; 0, 0, '将来負担比率（分子）の構造'!K$53), NA())</f>
        <v>835</v>
      </c>
      <c r="J67" s="169" t="e">
        <f>NA()</f>
        <v>#N/A</v>
      </c>
      <c r="K67" s="169" t="e">
        <f>NA()</f>
        <v>#N/A</v>
      </c>
      <c r="L67" s="169">
        <f>IF(ISNUMBER('将来負担比率（分子）の構造'!L$53), IF('将来負担比率（分子）の構造'!L$53 &lt; 0, 0, '将来負担比率（分子）の構造'!L$53), NA())</f>
        <v>650</v>
      </c>
      <c r="M67" s="169" t="e">
        <f>NA()</f>
        <v>#N/A</v>
      </c>
      <c r="N67" s="169" t="e">
        <f>NA()</f>
        <v>#N/A</v>
      </c>
      <c r="O67" s="169">
        <f>IF(ISNUMBER('将来負担比率（分子）の構造'!M$53), IF('将来負担比率（分子）の構造'!M$53 &lt; 0, 0, '将来負担比率（分子）の構造'!M$53), NA())</f>
        <v>351</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376</v>
      </c>
      <c r="C72" s="173">
        <f>基金残高に係る経年分析!G55</f>
        <v>549</v>
      </c>
      <c r="D72" s="173">
        <f>基金残高に係る経年分析!H55</f>
        <v>517</v>
      </c>
    </row>
    <row r="73" spans="1:16" x14ac:dyDescent="0.15">
      <c r="A73" s="172" t="s">
        <v>74</v>
      </c>
      <c r="B73" s="173">
        <f>基金残高に係る経年分析!F56</f>
        <v>8</v>
      </c>
      <c r="C73" s="173">
        <f>基金残高に係る経年分析!G56</f>
        <v>8</v>
      </c>
      <c r="D73" s="173">
        <f>基金残高に係る経年分析!H56</f>
        <v>8</v>
      </c>
    </row>
    <row r="74" spans="1:16" x14ac:dyDescent="0.15">
      <c r="A74" s="172" t="s">
        <v>75</v>
      </c>
      <c r="B74" s="173">
        <f>基金残高に係る経年分析!F57</f>
        <v>90</v>
      </c>
      <c r="C74" s="173">
        <f>基金残高に係る経年分析!G57</f>
        <v>97</v>
      </c>
      <c r="D74" s="173">
        <f>基金残高に係る経年分析!H57</f>
        <v>98</v>
      </c>
    </row>
  </sheetData>
  <sheetProtection algorithmName="SHA-512" hashValue="TF9g1QQv/hegUYFeq2RR3ueMM50RnSNFGJYy5Sn7jCXxLcLq+Tbh6NMHkwJh2Pt1LBuEUHtByvYkbnFTT+aDIw==" saltValue="T86IKPGvgWE1tYtHzNNh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2025-02-19T05:50:23Z</dcterms:created>
  <dcterms:modified xsi:type="dcterms:W3CDTF">2025-03-13T02:59:47Z</dcterms:modified>
  <cp:category/>
</cp:coreProperties>
</file>