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Toka_Admin\Desktop\"/>
    </mc:Choice>
  </mc:AlternateContent>
  <xr:revisionPtr revIDLastSave="0" documentId="13_ncr:1_{31C1CA62-09B5-463A-81D2-BAF8E4DAFF0E}" xr6:coauthVersionLast="45" xr6:coauthVersionMax="45"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BW34" i="10"/>
  <c r="BW35" i="10" s="1"/>
  <c r="BW36" i="10" s="1"/>
  <c r="BW37" i="10" s="1"/>
  <c r="BW38" i="10" s="1"/>
  <c r="BW39" i="10" s="1"/>
  <c r="BW40" i="10" s="1"/>
  <c r="BW41" i="10" s="1"/>
  <c r="BW42" i="10" s="1"/>
  <c r="BW43" i="10" s="1"/>
  <c r="AM34" i="10"/>
  <c r="U34" i="10"/>
  <c r="U35"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<sst xmlns="http://schemas.openxmlformats.org/spreadsheetml/2006/main" count="1139" uniqueCount="565">
  <si>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</si>
  <si>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</si>
  <si>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</si>
  <si>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</si>
  <si>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</si>
  <si>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</si>
  <si>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</si>
  <si>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</si>
  <si>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</si>
  <si>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</si>
  <si>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</si>
  <si>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</si>
  <si>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</si>
  <si>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</si>
  <si>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</si>
  <si>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</si>
  <si>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</si>
  <si>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</si>
  <si>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</si>
  <si>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</si>
  <si>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</si>
  <si>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</si>
  <si>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</si>
  <si>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</si>
  <si>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</si>
  <si>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</si>
  <si>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</si>
  <si>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</si>
  <si>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</si>
  <si>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</si>
  <si>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</si>
  <si>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</si>
  <si>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</si>
  <si>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</si>
  <si>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</si>
  <si>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</si>
  <si>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</si>
  <si>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</si>
  <si>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</si>
  <si>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</si>
  <si>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</si>
  <si>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</si>
  <si>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</si>
  <si>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</si>
  <si>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</si>
  <si>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</si>
  <si>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</si>
  <si>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</si>
  <si>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</si>
  <si>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</si>
  <si>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</si>
  <si>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</si>
  <si>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</si>
  <si>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</si>
  <si>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</si>
  <si>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</si>
  <si>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</si>
  <si>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</si>
  <si>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</si>
  <si>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</si>
  <si>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</si>
  <si>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</si>
  <si>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</si>
  <si>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</si>
  <si>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</si>
  <si>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</si>
  <si>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</si>
  <si>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</si>
  <si>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</si>
  <si>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</si>
  <si>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</si>
  <si>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</si>
  <si>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</si>
  <si>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</si>
  <si>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</si>
  <si>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</si>
  <si>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</si>
  <si>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</si>
  <si>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</si>
  <si>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</si>
  <si>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</si>
  <si>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</si>
  <si>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</si>
  <si>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</si>
  <si>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</si>
  <si>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</si>
  <si>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</si>
  <si>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</si>
  <si>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</si>
  <si>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</si>
  <si>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</si>
  <si>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</si>
  <si>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</si>
  <si>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</si>
  <si>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</si>
  <si>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</si>
  <si>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</si>
  <si>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</si>
  <si>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</si>
  <si>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</si>
  <si>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</si>
  <si>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</si>
  <si>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</si>
  <si>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</si>
  <si>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</si>
  <si>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</si>
  <si>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</si>
  <si>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</si>
  <si>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</si>
  <si>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</si>
  <si>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</si>
  <si>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</si>
  <si>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</si>
  <si>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</si>
  <si>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</si>
  <si>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</si>
  <si>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</si>
  <si>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</si>
  <si>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</si>
  <si>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</si>
  <si>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</si>
  <si>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</si>
  <si>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</si>
  <si>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</si>
  <si>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</si>
  <si>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</si>
  <si>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</si>
  <si>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</si>
  <si>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</si>
  <si>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</si>
  <si>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</si>
  <si>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</si>
  <si>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</si>
  <si>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</si>
  <si>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</si>
  <si>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</si>
  <si>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</si>
  <si>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</si>
  <si>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</si>
  <si>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</si>
  <si>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</si>
  <si>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</si>
  <si>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</si>
  <si>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</si>
  <si>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</si>
  <si>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</si>
  <si>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</si>
  <si>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</si>
  <si>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</si>
  <si>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</si>
  <si>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</si>
  <si>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</si>
  <si>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</si>
  <si>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</si>
  <si>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</si>
  <si>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</si>
  <si>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</si>
  <si>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</si>
  <si>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</si>
  <si>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</si>
  <si>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</si>
  <si>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</si>
  <si>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</si>
  <si>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</si>
  <si>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</si>
  <si>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</si>
  <si>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</si>
  <si>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</si>
  <si>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</si>
  <si>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</si>
  <si>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</si>
  <si>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</si>
  <si>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</si>
  <si>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</si>
  <si>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</si>
  <si>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</si>
  <si>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</si>
  <si>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</si>
  <si>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</si>
  <si>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</si>
  <si>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</si>
  <si>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</si>
  <si>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</si>
  <si>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</si>
  <si>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</si>
  <si>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</si>
  <si>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</si>
  <si>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</si>
  <si>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</si>
  <si>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</si>
  <si>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</si>
  <si>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</si>
  <si>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</si>
  <si>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</si>
  <si>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</si>
  <si>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</si>
  <si>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</si>
  <si>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</si>
  <si>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</si>
  <si>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</si>
  <si>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</si>
  <si>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</si>
  <si>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</si>
  <si>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</si>
  <si>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沖縄県渡嘉敷村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</si>
  <si>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</si>
  <si>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</si>
  <si>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</si>
  <si>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</si>
  <si>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</si>
  <si>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</si>
  <si>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</si>
  <si>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</si>
  <si>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</si>
  <si>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</si>
  <si>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</si>
  <si>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</si>
  <si>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</si>
  <si>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</si>
  <si>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</si>
  <si>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</si>
  <si>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</si>
  <si>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</si>
  <si>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</si>
  <si>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</si>
  <si>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</si>
  <si>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</si>
  <si>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</si>
  <si>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</si>
  <si>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</si>
  <si>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</si>
  <si>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</si>
  <si>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</si>
  <si>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</si>
  <si>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</si>
  <si>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</si>
  <si>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</si>
  <si>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</si>
  <si>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</si>
  <si>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</si>
  <si>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</si>
  <si>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</si>
  <si>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</si>
  <si>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</si>
  <si>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</si>
  <si>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</si>
  <si>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</si>
  <si>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</si>
  <si>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</si>
  <si>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</si>
  <si>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</si>
  <si>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</si>
  <si>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</si>
  <si>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</si>
  <si>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</si>
  <si>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</si>
  <si>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</si>
  <si>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</si>
  <si>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</si>
  <si>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</si>
  <si>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</si>
  <si>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</si>
  <si>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</si>
  <si>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</si>
  <si>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</si>
  <si>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</si>
  <si>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</si>
  <si>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</si>
  <si>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</si>
  <si>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</si>
  <si>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</si>
  <si>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</si>
  <si>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</si>
  <si>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</si>
  <si>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</si>
  <si>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</si>
  <si>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</si>
  <si>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</si>
  <si>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</si>
  <si>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</si>
  <si>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</si>
  <si>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</si>
  <si>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</si>
  <si>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</si>
  <si>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</si>
  <si>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</si>
  <si>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</si>
  <si>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</si>
  <si>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</si>
  <si>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</si>
  <si>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</si>
  <si>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</si>
  <si>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</si>
  <si>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</si>
  <si>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</si>
  <si>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</si>
  <si>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</si>
  <si>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</si>
  <si>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</si>
  <si>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</si>
  <si>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</si>
  <si>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</si>
  <si>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</si>
  <si>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</si>
  <si>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</si>
  <si>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</si>
  <si>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</si>
  <si>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</si>
  <si>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</si>
  <si>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</si>
  <si>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</si>
  <si>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</si>
  <si>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</si>
  <si>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</si>
  <si>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</si>
  <si>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</si>
  <si>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</si>
  <si>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</si>
  <si>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</si>
  <si>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</si>
  <si>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</si>
  <si>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</si>
  <si>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</si>
  <si>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</si>
  <si>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</si>
  <si>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</si>
  <si>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</si>
  <si>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</si>
  <si>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</si>
  <si>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</si>
  <si>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</si>
  <si>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</si>
  <si>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</si>
  <si>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</si>
  <si>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</si>
  <si>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</si>
  <si>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</si>
  <si>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</si>
  <si>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</si>
  <si>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</si>
  <si>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</si>
  <si>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</si>
  <si>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</si>
  <si>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</si>
  <si>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</si>
  <si>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</si>
  <si>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</si>
  <si>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</si>
  <si>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</si>
  <si>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</si>
  <si>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</si>
  <si>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</si>
  <si>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</si>
  <si>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</si>
  <si>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</si>
  <si>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沖縄県渡嘉敷村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</si>
  <si>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</si>
  <si>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</si>
  <si>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</si>
  <si>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</si>
  <si>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</si>
  <si>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</si>
  <si>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</si>
  <si>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</si>
  <si>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</si>
  <si>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</si>
  <si>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</si>
  <si>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</si>
  <si>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</si>
  <si>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</si>
  <si>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</si>
  <si>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</si>
  <si>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</si>
  <si>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</si>
  <si>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</si>
  <si>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</si>
  <si>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</si>
  <si>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</si>
  <si>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</si>
  <si>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</si>
  <si>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</si>
  <si>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</si>
  <si>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</si>
  <si>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</si>
  <si>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</si>
  <si>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</si>
  <si>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</si>
  <si>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</si>
  <si>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</si>
  <si>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</si>
  <si>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</si>
  <si>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</si>
  <si>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</si>
  <si>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</si>
  <si>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</si>
  <si>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</si>
  <si>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</si>
  <si>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</si>
  <si>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</si>
  <si>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</si>
  <si>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</si>
  <si>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</si>
  <si>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</si>
  <si>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</si>
  <si>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</si>
  <si>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</si>
  <si>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</si>
  <si>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</si>
  <si>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</si>
  <si>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</si>
  <si>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</si>
  <si>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</si>
  <si>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</si>
  <si>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</si>
  <si>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</si>
  <si>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</si>
  <si>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</si>
  <si>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</si>
  <si>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</si>
  <si>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</si>
  <si>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</si>
  <si>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</si>
  <si>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</si>
  <si>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</si>
  <si>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</si>
  <si>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</si>
  <si>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</si>
  <si>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</si>
  <si>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</si>
  <si>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</si>
  <si>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</si>
  <si>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</si>
  <si>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</si>
  <si>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</si>
  <si>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</si>
  <si>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</si>
  <si>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</si>
  <si>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</si>
  <si>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</si>
  <si>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</si>
  <si>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</si>
  <si>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</si>
  <si>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</si>
  <si>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</si>
  <si>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</si>
  <si>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</si>
  <si>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</si>
  <si>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</si>
  <si>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</si>
  <si>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</si>
  <si>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</si>
  <si>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</si>
  <si>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</si>
  <si>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</si>
  <si>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</si>
  <si>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</si>
  <si>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</si>
  <si>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</si>
  <si>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</si>
  <si>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</si>
  <si>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</si>
  <si>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</si>
  <si>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</si>
  <si>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</si>
  <si>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</si>
  <si>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</si>
  <si>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</si>
  <si>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</si>
  <si>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</si>
  <si>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</si>
  <si>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</si>
  <si>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</si>
  <si>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</si>
  <si>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</si>
  <si>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</si>
  <si>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</si>
  <si>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</si>
  <si>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</si>
  <si>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</si>
  <si>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</si>
  <si>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</si>
  <si>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</si>
  <si>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</si>
  <si>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</si>
  <si>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</si>
  <si>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</si>
  <si>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</si>
  <si>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</si>
  <si>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</si>
  <si>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</si>
  <si>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</si>
  <si>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</si>
  <si>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</si>
  <si>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</si>
  <si>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</si>
  <si>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</si>
  <si>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</si>
  <si>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</si>
  <si>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</si>
  <si>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</si>
  <si>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</si>
  <si>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</si>
  <si>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</si>
  <si>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</si>
  <si>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</si>
  <si>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</si>
  <si>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</si>
  <si>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</si>
  <si>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</si>
  <si>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</si>
  <si>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</si>
  <si>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</si>
  <si>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</si>
  <si>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</si>
  <si>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</si>
  <si>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</si>
  <si>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</si>
  <si>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</si>
  <si>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</si>
  <si>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</si>
  <si>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</si>
  <si>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</si>
  <si>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</si>
  <si>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</si>
  <si>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</si>
  <si>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</si>
  <si>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</si>
  <si>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</si>
  <si>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</si>
  <si>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</si>
  <si>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</si>
  <si>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</si>
  <si>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簡易水道事業特別会計</t>
  </si>
  <si>
    <t>下水道事業特別会計</t>
  </si>
  <si>
    <t>後期高齢者医療特別会計</t>
  </si>
  <si>
    <t>航路事業特別会計</t>
  </si>
  <si>
    <t>▲ 6.74</t>
  </si>
  <si>
    <t>その他会計（赤字）</t>
  </si>
  <si>
    <t>その他会計（黒字）</t>
  </si>
  <si>
    <t>R01</t>
    <phoneticPr fontId="5"/>
  </si>
  <si>
    <t>R02</t>
    <phoneticPr fontId="5"/>
  </si>
  <si>
    <t>R03</t>
    <phoneticPr fontId="5"/>
  </si>
  <si>
    <t>R04</t>
    <phoneticPr fontId="5"/>
  </si>
  <si>
    <t>R05</t>
    <phoneticPr fontId="5"/>
  </si>
  <si>
    <t>-</t>
    <phoneticPr fontId="10"/>
  </si>
  <si>
    <t>(振興基金(R05年度末現在))</t>
    <phoneticPr fontId="5"/>
  </si>
  <si>
    <t>(地域福祉基金(R05年度末現在))</t>
    <phoneticPr fontId="2"/>
  </si>
  <si>
    <t>(公共施設整備基金(R05年度末現在))</t>
    <phoneticPr fontId="2"/>
  </si>
  <si>
    <t>(森林環境譲与税基金(R05年度末現在))</t>
    <phoneticPr fontId="2"/>
  </si>
  <si>
    <t>(中山間ふるさと農村活性化基金(R05年度末現在))</t>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</si>
  <si>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1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</si>
  <si>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</si>
  <si>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</si>
  <si>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0"/>
  </si>
  <si>
    <t>沖縄県市町村自治会館管理組合</t>
    <rPh sb="0" eb="3">
      <t>オキナワケン</t>
    </rPh>
    <rPh sb="3" eb="6">
      <t>シチョウソン</t>
    </rPh>
    <rPh sb="6" eb="8">
      <t>ジチ</t>
    </rPh>
    <rPh sb="8" eb="10">
      <t>カイカン</t>
    </rPh>
    <rPh sb="10" eb="12">
      <t>カンリ</t>
    </rPh>
    <rPh sb="12" eb="14">
      <t>クミアイ</t>
    </rPh>
    <phoneticPr fontId="10"/>
  </si>
  <si>
    <t>沖縄県市町村総合事務組合</t>
    <rPh sb="0" eb="3">
      <t>オキナワケン</t>
    </rPh>
    <rPh sb="3" eb="6">
      <t>シチョウソン</t>
    </rPh>
    <rPh sb="6" eb="8">
      <t>ソウゴウ</t>
    </rPh>
    <rPh sb="8" eb="10">
      <t>ジム</t>
    </rPh>
    <rPh sb="10" eb="12">
      <t>クミアイ</t>
    </rPh>
    <phoneticPr fontId="10"/>
  </si>
  <si>
    <t>南部広域市町村圏事務組合（一般会計）</t>
    <rPh sb="0" eb="2">
      <t>ナンブ</t>
    </rPh>
    <rPh sb="2" eb="4">
      <t>コウイキ</t>
    </rPh>
    <rPh sb="4" eb="7">
      <t>シチョウソン</t>
    </rPh>
    <rPh sb="7" eb="8">
      <t>ケン</t>
    </rPh>
    <rPh sb="8" eb="10">
      <t>ジム</t>
    </rPh>
    <rPh sb="10" eb="12">
      <t>クミアイ</t>
    </rPh>
    <rPh sb="13" eb="17">
      <t>イッパンカイケイ</t>
    </rPh>
    <phoneticPr fontId="10"/>
  </si>
  <si>
    <t>南部広域市町村圏事務組合（いなんせ斎苑特別会計）</t>
    <rPh sb="0" eb="12">
      <t>ナンブコウイキシチョウソンケンジムクミアイ</t>
    </rPh>
    <rPh sb="17" eb="19">
      <t>サイエン</t>
    </rPh>
    <rPh sb="19" eb="23">
      <t>トクベツカイケイ</t>
    </rPh>
    <phoneticPr fontId="39"/>
  </si>
  <si>
    <t>南部広域市町村圏事務組合（南斎場特別会計）</t>
    <rPh sb="0" eb="12">
      <t>ナンブコウイキシチョウソンケンジムクミアイ</t>
    </rPh>
    <rPh sb="13" eb="16">
      <t>ミナミサイジョウ</t>
    </rPh>
    <rPh sb="16" eb="20">
      <t>トクベツカイケイ</t>
    </rPh>
    <phoneticPr fontId="39"/>
  </si>
  <si>
    <t>南部広域行政組合一般会計</t>
    <rPh sb="0" eb="2">
      <t>ナンブ</t>
    </rPh>
    <rPh sb="2" eb="4">
      <t>コウイキ</t>
    </rPh>
    <rPh sb="4" eb="8">
      <t>ギョウセイクミアイ</t>
    </rPh>
    <rPh sb="8" eb="12">
      <t>イッパンカイケイ</t>
    </rPh>
    <phoneticPr fontId="10"/>
  </si>
  <si>
    <t>基金からの繰入</t>
    <rPh sb="0" eb="2">
      <t>キキン</t>
    </rPh>
    <rPh sb="5" eb="7">
      <t>クリイレ</t>
    </rPh>
    <phoneticPr fontId="40"/>
  </si>
  <si>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10"/>
  </si>
  <si>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10"/>
  </si>
  <si>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10"/>
  </si>
  <si>
    <t>南部広域行政組合島尻環境衛生事業特別会計</t>
    <rPh sb="0" eb="8">
      <t>ナンブコウイキギョウセイクミアイ</t>
    </rPh>
    <rPh sb="8" eb="10">
      <t>シマジリ</t>
    </rPh>
    <rPh sb="10" eb="20">
      <t>カンキョウエイセイジギョウトクベツカイケイ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</si>
</sst>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6"/>
      <name val="Yu Gothic"/>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1562-4E03-AC96-5D04C6C497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101684</c:v>
                </c:pt>
                <c:pt idx="1">
                  <c:v>212579</c:v>
                </c:pt>
                <c:pt idx="2">
                  <c:v>229309</c:v>
                </c:pt>
                <c:pt idx="3">
                  <c:v>215465</c:v>
                </c:pt>
                <c:pt idx="4">
                  <c:v>91501</c:v>
                </c:pt>
              </c:numCache>
            </c:numRef>
          </c:val>
          <c:smooth val="0"/>
          <c:extLst>
            <c:ext xmlns:c16="http://schemas.microsoft.com/office/drawing/2014/chart" uri="{C3380CC4-5D6E-409C-BE32-E72D297353CC}">
              <c16:uniqueId val="{00000001-1562-4E03-AC96-5D04C6C497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11.38</c:v>
                </c:pt>
                <c:pt idx="1">
                  <c:v>17.48</c:v>
                </c:pt>
                <c:pt idx="2">
                  <c:v>16.010000000000002</c:v>
                </c:pt>
                <c:pt idx="3">
                  <c:v>13.01</c:v>
                </c:pt>
                <c:pt idx="4">
                  <c:v>6.41</c:v>
                </c:pt>
              </c:numCache>
            </c:numRef>
          </c:val>
          <c:extLst>
            <c:ext xmlns:c16="http://schemas.microsoft.com/office/drawing/2014/chart" uri="{C3380CC4-5D6E-409C-BE32-E72D297353CC}">
              <c16:uniqueId val="{00000000-0476-4EB0-A584-BA3EF1F739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74.59</c:v>
                </c:pt>
                <c:pt idx="1">
                  <c:v>72.41</c:v>
                </c:pt>
                <c:pt idx="2">
                  <c:v>74.75</c:v>
                </c:pt>
                <c:pt idx="3">
                  <c:v>88.92</c:v>
                </c:pt>
                <c:pt idx="4">
                  <c:v>97.58</c:v>
                </c:pt>
              </c:numCache>
            </c:numRef>
          </c:val>
          <c:extLst>
            <c:ext xmlns:c16="http://schemas.microsoft.com/office/drawing/2014/chart" uri="{C3380CC4-5D6E-409C-BE32-E72D297353CC}">
              <c16:uniqueId val="{00000001-0476-4EB0-A584-BA3EF1F739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4.6500000000000004</c:v>
                </c:pt>
                <c:pt idx="1">
                  <c:v>8.8699999999999992</c:v>
                </c:pt>
                <c:pt idx="2">
                  <c:v>10.36</c:v>
                </c:pt>
                <c:pt idx="3">
                  <c:v>8.57</c:v>
                </c:pt>
                <c:pt idx="4">
                  <c:v>1.81</c:v>
                </c:pt>
              </c:numCache>
            </c:numRef>
          </c:val>
          <c:smooth val="0"/>
          <c:extLst>
            <c:ext xmlns:c16="http://schemas.microsoft.com/office/drawing/2014/chart" uri="{C3380CC4-5D6E-409C-BE32-E72D297353CC}">
              <c16:uniqueId val="{00000002-0476-4EB0-A584-BA3EF1F739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F3-4A4D-8272-BAF92761B4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F3-4A4D-8272-BAF92761B4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F3-4A4D-8272-BAF92761B4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F3-4A4D-8272-BAF92761B473}"/>
            </c:ext>
          </c:extLst>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7.36</c:v>
                </c:pt>
                <c:pt idx="2">
                  <c:v>6.74</c:v>
                </c:pt>
                <c:pt idx="3">
                  <c:v>#N/A</c:v>
                </c:pt>
                <c:pt idx="4">
                  <c:v>#N/A</c:v>
                </c:pt>
                <c:pt idx="5">
                  <c:v>5.33</c:v>
                </c:pt>
                <c:pt idx="6">
                  <c:v>#N/A</c:v>
                </c:pt>
                <c:pt idx="7">
                  <c:v>0</c:v>
                </c:pt>
                <c:pt idx="8">
                  <c:v>#N/A</c:v>
                </c:pt>
                <c:pt idx="9">
                  <c:v>0</c:v>
                </c:pt>
              </c:numCache>
            </c:numRef>
          </c:val>
          <c:extLst>
            <c:ext xmlns:c16="http://schemas.microsoft.com/office/drawing/2014/chart" uri="{C3380CC4-5D6E-409C-BE32-E72D297353CC}">
              <c16:uniqueId val="{00000004-56F3-4A4D-8272-BAF92761B47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56F3-4A4D-8272-BAF92761B47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0.03</c:v>
                </c:pt>
                <c:pt idx="4">
                  <c:v>#N/A</c:v>
                </c:pt>
                <c:pt idx="5">
                  <c:v>0</c:v>
                </c:pt>
                <c:pt idx="6">
                  <c:v>#N/A</c:v>
                </c:pt>
                <c:pt idx="7">
                  <c:v>7.0000000000000007E-2</c:v>
                </c:pt>
                <c:pt idx="8">
                  <c:v>#N/A</c:v>
                </c:pt>
                <c:pt idx="9">
                  <c:v>0.06</c:v>
                </c:pt>
              </c:numCache>
            </c:numRef>
          </c:val>
          <c:extLst>
            <c:ext xmlns:c16="http://schemas.microsoft.com/office/drawing/2014/chart" uri="{C3380CC4-5D6E-409C-BE32-E72D297353CC}">
              <c16:uniqueId val="{00000006-56F3-4A4D-8272-BAF92761B47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0.09</c:v>
                </c:pt>
                <c:pt idx="4">
                  <c:v>#N/A</c:v>
                </c:pt>
                <c:pt idx="5">
                  <c:v>0.08</c:v>
                </c:pt>
                <c:pt idx="6">
                  <c:v>#N/A</c:v>
                </c:pt>
                <c:pt idx="7">
                  <c:v>0.17</c:v>
                </c:pt>
                <c:pt idx="8">
                  <c:v>#N/A</c:v>
                </c:pt>
                <c:pt idx="9">
                  <c:v>0.28000000000000003</c:v>
                </c:pt>
              </c:numCache>
            </c:numRef>
          </c:val>
          <c:extLst>
            <c:ext xmlns:c16="http://schemas.microsoft.com/office/drawing/2014/chart" uri="{C3380CC4-5D6E-409C-BE32-E72D297353CC}">
              <c16:uniqueId val="{00000007-56F3-4A4D-8272-BAF92761B47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1.57</c:v>
                </c:pt>
                <c:pt idx="4">
                  <c:v>#N/A</c:v>
                </c:pt>
                <c:pt idx="5">
                  <c:v>1.0900000000000001</c:v>
                </c:pt>
                <c:pt idx="6">
                  <c:v>#N/A</c:v>
                </c:pt>
                <c:pt idx="7">
                  <c:v>1.61</c:v>
                </c:pt>
                <c:pt idx="8">
                  <c:v>#N/A</c:v>
                </c:pt>
                <c:pt idx="9">
                  <c:v>2.99</c:v>
                </c:pt>
              </c:numCache>
            </c:numRef>
          </c:val>
          <c:extLst>
            <c:ext xmlns:c16="http://schemas.microsoft.com/office/drawing/2014/chart" uri="{C3380CC4-5D6E-409C-BE32-E72D297353CC}">
              <c16:uniqueId val="{00000008-56F3-4A4D-8272-BAF92761B4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11.38</c:v>
                </c:pt>
                <c:pt idx="2">
                  <c:v>#N/A</c:v>
                </c:pt>
                <c:pt idx="3">
                  <c:v>17.47</c:v>
                </c:pt>
                <c:pt idx="4">
                  <c:v>#N/A</c:v>
                </c:pt>
                <c:pt idx="5">
                  <c:v>16</c:v>
                </c:pt>
                <c:pt idx="6">
                  <c:v>#N/A</c:v>
                </c:pt>
                <c:pt idx="7">
                  <c:v>13.01</c:v>
                </c:pt>
                <c:pt idx="8">
                  <c:v>#N/A</c:v>
                </c:pt>
                <c:pt idx="9">
                  <c:v>6.41</c:v>
                </c:pt>
              </c:numCache>
            </c:numRef>
          </c:val>
          <c:extLst>
            <c:ext xmlns:c16="http://schemas.microsoft.com/office/drawing/2014/chart" uri="{C3380CC4-5D6E-409C-BE32-E72D297353CC}">
              <c16:uniqueId val="{00000009-56F3-4A4D-8272-BAF92761B4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c:v>
                </c:pt>
                <c:pt idx="5">
                  <c:v>148</c:v>
                </c:pt>
                <c:pt idx="8">
                  <c:v>148</c:v>
                </c:pt>
                <c:pt idx="11">
                  <c:v>142</c:v>
                </c:pt>
                <c:pt idx="14">
                  <c:v>138</c:v>
                </c:pt>
              </c:numCache>
            </c:numRef>
          </c:val>
          <c:extLst>
            <c:ext xmlns:c16="http://schemas.microsoft.com/office/drawing/2014/chart" uri="{C3380CC4-5D6E-409C-BE32-E72D297353CC}">
              <c16:uniqueId val="{00000000-5286-4E41-85BF-5FAE3A2B0C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86-4E41-85BF-5FAE3A2B0C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86-4E41-85BF-5FAE3A2B0C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5286-4E41-85BF-5FAE3A2B0C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c:v>
                </c:pt>
                <c:pt idx="3">
                  <c:v>31</c:v>
                </c:pt>
                <c:pt idx="6">
                  <c:v>32</c:v>
                </c:pt>
                <c:pt idx="9">
                  <c:v>33</c:v>
                </c:pt>
                <c:pt idx="12">
                  <c:v>22</c:v>
                </c:pt>
              </c:numCache>
            </c:numRef>
          </c:val>
          <c:extLst>
            <c:ext xmlns:c16="http://schemas.microsoft.com/office/drawing/2014/chart" uri="{C3380CC4-5D6E-409C-BE32-E72D297353CC}">
              <c16:uniqueId val="{00000004-5286-4E41-85BF-5FAE3A2B0C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86-4E41-85BF-5FAE3A2B0C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86-4E41-85BF-5FAE3A2B0C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c:v>
                </c:pt>
                <c:pt idx="3">
                  <c:v>154</c:v>
                </c:pt>
                <c:pt idx="6">
                  <c:v>159</c:v>
                </c:pt>
                <c:pt idx="9">
                  <c:v>174</c:v>
                </c:pt>
                <c:pt idx="12">
                  <c:v>170</c:v>
                </c:pt>
              </c:numCache>
            </c:numRef>
          </c:val>
          <c:extLst>
            <c:ext xmlns:c16="http://schemas.microsoft.com/office/drawing/2014/chart" uri="{C3380CC4-5D6E-409C-BE32-E72D297353CC}">
              <c16:uniqueId val="{00000007-5286-4E41-85BF-5FAE3A2B0C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c:v>
                </c:pt>
                <c:pt idx="2">
                  <c:v>#N/A</c:v>
                </c:pt>
                <c:pt idx="3">
                  <c:v>#N/A</c:v>
                </c:pt>
                <c:pt idx="4">
                  <c:v>37</c:v>
                </c:pt>
                <c:pt idx="5">
                  <c:v>#N/A</c:v>
                </c:pt>
                <c:pt idx="6">
                  <c:v>#N/A</c:v>
                </c:pt>
                <c:pt idx="7">
                  <c:v>44</c:v>
                </c:pt>
                <c:pt idx="8">
                  <c:v>#N/A</c:v>
                </c:pt>
                <c:pt idx="9">
                  <c:v>#N/A</c:v>
                </c:pt>
                <c:pt idx="10">
                  <c:v>65</c:v>
                </c:pt>
                <c:pt idx="11">
                  <c:v>#N/A</c:v>
                </c:pt>
                <c:pt idx="12">
                  <c:v>#N/A</c:v>
                </c:pt>
                <c:pt idx="13">
                  <c:v>54</c:v>
                </c:pt>
                <c:pt idx="14">
                  <c:v>#N/A</c:v>
                </c:pt>
              </c:numCache>
            </c:numRef>
          </c:val>
          <c:smooth val="0"/>
          <c:extLst>
            <c:ext xmlns:c16="http://schemas.microsoft.com/office/drawing/2014/chart" uri="{C3380CC4-5D6E-409C-BE32-E72D297353CC}">
              <c16:uniqueId val="{00000008-5286-4E41-85BF-5FAE3A2B0C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1031</c:v>
                </c:pt>
                <c:pt idx="5">
                  <c:v>995</c:v>
                </c:pt>
                <c:pt idx="8">
                  <c:v>909</c:v>
                </c:pt>
                <c:pt idx="11">
                  <c:v>868</c:v>
                </c:pt>
                <c:pt idx="14">
                  <c:v>741</c:v>
                </c:pt>
              </c:numCache>
            </c:numRef>
          </c:val>
          <c:extLst>
            <c:ext xmlns:c16="http://schemas.microsoft.com/office/drawing/2014/chart" uri="{C3380CC4-5D6E-409C-BE32-E72D297353CC}">
              <c16:uniqueId val="{00000000-C5FB-4B8A-8697-882007E5FA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c:v>
                </c:pt>
                <c:pt idx="5">
                  <c:v>75</c:v>
                </c:pt>
                <c:pt idx="8">
                  <c:v>64</c:v>
                </c:pt>
                <c:pt idx="11">
                  <c:v>52</c:v>
                </c:pt>
                <c:pt idx="14">
                  <c:v>41</c:v>
                </c:pt>
              </c:numCache>
            </c:numRef>
          </c:val>
          <c:extLst>
            <c:ext xmlns:c16="http://schemas.microsoft.com/office/drawing/2014/chart" uri="{C3380CC4-5D6E-409C-BE32-E72D297353CC}">
              <c16:uniqueId val="{00000001-C5FB-4B8A-8697-882007E5FA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957</c:v>
                </c:pt>
                <c:pt idx="5">
                  <c:v>975</c:v>
                </c:pt>
                <c:pt idx="8">
                  <c:v>1086</c:v>
                </c:pt>
                <c:pt idx="11">
                  <c:v>1215</c:v>
                </c:pt>
                <c:pt idx="14">
                  <c:v>1323</c:v>
                </c:pt>
              </c:numCache>
            </c:numRef>
          </c:val>
          <c:extLst>
            <c:ext xmlns:c16="http://schemas.microsoft.com/office/drawing/2014/chart" uri="{C3380CC4-5D6E-409C-BE32-E72D297353CC}">
              <c16:uniqueId val="{00000002-C5FB-4B8A-8697-882007E5FA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FB-4B8A-8697-882007E5FA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FB-4B8A-8697-882007E5FA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B-4B8A-8697-882007E5FA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c:v>
                </c:pt>
                <c:pt idx="3">
                  <c:v>20</c:v>
                </c:pt>
                <c:pt idx="6">
                  <c:v>11</c:v>
                </c:pt>
                <c:pt idx="9">
                  <c:v>36</c:v>
                </c:pt>
                <c:pt idx="12">
                  <c:v>181</c:v>
                </c:pt>
              </c:numCache>
            </c:numRef>
          </c:val>
          <c:extLst>
            <c:ext xmlns:c16="http://schemas.microsoft.com/office/drawing/2014/chart" uri="{C3380CC4-5D6E-409C-BE32-E72D297353CC}">
              <c16:uniqueId val="{00000006-C5FB-4B8A-8697-882007E5FA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5FB-4B8A-8697-882007E5FA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215</c:v>
                </c:pt>
                <c:pt idx="3">
                  <c:v>222</c:v>
                </c:pt>
                <c:pt idx="6">
                  <c:v>204</c:v>
                </c:pt>
                <c:pt idx="9">
                  <c:v>200</c:v>
                </c:pt>
                <c:pt idx="12">
                  <c:v>0</c:v>
                </c:pt>
              </c:numCache>
            </c:numRef>
          </c:val>
          <c:extLst>
            <c:ext xmlns:c16="http://schemas.microsoft.com/office/drawing/2014/chart" uri="{C3380CC4-5D6E-409C-BE32-E72D297353CC}">
              <c16:uniqueId val="{00000008-C5FB-4B8A-8697-882007E5FA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FB-4B8A-8697-882007E5FA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1486</c:v>
                </c:pt>
                <c:pt idx="3">
                  <c:v>1338</c:v>
                </c:pt>
                <c:pt idx="6">
                  <c:v>1322</c:v>
                </c:pt>
                <c:pt idx="9">
                  <c:v>1191</c:v>
                </c:pt>
                <c:pt idx="12">
                  <c:v>1061</c:v>
                </c:pt>
              </c:numCache>
            </c:numRef>
          </c:val>
          <c:extLst>
            <c:ext xmlns:c16="http://schemas.microsoft.com/office/drawing/2014/chart" uri="{C3380CC4-5D6E-409C-BE32-E72D297353CC}">
              <c16:uniqueId val="{0000000A-C5FB-4B8A-8697-882007E5FA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FB-4B8A-8697-882007E5FA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640</c:v>
                </c:pt>
                <c:pt idx="1">
                  <c:v>740</c:v>
                </c:pt>
                <c:pt idx="2">
                  <c:v>810</c:v>
                </c:pt>
              </c:numCache>
            </c:numRef>
          </c:val>
          <c:extLst>
            <c:ext xmlns:c16="http://schemas.microsoft.com/office/drawing/2014/chart" uri="{C3380CC4-5D6E-409C-BE32-E72D297353CC}">
              <c16:uniqueId val="{00000000-8801-4414-ADB4-C3B17E80CB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272</c:v>
                </c:pt>
                <c:pt idx="2">
                  <c:v>282</c:v>
                </c:pt>
              </c:numCache>
            </c:numRef>
          </c:val>
          <c:extLst>
            <c:ext xmlns:c16="http://schemas.microsoft.com/office/drawing/2014/chart" uri="{C3380CC4-5D6E-409C-BE32-E72D297353CC}">
              <c16:uniqueId val="{00000001-8801-4414-ADB4-C3B17E80CB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150</c:v>
                </c:pt>
                <c:pt idx="1">
                  <c:v>164</c:v>
                </c:pt>
                <c:pt idx="2">
                  <c:v>193</c:v>
                </c:pt>
              </c:numCache>
            </c:numRef>
          </c:val>
          <c:extLst>
            <c:ext xmlns:c16="http://schemas.microsoft.com/office/drawing/2014/chart" uri="{C3380CC4-5D6E-409C-BE32-E72D297353CC}">
              <c16:uniqueId val="{00000002-8801-4414-ADB4-C3B17E80CB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
667
19.23
1,613,900
1,560,258
53,200
829,784
1,060,990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と推移している。</a:t>
          </a:r>
          <a:endParaRPr lang="ja-JP" altLang="ja-JP" sz="1400">
            <a:effectLst/>
          </a:endParaRPr>
        </a:p>
        <a:p>
          <a:r>
            <a:rPr kumimoji="1" lang="ja-JP" altLang="ja-JP" sz="1100">
              <a:solidFill>
                <a:schemeClr val="dk1"/>
              </a:solidFill>
              <a:effectLst/>
              <a:latin typeface="+mn-lt"/>
              <a:ea typeface="+mn-ea"/>
              <a:cs typeface="+mn-cs"/>
            </a:rPr>
            <a:t>　依存財源の割合が高い傾向にあり、引き続き歳入確保の研究や歳出抑制を図る。人件費の削減、沖縄振興特別推進交付金事業や災害復旧事業を除く新規事業の凍結による投資的経費の抑制、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を実施するとともに、村税の徴収率の維持向上を図り歳入確保に努めることで財政の健全化を図る。</a:t>
          </a:r>
          <a:endParaRPr lang="ja-JP" altLang="ja-JP" sz="1400">
            <a:effectLst/>
          </a:endParaRPr>
        </a:p>
        <a:p>
          <a:r>
            <a:rPr kumimoji="1" lang="ja-JP" altLang="ja-JP" sz="1100">
              <a:solidFill>
                <a:schemeClr val="dk1"/>
              </a:solidFill>
              <a:effectLst/>
              <a:latin typeface="+mn-lt"/>
              <a:ea typeface="+mn-ea"/>
              <a:cs typeface="+mn-cs"/>
            </a:rPr>
            <a:t>　人口減少や高い高齢化率に加え、基幹産業である観光産業は台風等の自然減少に大きく左右される。観光による収入は不安定であり、その他に中心となる産業が無いこと等により、財政基盤が弱い。類似団体、県平均及び全国平均よりは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類似団体平均値</a:t>
          </a:r>
          <a:r>
            <a:rPr kumimoji="1" lang="en-US" altLang="ja-JP" sz="1100">
              <a:solidFill>
                <a:schemeClr val="dk1"/>
              </a:solidFill>
              <a:effectLst/>
              <a:latin typeface="+mn-lt"/>
              <a:ea typeface="+mn-ea"/>
              <a:cs typeface="+mn-cs"/>
            </a:rPr>
            <a:t>ha</a:t>
          </a:r>
        </a:p>
        <a:p>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今後も物件費等の抑制をより一層実施し、公債費については沖縄振興特別推進交付金事業や災害復旧事業、継続事業を除く新規事業の凍結等により起債を抑制することで縮減を図り経常経費の削減に努める。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63373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8590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63373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2075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87503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075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87503</xdr:rowOff>
    </xdr:from>
    <xdr:to>
      <xdr:col>11</xdr:col>
      <xdr:colOff>31750</xdr:colOff>
      <xdr:row>65</xdr:row>
      <xdr:rowOff>130937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175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12573</xdr:rowOff>
    </xdr:from>
    <xdr:to>
      <xdr:col>19</xdr:col>
      <xdr:colOff>184150</xdr:colOff>
      <xdr:row>65</xdr:row>
      <xdr:rowOff>114173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98950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36703</xdr:rowOff>
    </xdr:from>
    <xdr:to>
      <xdr:col>11</xdr:col>
      <xdr:colOff>82550</xdr:colOff>
      <xdr:row>65</xdr:row>
      <xdr:rowOff>138303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123080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80137</xdr:rowOff>
    </xdr:from>
    <xdr:to>
      <xdr:col>7</xdr:col>
      <xdr:colOff>31750</xdr:colOff>
      <xdr:row>66</xdr:row>
      <xdr:rowOff>10287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166514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人件費・物件費等の合計額の人口１人当たりの金額が</a:t>
          </a:r>
          <a:r>
            <a:rPr kumimoji="1" lang="en-US" altLang="ja-JP" sz="1000" b="0" i="0" baseline="0">
              <a:solidFill>
                <a:schemeClr val="dk1"/>
              </a:solidFill>
              <a:effectLst/>
              <a:latin typeface="+mn-lt"/>
              <a:ea typeface="+mn-ea"/>
              <a:cs typeface="+mn-cs"/>
            </a:rPr>
            <a:t>1,271,277</a:t>
          </a:r>
          <a:r>
            <a:rPr kumimoji="1" lang="ja-JP" altLang="ja-JP" sz="1000" b="0" i="0" baseline="0">
              <a:solidFill>
                <a:schemeClr val="dk1"/>
              </a:solidFill>
              <a:effectLst/>
              <a:latin typeface="+mn-lt"/>
              <a:ea typeface="+mn-ea"/>
              <a:cs typeface="+mn-cs"/>
            </a:rPr>
            <a:t>円と類似団体及び県平均を大きく上回っており、前年度より</a:t>
          </a:r>
          <a:r>
            <a:rPr kumimoji="1" lang="en-US" altLang="ja-JP" sz="1000" b="0" i="0" baseline="0">
              <a:solidFill>
                <a:schemeClr val="dk1"/>
              </a:solidFill>
              <a:effectLst/>
              <a:latin typeface="+mn-lt"/>
              <a:ea typeface="+mn-ea"/>
              <a:cs typeface="+mn-cs"/>
            </a:rPr>
            <a:t>210,188</a:t>
          </a:r>
          <a:r>
            <a:rPr kumimoji="1" lang="ja-JP" altLang="ja-JP" sz="1000" b="0" i="0" baseline="0">
              <a:solidFill>
                <a:schemeClr val="dk1"/>
              </a:solidFill>
              <a:effectLst/>
              <a:latin typeface="+mn-lt"/>
              <a:ea typeface="+mn-ea"/>
              <a:cs typeface="+mn-cs"/>
            </a:rPr>
            <a:t>円増となっている。過去５年間をみても同様に上回った金額で推移している。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人件費</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ついては、人事院勧告等による給料の増、会計年度任用制度の導入によるものである。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物件費については、近年、各業務のシステム化に伴う保守管理費やシステム器機更新等の物件費が増加傾向にあることや、ごみ処理施設、保育所の施設運営を直営で行っているために、職員数が類似団体平均と比較して多いことで人件費が高水準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事務事業のコスト見直しにより、経費の削減を図り、適正な維持管理に努める。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168501</xdr:rowOff>
    </xdr:from>
    <xdr:to>
      <xdr:col>23</xdr:col>
      <xdr:colOff>133350</xdr:colOff>
      <xdr:row>83</xdr:row>
      <xdr:rowOff>81583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7401"/>
          <a:ext cx="838200" cy="8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135068</xdr:rowOff>
    </xdr:from>
    <xdr:to>
      <xdr:col>19</xdr:col>
      <xdr:colOff>133350</xdr:colOff>
      <xdr:row>82</xdr:row>
      <xdr:rowOff>168501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3968"/>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135068</xdr:rowOff>
    </xdr:from>
    <xdr:to>
      <xdr:col>15</xdr:col>
      <xdr:colOff>82550</xdr:colOff>
      <xdr:row>82</xdr:row>
      <xdr:rowOff>153685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93968"/>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140047</xdr:rowOff>
    </xdr:from>
    <xdr:to>
      <xdr:col>11</xdr:col>
      <xdr:colOff>31750</xdr:colOff>
      <xdr:row>82</xdr:row>
      <xdr:rowOff>153685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8947"/>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30783</xdr:rowOff>
    </xdr:from>
    <xdr:to>
      <xdr:col>23</xdr:col>
      <xdr:colOff>184150</xdr:colOff>
      <xdr:row>83</xdr:row>
      <xdr:rowOff>132383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117701</xdr:rowOff>
    </xdr:from>
    <xdr:to>
      <xdr:col>19</xdr:col>
      <xdr:colOff>184150</xdr:colOff>
      <xdr:row>83</xdr:row>
      <xdr:rowOff>47851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32628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84268</xdr:rowOff>
    </xdr:from>
    <xdr:to>
      <xdr:col>15</xdr:col>
      <xdr:colOff>133350</xdr:colOff>
      <xdr:row>83</xdr:row>
      <xdr:rowOff>14418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170645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102885</xdr:rowOff>
    </xdr:from>
    <xdr:to>
      <xdr:col>11</xdr:col>
      <xdr:colOff>82550</xdr:colOff>
      <xdr:row>83</xdr:row>
      <xdr:rowOff>33035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17812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89247</xdr:rowOff>
    </xdr:from>
    <xdr:to>
      <xdr:col>7</xdr:col>
      <xdr:colOff>31750</xdr:colOff>
      <xdr:row>83</xdr:row>
      <xdr:rowOff>19397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となっていて、類似団体平均よりも</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昇給・昇格制度の見直し等により微上下している。厳しい財政状況の中、より一層の給与の適正化に努める。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169163</xdr:rowOff>
    </xdr:from>
    <xdr:to>
      <xdr:col>81</xdr:col>
      <xdr:colOff>44450</xdr:colOff>
      <xdr:row>88</xdr:row>
      <xdr:rowOff>24130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13863"/>
          <a:ext cx="838200" cy="1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972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38608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9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38608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924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118363</xdr:rowOff>
    </xdr:from>
    <xdr:to>
      <xdr:col>81</xdr:col>
      <xdr:colOff>95250</xdr:colOff>
      <xdr:row>87</xdr:row>
      <xdr:rowOff>48513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134890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40403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100" b="0" i="0" baseline="0">
              <a:solidFill>
                <a:schemeClr val="dk1"/>
              </a:solidFill>
              <a:effectLst/>
              <a:latin typeface="+mn-lt"/>
              <a:ea typeface="+mn-ea"/>
              <a:cs typeface="+mn-cs"/>
            </a:rPr>
            <a:t>50.37</a:t>
          </a:r>
          <a:r>
            <a:rPr kumimoji="1" lang="ja-JP" altLang="ja-JP" sz="1100" b="0" i="0" baseline="0">
              <a:solidFill>
                <a:schemeClr val="dk1"/>
              </a:solidFill>
              <a:effectLst/>
              <a:latin typeface="+mn-lt"/>
              <a:ea typeface="+mn-ea"/>
              <a:cs typeface="+mn-cs"/>
            </a:rPr>
            <a:t>人、類似団体の平均を大きく上回っている。今後も行政サービスを維持しつつ、定員管理の適正化を行い、更なる削減を図る。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53539</xdr:rowOff>
    </xdr:from>
    <xdr:to>
      <xdr:col>81</xdr:col>
      <xdr:colOff>44450</xdr:colOff>
      <xdr:row>61</xdr:row>
      <xdr:rowOff>86517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511989"/>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36419</xdr:rowOff>
    </xdr:from>
    <xdr:to>
      <xdr:col>77</xdr:col>
      <xdr:colOff>44450</xdr:colOff>
      <xdr:row>61</xdr:row>
      <xdr:rowOff>86517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94869"/>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30214</xdr:rowOff>
    </xdr:from>
    <xdr:to>
      <xdr:col>72</xdr:col>
      <xdr:colOff>203200</xdr:colOff>
      <xdr:row>61</xdr:row>
      <xdr:rowOff>36419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8866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30214</xdr:rowOff>
    </xdr:from>
    <xdr:to>
      <xdr:col>68</xdr:col>
      <xdr:colOff>152400</xdr:colOff>
      <xdr:row>61</xdr:row>
      <xdr:rowOff>56527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88664"/>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2739</xdr:rowOff>
    </xdr:from>
    <xdr:to>
      <xdr:col>81</xdr:col>
      <xdr:colOff>95250</xdr:colOff>
      <xdr:row>61</xdr:row>
      <xdr:rowOff>104339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146266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3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35717</xdr:rowOff>
    </xdr:from>
    <xdr:to>
      <xdr:col>77</xdr:col>
      <xdr:colOff>95250</xdr:colOff>
      <xdr:row>61</xdr:row>
      <xdr:rowOff>137317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122094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8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157069</xdr:rowOff>
    </xdr:from>
    <xdr:to>
      <xdr:col>73</xdr:col>
      <xdr:colOff>44450</xdr:colOff>
      <xdr:row>61</xdr:row>
      <xdr:rowOff>87219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71996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150864</xdr:rowOff>
    </xdr:from>
    <xdr:to>
      <xdr:col>68</xdr:col>
      <xdr:colOff>203200</xdr:colOff>
      <xdr:row>61</xdr:row>
      <xdr:rowOff>81014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65791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2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5727</xdr:rowOff>
    </xdr:from>
    <xdr:to>
      <xdr:col>64</xdr:col>
      <xdr:colOff>152400</xdr:colOff>
      <xdr:row>61</xdr:row>
      <xdr:rowOff>107327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92104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5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0.16</a:t>
          </a:r>
          <a:r>
            <a:rPr kumimoji="1" lang="ja-JP" altLang="en-US" sz="1100" b="0" i="0" baseline="0">
              <a:solidFill>
                <a:schemeClr val="dk1"/>
              </a:solidFill>
              <a:effectLst/>
              <a:latin typeface="+mn-lt"/>
              <a:ea typeface="+mn-ea"/>
              <a:cs typeface="+mn-cs"/>
            </a:rPr>
            <a:t>ポ</a:t>
          </a:r>
          <a:r>
            <a:rPr kumimoji="1" lang="ja-JP" altLang="ja-JP" sz="1100" b="0" i="0" baseline="0">
              <a:solidFill>
                <a:schemeClr val="dk1"/>
              </a:solidFill>
              <a:effectLst/>
              <a:latin typeface="+mn-lt"/>
              <a:ea typeface="+mn-ea"/>
              <a:cs typeface="+mn-cs"/>
            </a:rPr>
            <a:t>イント増、類似団体を上回っている。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要因として、昨年度に比べて地方債の発行が増加したこと。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今後、公共施設に更新時期を迎える施設が多くあるので今後の計画や長寿命化を図りたい。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地方債については、世代間負担の平準化の観点から、上限枠の設定など発行額を抑制する。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164677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4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573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159173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将来負担比率は、地方債残高が増加する一方、基金等の増加により充当可能財源等が上回ったことで算定されていない。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
667
19.23
1,613,900
1,560,258
53,200
829,784
1,060,990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前年度よりも</a:t>
          </a:r>
          <a:r>
            <a:rPr kumimoji="1" lang="en-US" altLang="ja-JP" sz="1050" b="0" i="0" baseline="0">
              <a:solidFill>
                <a:schemeClr val="dk1"/>
              </a:solidFill>
              <a:effectLst/>
              <a:latin typeface="+mn-lt"/>
              <a:ea typeface="+mn-ea"/>
              <a:cs typeface="+mn-cs"/>
            </a:rPr>
            <a:t>1.1</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ている。類似団体平均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外部委託等の推進、事務事業の見直しなど、行財政改革を実施しながら、計画的な定員管理を行っていく。</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16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96520</xdr:rowOff>
    </xdr:from>
    <xdr:to>
      <xdr:col>19</xdr:col>
      <xdr:colOff>187325</xdr:colOff>
      <xdr:row>39</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83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96520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83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168910</xdr:rowOff>
    </xdr:from>
    <xdr:to>
      <xdr:col>11</xdr:col>
      <xdr:colOff>9525</xdr:colOff>
      <xdr:row>40</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45720</xdr:rowOff>
    </xdr:from>
    <xdr:to>
      <xdr:col>15</xdr:col>
      <xdr:colOff>149225</xdr:colOff>
      <xdr:row>39</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118110</xdr:rowOff>
    </xdr:from>
    <xdr:to>
      <xdr:col>6</xdr:col>
      <xdr:colOff>171450</xdr:colOff>
      <xdr:row>40</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類似団体及び県平均と比べて高い水準にある。これは多様化する行政事務に対応するための各種ネットワークシステム等の使用料及び保守料が発生するためである。今後もシステム器機の更新等により経費が増加することが見込まれるので、システムに係る経費の見直しや、各種事業に係る事務経費の適正管理等により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140716</xdr:rowOff>
    </xdr:from>
    <xdr:to>
      <xdr:col>82</xdr:col>
      <xdr:colOff>107950</xdr:colOff>
      <xdr:row>19</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268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168148</xdr:rowOff>
    </xdr:from>
    <xdr:to>
      <xdr:col>78</xdr:col>
      <xdr:colOff>69850</xdr:colOff>
      <xdr:row>19</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542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76708</xdr:rowOff>
    </xdr:from>
    <xdr:to>
      <xdr:col>73</xdr:col>
      <xdr:colOff>180975</xdr:colOff>
      <xdr:row>18</xdr:row>
      <xdr:rowOff>168148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62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62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89916</xdr:rowOff>
    </xdr:from>
    <xdr:to>
      <xdr:col>82</xdr:col>
      <xdr:colOff>158750</xdr:colOff>
      <xdr:row>19</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61993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117348</xdr:rowOff>
    </xdr:from>
    <xdr:to>
      <xdr:col>74</xdr:col>
      <xdr:colOff>31750</xdr:colOff>
      <xdr:row>19</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32275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ポイント減となっている。類似団体平均と比べてやや低く、過去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年間は同水準で推移している。要因として、小規模離島村で人口が少なく扶助費が抑えられていることが挙げられる。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今後は少子高齢化対策に伴う医療費助成等が増加することが見込まれることから、給付水準の見直しを進めていくことで扶助費の抑制に努める。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その他に係るものは、主に特別会計への繰出金となっており、令和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年度においては昨年度より、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となり、類似団体平均よりも下回っている。要因は、特別会計への基準外繰出が減少したことが挙げられる。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今後は一般会計から基準内繰出しの基本原則を基に、独立採算を目指し、単に赤字補てん的なものについては、歳出削減努力等を精査して慎重に行うものとする。　一般会計からの繰出金を縮減できるよう努める。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54</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194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168910</xdr:rowOff>
    </xdr:from>
    <xdr:to>
      <xdr:col>73</xdr:col>
      <xdr:colOff>180975</xdr:colOff>
      <xdr:row>54</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255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286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125730</xdr:rowOff>
    </xdr:from>
    <xdr:to>
      <xdr:col>78</xdr:col>
      <xdr:colOff>120650</xdr:colOff>
      <xdr:row>54</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66057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118110</xdr:rowOff>
    </xdr:from>
    <xdr:to>
      <xdr:col>74</xdr:col>
      <xdr:colOff>31750</xdr:colOff>
      <xdr:row>54</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58437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148590</xdr:rowOff>
    </xdr:from>
    <xdr:to>
      <xdr:col>65</xdr:col>
      <xdr:colOff>53975</xdr:colOff>
      <xdr:row>54</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％と前年度よりも</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ポイント増となり、類似団体平均及び県平均と比べて低い水準にある。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今後は、補助金の使途内容、事業効果、地域住民福祉の向上に繋がる事業内容であるか等審査、検証を行い、目的が達成されたもの、効果が薄くなったもの等については見直しを図り自立を促していく。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648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ポイント増。令和２年度までは、類に団体平均く比べ下回っていたが、令和４年度から上回っている。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等の教育施設をはじめとする公共施設等の更新といった大規模な普通建設事業が今後控えているため、地方債の発行額が増加する見込みで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25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19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している。類似団体平均値</a:t>
          </a:r>
          <a:r>
            <a:rPr kumimoji="1" lang="ja-JP" altLang="en-US" sz="1100" b="0" i="0" baseline="0">
              <a:solidFill>
                <a:schemeClr val="dk1"/>
              </a:solidFill>
              <a:effectLst/>
              <a:latin typeface="+mn-lt"/>
              <a:ea typeface="+mn-ea"/>
              <a:cs typeface="+mn-cs"/>
            </a:rPr>
            <a:t>と同</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とな</a:t>
          </a:r>
          <a:r>
            <a:rPr kumimoji="1" lang="ja-JP" altLang="ja-JP" sz="1100" b="0" i="0" baseline="0">
              <a:solidFill>
                <a:schemeClr val="dk1"/>
              </a:solidFill>
              <a:effectLst/>
              <a:latin typeface="+mn-lt"/>
              <a:ea typeface="+mn-ea"/>
              <a:cs typeface="+mn-cs"/>
            </a:rPr>
            <a:t>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増加する見込みの普通建設事業費を確保するためにも財政の弾力性を示す指標である経常収支比率の改善を図る必要がある。税収やその他の自主財源の確保、行政コストの見直しや、歳出抑制等により経費節減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今後は、住民サービスの向上を図るなかで、職員のコスト意識の徹底など行政改革に努める。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125368</xdr:rowOff>
    </xdr:from>
    <xdr:to>
      <xdr:col>82</xdr:col>
      <xdr:colOff>107950</xdr:colOff>
      <xdr:row>78</xdr:row>
      <xdr:rowOff>6169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270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78</xdr:row>
      <xdr:rowOff>6169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335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131899</xdr:rowOff>
    </xdr:from>
    <xdr:to>
      <xdr:col>73</xdr:col>
      <xdr:colOff>180975</xdr:colOff>
      <xdr:row>78</xdr:row>
      <xdr:rowOff>68218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3354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78</xdr:row>
      <xdr:rowOff>117202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413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126819</xdr:rowOff>
    </xdr:from>
    <xdr:to>
      <xdr:col>78</xdr:col>
      <xdr:colOff>120650</xdr:colOff>
      <xdr:row>78</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41746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81099</xdr:rowOff>
    </xdr:from>
    <xdr:to>
      <xdr:col>74</xdr:col>
      <xdr:colOff>31750</xdr:colOff>
      <xdr:row>78</xdr:row>
      <xdr:rowOff>11249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167476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17418</xdr:rowOff>
    </xdr:from>
    <xdr:to>
      <xdr:col>69</xdr:col>
      <xdr:colOff>142875</xdr:colOff>
      <xdr:row>78</xdr:row>
      <xdr:rowOff>119018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103795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66402</xdr:rowOff>
    </xdr:from>
    <xdr:to>
      <xdr:col>65</xdr:col>
      <xdr:colOff>53975</xdr:colOff>
      <xdr:row>78</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99083</xdr:rowOff>
    </xdr:from>
    <xdr:to>
      <xdr:col>29</xdr:col>
      <xdr:colOff>127000</xdr:colOff>
      <xdr:row>16</xdr:row>
      <xdr:rowOff>102669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889908"/>
          <a:ext cx="647700" cy="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99254</xdr:rowOff>
    </xdr:from>
    <xdr:to>
      <xdr:col>26</xdr:col>
      <xdr:colOff>50800</xdr:colOff>
      <xdr:row>16</xdr:row>
      <xdr:rowOff>102669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2890079"/>
          <a:ext cx="698500" cy="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99254</xdr:rowOff>
    </xdr:from>
    <xdr:to>
      <xdr:col>22</xdr:col>
      <xdr:colOff>114300</xdr:colOff>
      <xdr:row>16</xdr:row>
      <xdr:rowOff>146402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90079"/>
          <a:ext cx="698500" cy="47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123011</xdr:rowOff>
    </xdr:from>
    <xdr:to>
      <xdr:col>18</xdr:col>
      <xdr:colOff>177800</xdr:colOff>
      <xdr:row>16</xdr:row>
      <xdr:rowOff>146402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2913836"/>
          <a:ext cx="698500" cy="2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48283</xdr:rowOff>
    </xdr:from>
    <xdr:to>
      <xdr:col>29</xdr:col>
      <xdr:colOff>177800</xdr:colOff>
      <xdr:row>16</xdr:row>
      <xdr:rowOff>149883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83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64810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68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51869</xdr:rowOff>
    </xdr:from>
    <xdr:to>
      <xdr:col>26</xdr:col>
      <xdr:colOff>101600</xdr:colOff>
      <xdr:row>16</xdr:row>
      <xdr:rowOff>153469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163646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61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48454</xdr:rowOff>
    </xdr:from>
    <xdr:to>
      <xdr:col>22</xdr:col>
      <xdr:colOff>165100</xdr:colOff>
      <xdr:row>16</xdr:row>
      <xdr:rowOff>150054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3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160231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60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95602</xdr:rowOff>
    </xdr:from>
    <xdr:to>
      <xdr:col>19</xdr:col>
      <xdr:colOff>38100</xdr:colOff>
      <xdr:row>17</xdr:row>
      <xdr:rowOff>25752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35929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65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72211</xdr:rowOff>
    </xdr:from>
    <xdr:to>
      <xdr:col>15</xdr:col>
      <xdr:colOff>101600</xdr:colOff>
      <xdr:row>17</xdr:row>
      <xdr:rowOff>2361</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86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12538</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63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203737</xdr:rowOff>
    </xdr:from>
    <xdr:to>
      <xdr:col>29</xdr:col>
      <xdr:colOff>127000</xdr:colOff>
      <xdr:row>35</xdr:row>
      <xdr:rowOff>266198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14087"/>
          <a:ext cx="647700" cy="6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203737</xdr:rowOff>
    </xdr:from>
    <xdr:to>
      <xdr:col>26</xdr:col>
      <xdr:colOff>50800</xdr:colOff>
      <xdr:row>35</xdr:row>
      <xdr:rowOff>334439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14087"/>
          <a:ext cx="698500" cy="13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334439</xdr:rowOff>
    </xdr:from>
    <xdr:to>
      <xdr:col>22</xdr:col>
      <xdr:colOff>114300</xdr:colOff>
      <xdr:row>36</xdr:row>
      <xdr:rowOff>27955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4789"/>
          <a:ext cx="698500" cy="3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27955</xdr:rowOff>
    </xdr:from>
    <xdr:to>
      <xdr:col>18</xdr:col>
      <xdr:colOff>177800</xdr:colOff>
      <xdr:row>36</xdr:row>
      <xdr:rowOff>34714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81205"/>
          <a:ext cx="698500" cy="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215398</xdr:rowOff>
    </xdr:from>
    <xdr:to>
      <xdr:col>29</xdr:col>
      <xdr:colOff>177800</xdr:colOff>
      <xdr:row>35</xdr:row>
      <xdr:rowOff>316998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60475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152937</xdr:rowOff>
    </xdr:from>
    <xdr:to>
      <xdr:col>26</xdr:col>
      <xdr:colOff>101600</xdr:colOff>
      <xdr:row>35</xdr:row>
      <xdr:rowOff>254537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6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264714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3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283639</xdr:rowOff>
    </xdr:from>
    <xdr:to>
      <xdr:col>22</xdr:col>
      <xdr:colOff>165100</xdr:colOff>
      <xdr:row>36</xdr:row>
      <xdr:rowOff>42339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52516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320055</xdr:rowOff>
    </xdr:from>
    <xdr:to>
      <xdr:col>19</xdr:col>
      <xdr:colOff>38100</xdr:colOff>
      <xdr:row>36</xdr:row>
      <xdr:rowOff>78755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88932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326814</xdr:rowOff>
    </xdr:from>
    <xdr:to>
      <xdr:col>15</xdr:col>
      <xdr:colOff>101600</xdr:colOff>
      <xdr:row>36</xdr:row>
      <xdr:rowOff>85514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95691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
667
19.23
1,613,900
1,560,258
53,200
829,784
1,060,990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24384</xdr:rowOff>
    </xdr:from>
    <xdr:to>
      <xdr:col>24</xdr:col>
      <xdr:colOff>63500</xdr:colOff>
      <xdr:row>34</xdr:row>
      <xdr:rowOff>28512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53684"/>
          <a:ext cx="8382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28512</xdr:rowOff>
    </xdr:from>
    <xdr:to>
      <xdr:col>19</xdr:col>
      <xdr:colOff>177800</xdr:colOff>
      <xdr:row>34</xdr:row>
      <xdr:rowOff>43141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57812"/>
          <a:ext cx="8890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43141</xdr:rowOff>
    </xdr:from>
    <xdr:to>
      <xdr:col>15</xdr:col>
      <xdr:colOff>50800</xdr:colOff>
      <xdr:row>34</xdr:row>
      <xdr:rowOff>101202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72441"/>
          <a:ext cx="889000" cy="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101202</xdr:rowOff>
    </xdr:from>
    <xdr:to>
      <xdr:col>10</xdr:col>
      <xdr:colOff>114300</xdr:colOff>
      <xdr:row>34</xdr:row>
      <xdr:rowOff>151511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93050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145034</xdr:rowOff>
    </xdr:from>
    <xdr:to>
      <xdr:col>24</xdr:col>
      <xdr:colOff>114300</xdr:colOff>
      <xdr:row>34</xdr:row>
      <xdr:rowOff>75184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167911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149162</xdr:rowOff>
    </xdr:from>
    <xdr:to>
      <xdr:col>20</xdr:col>
      <xdr:colOff>38100</xdr:colOff>
      <xdr:row>34</xdr:row>
      <xdr:rowOff>79312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95839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163791</xdr:rowOff>
    </xdr:from>
    <xdr:to>
      <xdr:col>15</xdr:col>
      <xdr:colOff>101600</xdr:colOff>
      <xdr:row>34</xdr:row>
      <xdr:rowOff>93941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110468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50402</xdr:rowOff>
    </xdr:from>
    <xdr:to>
      <xdr:col>10</xdr:col>
      <xdr:colOff>165100</xdr:colOff>
      <xdr:row>34</xdr:row>
      <xdr:rowOff>152002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87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168529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5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100711</xdr:rowOff>
    </xdr:from>
    <xdr:to>
      <xdr:col>6</xdr:col>
      <xdr:colOff>38100</xdr:colOff>
      <xdr:row>35</xdr:row>
      <xdr:rowOff>30861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47388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122248</xdr:rowOff>
    </xdr:from>
    <xdr:to>
      <xdr:col>24</xdr:col>
      <xdr:colOff>63500</xdr:colOff>
      <xdr:row>56</xdr:row>
      <xdr:rowOff>64248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51998"/>
          <a:ext cx="8382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64248</xdr:rowOff>
    </xdr:from>
    <xdr:to>
      <xdr:col>19</xdr:col>
      <xdr:colOff>177800</xdr:colOff>
      <xdr:row>56</xdr:row>
      <xdr:rowOff>111191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5448"/>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69662</xdr:rowOff>
    </xdr:from>
    <xdr:to>
      <xdr:col>15</xdr:col>
      <xdr:colOff>50800</xdr:colOff>
      <xdr:row>56</xdr:row>
      <xdr:rowOff>111191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70862"/>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63750</xdr:rowOff>
    </xdr:from>
    <xdr:to>
      <xdr:col>10</xdr:col>
      <xdr:colOff>114300</xdr:colOff>
      <xdr:row>56</xdr:row>
      <xdr:rowOff>69662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64950"/>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71448</xdr:rowOff>
    </xdr:from>
    <xdr:to>
      <xdr:col>24</xdr:col>
      <xdr:colOff>114300</xdr:colOff>
      <xdr:row>56</xdr:row>
      <xdr:rowOff>1598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94325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13448</xdr:rowOff>
    </xdr:from>
    <xdr:to>
      <xdr:col>20</xdr:col>
      <xdr:colOff>38100</xdr:colOff>
      <xdr:row>56</xdr:row>
      <xdr:rowOff>115048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131575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60391</xdr:rowOff>
    </xdr:from>
    <xdr:to>
      <xdr:col>15</xdr:col>
      <xdr:colOff>101600</xdr:colOff>
      <xdr:row>56</xdr:row>
      <xdr:rowOff>161991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7068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18862</xdr:rowOff>
    </xdr:from>
    <xdr:to>
      <xdr:col>10</xdr:col>
      <xdr:colOff>165100</xdr:colOff>
      <xdr:row>56</xdr:row>
      <xdr:rowOff>120462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136989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9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12950</xdr:rowOff>
    </xdr:from>
    <xdr:to>
      <xdr:col>6</xdr:col>
      <xdr:colOff>38100</xdr:colOff>
      <xdr:row>56</xdr:row>
      <xdr:rowOff>114550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131077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8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36561</xdr:rowOff>
    </xdr:from>
    <xdr:to>
      <xdr:col>24</xdr:col>
      <xdr:colOff>63500</xdr:colOff>
      <xdr:row>78</xdr:row>
      <xdr:rowOff>79062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9661"/>
          <a:ext cx="838200" cy="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79062</xdr:rowOff>
    </xdr:from>
    <xdr:to>
      <xdr:col>19</xdr:col>
      <xdr:colOff>177800</xdr:colOff>
      <xdr:row>78</xdr:row>
      <xdr:rowOff>93239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2162"/>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54008</xdr:rowOff>
    </xdr:from>
    <xdr:to>
      <xdr:col>15</xdr:col>
      <xdr:colOff>50800</xdr:colOff>
      <xdr:row>78</xdr:row>
      <xdr:rowOff>93239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27108"/>
          <a:ext cx="889000" cy="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52420</xdr:rowOff>
    </xdr:from>
    <xdr:to>
      <xdr:col>10</xdr:col>
      <xdr:colOff>114300</xdr:colOff>
      <xdr:row>78</xdr:row>
      <xdr:rowOff>54008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25520"/>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157211</xdr:rowOff>
    </xdr:from>
    <xdr:to>
      <xdr:col>24</xdr:col>
      <xdr:colOff>114300</xdr:colOff>
      <xdr:row>78</xdr:row>
      <xdr:rowOff>87361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28262</xdr:rowOff>
    </xdr:from>
    <xdr:to>
      <xdr:col>20</xdr:col>
      <xdr:colOff>38100</xdr:colOff>
      <xdr:row>78</xdr:row>
      <xdr:rowOff>129862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120989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42439</xdr:rowOff>
    </xdr:from>
    <xdr:to>
      <xdr:col>15</xdr:col>
      <xdr:colOff>101600</xdr:colOff>
      <xdr:row>78</xdr:row>
      <xdr:rowOff>144039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135166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3208</xdr:rowOff>
    </xdr:from>
    <xdr:to>
      <xdr:col>10</xdr:col>
      <xdr:colOff>165100</xdr:colOff>
      <xdr:row>78</xdr:row>
      <xdr:rowOff>104808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95935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xdr:rowOff>
    </xdr:from>
    <xdr:to>
      <xdr:col>6</xdr:col>
      <xdr:colOff>38100</xdr:colOff>
      <xdr:row>78</xdr:row>
      <xdr:rowOff>103220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94347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120955</xdr:rowOff>
    </xdr:from>
    <xdr:to>
      <xdr:col>24</xdr:col>
      <xdr:colOff>63500</xdr:colOff>
      <xdr:row>96</xdr:row>
      <xdr:rowOff>37233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08705"/>
          <a:ext cx="838200" cy="8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53358</xdr:rowOff>
    </xdr:from>
    <xdr:to>
      <xdr:col>19</xdr:col>
      <xdr:colOff>177800</xdr:colOff>
      <xdr:row>95</xdr:row>
      <xdr:rowOff>120955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41108"/>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53358</xdr:rowOff>
    </xdr:from>
    <xdr:to>
      <xdr:col>15</xdr:col>
      <xdr:colOff>50800</xdr:colOff>
      <xdr:row>96</xdr:row>
      <xdr:rowOff>77673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41108"/>
          <a:ext cx="889000" cy="1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77673</xdr:rowOff>
    </xdr:from>
    <xdr:to>
      <xdr:col>10</xdr:col>
      <xdr:colOff>114300</xdr:colOff>
      <xdr:row>96</xdr:row>
      <xdr:rowOff>118402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368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157883</xdr:rowOff>
    </xdr:from>
    <xdr:to>
      <xdr:col>24</xdr:col>
      <xdr:colOff>114300</xdr:colOff>
      <xdr:row>96</xdr:row>
      <xdr:rowOff>88033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136310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70155</xdr:rowOff>
    </xdr:from>
    <xdr:to>
      <xdr:col>20</xdr:col>
      <xdr:colOff>38100</xdr:colOff>
      <xdr:row>96</xdr:row>
      <xdr:rowOff>305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2558</xdr:rowOff>
    </xdr:from>
    <xdr:to>
      <xdr:col>15</xdr:col>
      <xdr:colOff>101600</xdr:colOff>
      <xdr:row>95</xdr:row>
      <xdr:rowOff>104158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95285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26873</xdr:rowOff>
    </xdr:from>
    <xdr:to>
      <xdr:col>10</xdr:col>
      <xdr:colOff>165100</xdr:colOff>
      <xdr:row>96</xdr:row>
      <xdr:rowOff>128473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119600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67602</xdr:rowOff>
    </xdr:from>
    <xdr:to>
      <xdr:col>6</xdr:col>
      <xdr:colOff>38100</xdr:colOff>
      <xdr:row>96</xdr:row>
      <xdr:rowOff>169202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90484</xdr:rowOff>
    </xdr:from>
    <xdr:to>
      <xdr:col>55</xdr:col>
      <xdr:colOff>0</xdr:colOff>
      <xdr:row>37</xdr:row>
      <xdr:rowOff>163914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34134"/>
          <a:ext cx="838200" cy="7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142357</xdr:rowOff>
    </xdr:from>
    <xdr:to>
      <xdr:col>50</xdr:col>
      <xdr:colOff>114300</xdr:colOff>
      <xdr:row>37</xdr:row>
      <xdr:rowOff>163914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86007"/>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56522</xdr:rowOff>
    </xdr:from>
    <xdr:to>
      <xdr:col>45</xdr:col>
      <xdr:colOff>177800</xdr:colOff>
      <xdr:row>37</xdr:row>
      <xdr:rowOff>142357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00172"/>
          <a:ext cx="889000" cy="8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56522</xdr:rowOff>
    </xdr:from>
    <xdr:to>
      <xdr:col>41</xdr:col>
      <xdr:colOff>50800</xdr:colOff>
      <xdr:row>38</xdr:row>
      <xdr:rowOff>59208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00172"/>
          <a:ext cx="889000" cy="17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39684</xdr:rowOff>
    </xdr:from>
    <xdr:to>
      <xdr:col>55</xdr:col>
      <xdr:colOff>50800</xdr:colOff>
      <xdr:row>37</xdr:row>
      <xdr:rowOff>141284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18111</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113114</xdr:rowOff>
    </xdr:from>
    <xdr:to>
      <xdr:col>50</xdr:col>
      <xdr:colOff>165100</xdr:colOff>
      <xdr:row>38</xdr:row>
      <xdr:rowOff>43264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34391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4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91557</xdr:rowOff>
    </xdr:from>
    <xdr:to>
      <xdr:col>46</xdr:col>
      <xdr:colOff>38100</xdr:colOff>
      <xdr:row>38</xdr:row>
      <xdr:rowOff>21707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12834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5722</xdr:rowOff>
    </xdr:from>
    <xdr:to>
      <xdr:col>41</xdr:col>
      <xdr:colOff>101600</xdr:colOff>
      <xdr:row>37</xdr:row>
      <xdr:rowOff>107322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98449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8408</xdr:rowOff>
    </xdr:from>
    <xdr:to>
      <xdr:col>36</xdr:col>
      <xdr:colOff>165100</xdr:colOff>
      <xdr:row>38</xdr:row>
      <xdr:rowOff>110008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101135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90445</xdr:rowOff>
    </xdr:from>
    <xdr:to>
      <xdr:col>55</xdr:col>
      <xdr:colOff>0</xdr:colOff>
      <xdr:row>58</xdr:row>
      <xdr:rowOff>118783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34545"/>
          <a:ext cx="838200" cy="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87280</xdr:rowOff>
    </xdr:from>
    <xdr:to>
      <xdr:col>50</xdr:col>
      <xdr:colOff>114300</xdr:colOff>
      <xdr:row>58</xdr:row>
      <xdr:rowOff>90445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31380"/>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87280</xdr:rowOff>
    </xdr:from>
    <xdr:to>
      <xdr:col>45</xdr:col>
      <xdr:colOff>177800</xdr:colOff>
      <xdr:row>58</xdr:row>
      <xdr:rowOff>91105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31380"/>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91105</xdr:rowOff>
    </xdr:from>
    <xdr:to>
      <xdr:col>41</xdr:col>
      <xdr:colOff>50800</xdr:colOff>
      <xdr:row>58</xdr:row>
      <xdr:rowOff>116455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35205"/>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67983</xdr:rowOff>
    </xdr:from>
    <xdr:to>
      <xdr:col>55</xdr:col>
      <xdr:colOff>50800</xdr:colOff>
      <xdr:row>58</xdr:row>
      <xdr:rowOff>169583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39645</xdr:rowOff>
    </xdr:from>
    <xdr:to>
      <xdr:col>50</xdr:col>
      <xdr:colOff>165100</xdr:colOff>
      <xdr:row>58</xdr:row>
      <xdr:rowOff>141245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132372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7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36480</xdr:rowOff>
    </xdr:from>
    <xdr:to>
      <xdr:col>46</xdr:col>
      <xdr:colOff>38100</xdr:colOff>
      <xdr:row>58</xdr:row>
      <xdr:rowOff>138080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129207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40305</xdr:rowOff>
    </xdr:from>
    <xdr:to>
      <xdr:col>41</xdr:col>
      <xdr:colOff>101600</xdr:colOff>
      <xdr:row>58</xdr:row>
      <xdr:rowOff>141905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133032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7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65655</xdr:rowOff>
    </xdr:from>
    <xdr:to>
      <xdr:col>36</xdr:col>
      <xdr:colOff>165100</xdr:colOff>
      <xdr:row>58</xdr:row>
      <xdr:rowOff>167255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158382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1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136722</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509822"/>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136435</xdr:rowOff>
    </xdr:from>
    <xdr:to>
      <xdr:col>45</xdr:col>
      <xdr:colOff>177800</xdr:colOff>
      <xdr:row>78</xdr:row>
      <xdr:rowOff>136722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09535"/>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114415</xdr:rowOff>
    </xdr:from>
    <xdr:to>
      <xdr:col>41</xdr:col>
      <xdr:colOff>50800</xdr:colOff>
      <xdr:row>78</xdr:row>
      <xdr:rowOff>136435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87515"/>
          <a:ext cx="889000" cy="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85922</xdr:rowOff>
    </xdr:from>
    <xdr:to>
      <xdr:col>46</xdr:col>
      <xdr:colOff>38100</xdr:colOff>
      <xdr:row>79</xdr:row>
      <xdr:rowOff>16072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7199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85635</xdr:rowOff>
    </xdr:from>
    <xdr:to>
      <xdr:col>41</xdr:col>
      <xdr:colOff>101600</xdr:colOff>
      <xdr:row>79</xdr:row>
      <xdr:rowOff>15785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6912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5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63615</xdr:rowOff>
    </xdr:from>
    <xdr:to>
      <xdr:col>36</xdr:col>
      <xdr:colOff>165100</xdr:colOff>
      <xdr:row>78</xdr:row>
      <xdr:rowOff>165215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156342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124625</xdr:rowOff>
    </xdr:from>
    <xdr:to>
      <xdr:col>55</xdr:col>
      <xdr:colOff>0</xdr:colOff>
      <xdr:row>98</xdr:row>
      <xdr:rowOff>126309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26725"/>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124625</xdr:rowOff>
    </xdr:from>
    <xdr:to>
      <xdr:col>50</xdr:col>
      <xdr:colOff>114300</xdr:colOff>
      <xdr:row>98</xdr:row>
      <xdr:rowOff>130310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26725"/>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130310</xdr:rowOff>
    </xdr:from>
    <xdr:to>
      <xdr:col>45</xdr:col>
      <xdr:colOff>177800</xdr:colOff>
      <xdr:row>98</xdr:row>
      <xdr:rowOff>138454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32410"/>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129735</xdr:rowOff>
    </xdr:from>
    <xdr:to>
      <xdr:col>41</xdr:col>
      <xdr:colOff>50800</xdr:colOff>
      <xdr:row>98</xdr:row>
      <xdr:rowOff>138454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3183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75509</xdr:rowOff>
    </xdr:from>
    <xdr:to>
      <xdr:col>55</xdr:col>
      <xdr:colOff>50800</xdr:colOff>
      <xdr:row>99</xdr:row>
      <xdr:rowOff>5659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28298</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73825</xdr:rowOff>
    </xdr:from>
    <xdr:to>
      <xdr:col>50</xdr:col>
      <xdr:colOff>165100</xdr:colOff>
      <xdr:row>99</xdr:row>
      <xdr:rowOff>3975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79510</xdr:rowOff>
    </xdr:from>
    <xdr:to>
      <xdr:col>46</xdr:col>
      <xdr:colOff>38100</xdr:colOff>
      <xdr:row>99</xdr:row>
      <xdr:rowOff>9660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87654</xdr:rowOff>
    </xdr:from>
    <xdr:to>
      <xdr:col>41</xdr:col>
      <xdr:colOff>101600</xdr:colOff>
      <xdr:row>99</xdr:row>
      <xdr:rowOff>17804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8931</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26428" y="169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78935</xdr:rowOff>
    </xdr:from>
    <xdr:to>
      <xdr:col>36</xdr:col>
      <xdr:colOff>165100</xdr:colOff>
      <xdr:row>99</xdr:row>
      <xdr:rowOff>9085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30990</xdr:rowOff>
    </xdr:from>
    <xdr:to>
      <xdr:col>85</xdr:col>
      <xdr:colOff>127000</xdr:colOff>
      <xdr:row>39</xdr:row>
      <xdr:rowOff>42373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17540"/>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160544</xdr:rowOff>
    </xdr:from>
    <xdr:to>
      <xdr:col>81</xdr:col>
      <xdr:colOff>50800</xdr:colOff>
      <xdr:row>39</xdr:row>
      <xdr:rowOff>42373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75644"/>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160544</xdr:rowOff>
    </xdr:from>
    <xdr:to>
      <xdr:col>76</xdr:col>
      <xdr:colOff>114300</xdr:colOff>
      <xdr:row>39</xdr:row>
      <xdr:rowOff>18996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75644"/>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18996</xdr:rowOff>
    </xdr:from>
    <xdr:to>
      <xdr:col>71</xdr:col>
      <xdr:colOff>177800</xdr:colOff>
      <xdr:row>39</xdr:row>
      <xdr:rowOff>30951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05546"/>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151640</xdr:rowOff>
    </xdr:from>
    <xdr:to>
      <xdr:col>85</xdr:col>
      <xdr:colOff>177800</xdr:colOff>
      <xdr:row>39</xdr:row>
      <xdr:rowOff>81790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68528</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163023</xdr:rowOff>
    </xdr:from>
    <xdr:to>
      <xdr:col>81</xdr:col>
      <xdr:colOff>101600</xdr:colOff>
      <xdr:row>39</xdr:row>
      <xdr:rowOff>93173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84300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7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109744</xdr:rowOff>
    </xdr:from>
    <xdr:to>
      <xdr:col>76</xdr:col>
      <xdr:colOff>165100</xdr:colOff>
      <xdr:row>39</xdr:row>
      <xdr:rowOff>39894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31021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139646</xdr:rowOff>
    </xdr:from>
    <xdr:to>
      <xdr:col>72</xdr:col>
      <xdr:colOff>38100</xdr:colOff>
      <xdr:row>39</xdr:row>
      <xdr:rowOff>69796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151601</xdr:rowOff>
    </xdr:from>
    <xdr:to>
      <xdr:col>67</xdr:col>
      <xdr:colOff>101600</xdr:colOff>
      <xdr:row>39</xdr:row>
      <xdr:rowOff>81751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72878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80152</xdr:rowOff>
    </xdr:from>
    <xdr:to>
      <xdr:col>85</xdr:col>
      <xdr:colOff>127000</xdr:colOff>
      <xdr:row>76</xdr:row>
      <xdr:rowOff>80800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1035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80800</xdr:rowOff>
    </xdr:from>
    <xdr:to>
      <xdr:col>81</xdr:col>
      <xdr:colOff>50800</xdr:colOff>
      <xdr:row>76</xdr:row>
      <xdr:rowOff>135432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11000"/>
          <a:ext cx="889000" cy="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135432</xdr:rowOff>
    </xdr:from>
    <xdr:to>
      <xdr:col>76</xdr:col>
      <xdr:colOff>114300</xdr:colOff>
      <xdr:row>76</xdr:row>
      <xdr:rowOff>154428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65632"/>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154428</xdr:rowOff>
    </xdr:from>
    <xdr:to>
      <xdr:col>71</xdr:col>
      <xdr:colOff>177800</xdr:colOff>
      <xdr:row>76</xdr:row>
      <xdr:rowOff>159339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84628"/>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29352</xdr:rowOff>
    </xdr:from>
    <xdr:to>
      <xdr:col>85</xdr:col>
      <xdr:colOff>177800</xdr:colOff>
      <xdr:row>76</xdr:row>
      <xdr:rowOff>130952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52229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1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30000</xdr:rowOff>
    </xdr:from>
    <xdr:to>
      <xdr:col>81</xdr:col>
      <xdr:colOff>101600</xdr:colOff>
      <xdr:row>76</xdr:row>
      <xdr:rowOff>131600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148126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84632</xdr:rowOff>
    </xdr:from>
    <xdr:to>
      <xdr:col>76</xdr:col>
      <xdr:colOff>165100</xdr:colOff>
      <xdr:row>77</xdr:row>
      <xdr:rowOff>14782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31310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103628</xdr:rowOff>
    </xdr:from>
    <xdr:to>
      <xdr:col>72</xdr:col>
      <xdr:colOff>38100</xdr:colOff>
      <xdr:row>77</xdr:row>
      <xdr:rowOff>33778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50305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0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108539</xdr:rowOff>
    </xdr:from>
    <xdr:to>
      <xdr:col>67</xdr:col>
      <xdr:colOff>101600</xdr:colOff>
      <xdr:row>77</xdr:row>
      <xdr:rowOff>38689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55215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1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136578</xdr:rowOff>
    </xdr:from>
    <xdr:to>
      <xdr:col>85</xdr:col>
      <xdr:colOff>127000</xdr:colOff>
      <xdr:row>98</xdr:row>
      <xdr:rowOff>5924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67228"/>
          <a:ext cx="8382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104181</xdr:rowOff>
    </xdr:from>
    <xdr:to>
      <xdr:col>81</xdr:col>
      <xdr:colOff>50800</xdr:colOff>
      <xdr:row>97</xdr:row>
      <xdr:rowOff>136578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34831"/>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104181</xdr:rowOff>
    </xdr:from>
    <xdr:to>
      <xdr:col>76</xdr:col>
      <xdr:colOff>114300</xdr:colOff>
      <xdr:row>98</xdr:row>
      <xdr:rowOff>62368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34831"/>
          <a:ext cx="889000" cy="1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24865</xdr:rowOff>
    </xdr:from>
    <xdr:to>
      <xdr:col>71</xdr:col>
      <xdr:colOff>177800</xdr:colOff>
      <xdr:row>98</xdr:row>
      <xdr:rowOff>62368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826965"/>
          <a:ext cx="889000" cy="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126574</xdr:rowOff>
    </xdr:from>
    <xdr:to>
      <xdr:col>85</xdr:col>
      <xdr:colOff>177800</xdr:colOff>
      <xdr:row>98</xdr:row>
      <xdr:rowOff>56724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149451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0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85778</xdr:rowOff>
    </xdr:from>
    <xdr:to>
      <xdr:col>81</xdr:col>
      <xdr:colOff>101600</xdr:colOff>
      <xdr:row>98</xdr:row>
      <xdr:rowOff>15928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32455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4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53381</xdr:rowOff>
    </xdr:from>
    <xdr:to>
      <xdr:col>76</xdr:col>
      <xdr:colOff>165100</xdr:colOff>
      <xdr:row>97</xdr:row>
      <xdr:rowOff>154981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146108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7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11568</xdr:rowOff>
    </xdr:from>
    <xdr:to>
      <xdr:col>72</xdr:col>
      <xdr:colOff>38100</xdr:colOff>
      <xdr:row>98</xdr:row>
      <xdr:rowOff>113168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129695</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8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145515</xdr:rowOff>
    </xdr:from>
    <xdr:to>
      <xdr:col>67</xdr:col>
      <xdr:colOff>101600</xdr:colOff>
      <xdr:row>98</xdr:row>
      <xdr:rowOff>75665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92192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5218</xdr:rowOff>
    </xdr:from>
    <xdr:to>
      <xdr:col>116</xdr:col>
      <xdr:colOff>63500</xdr:colOff>
      <xdr:row>76</xdr:row>
      <xdr:rowOff>69895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692518"/>
          <a:ext cx="838200" cy="40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5218</xdr:rowOff>
    </xdr:from>
    <xdr:to>
      <xdr:col>111</xdr:col>
      <xdr:colOff>177800</xdr:colOff>
      <xdr:row>75</xdr:row>
      <xdr:rowOff>19342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692518"/>
          <a:ext cx="889000" cy="18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19342</xdr:rowOff>
    </xdr:from>
    <xdr:to>
      <xdr:col>107</xdr:col>
      <xdr:colOff>50800</xdr:colOff>
      <xdr:row>76</xdr:row>
      <xdr:rowOff>21014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78092"/>
          <a:ext cx="889000" cy="1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21014</xdr:rowOff>
    </xdr:from>
    <xdr:to>
      <xdr:col>102</xdr:col>
      <xdr:colOff>114300</xdr:colOff>
      <xdr:row>76</xdr:row>
      <xdr:rowOff>145892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51214"/>
          <a:ext cx="889000" cy="1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19095</xdr:rowOff>
    </xdr:from>
    <xdr:to>
      <xdr:col>116</xdr:col>
      <xdr:colOff>114300</xdr:colOff>
      <xdr:row>76</xdr:row>
      <xdr:rowOff>120695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41973</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0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125868</xdr:rowOff>
    </xdr:from>
    <xdr:to>
      <xdr:col>112</xdr:col>
      <xdr:colOff>38100</xdr:colOff>
      <xdr:row>74</xdr:row>
      <xdr:rowOff>56018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6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72545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41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139992</xdr:rowOff>
    </xdr:from>
    <xdr:to>
      <xdr:col>107</xdr:col>
      <xdr:colOff>101600</xdr:colOff>
      <xdr:row>75</xdr:row>
      <xdr:rowOff>70142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86669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141664</xdr:rowOff>
    </xdr:from>
    <xdr:to>
      <xdr:col>102</xdr:col>
      <xdr:colOff>165100</xdr:colOff>
      <xdr:row>76</xdr:row>
      <xdr:rowOff>71814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88341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7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95092</xdr:rowOff>
    </xdr:from>
    <xdr:to>
      <xdr:col>98</xdr:col>
      <xdr:colOff>38100</xdr:colOff>
      <xdr:row>77</xdr:row>
      <xdr:rowOff>25242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41769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0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・人件費について、人口１人当たりの金額が</a:t>
          </a:r>
          <a:r>
            <a:rPr kumimoji="1" lang="en-US" altLang="ja-JP" sz="1100" b="0" i="0" baseline="0">
              <a:solidFill>
                <a:schemeClr val="dk1"/>
              </a:solidFill>
              <a:effectLst/>
              <a:latin typeface="+mn-lt"/>
              <a:ea typeface="+mn-ea"/>
              <a:cs typeface="+mn-cs"/>
            </a:rPr>
            <a:t>570,622</a:t>
          </a:r>
          <a:r>
            <a:rPr kumimoji="1" lang="ja-JP" altLang="ja-JP" sz="1100" b="0" i="0" baseline="0">
              <a:solidFill>
                <a:schemeClr val="dk1"/>
              </a:solidFill>
              <a:effectLst/>
              <a:latin typeface="+mn-lt"/>
              <a:ea typeface="+mn-ea"/>
              <a:cs typeface="+mn-cs"/>
            </a:rPr>
            <a:t>円と類似団体及び県平均を大きく上回っている。これは、ごみ処理施設や保育所施設の直営や多様化する行政事務に対応する職員数の確保などが主な要因となっている。施設運営に係る経費も増加要因となることから、コスト見直し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・物件費について、人口１人当たりの金額が</a:t>
          </a:r>
          <a:r>
            <a:rPr kumimoji="1" lang="en-US" altLang="ja-JP" sz="1100" b="0" i="0" baseline="0">
              <a:solidFill>
                <a:schemeClr val="dk1"/>
              </a:solidFill>
              <a:effectLst/>
              <a:latin typeface="+mn-lt"/>
              <a:ea typeface="+mn-ea"/>
              <a:cs typeface="+mn-cs"/>
            </a:rPr>
            <a:t>730,538</a:t>
          </a:r>
          <a:r>
            <a:rPr kumimoji="1" lang="ja-JP" altLang="ja-JP" sz="1100" b="0" i="0" baseline="0">
              <a:solidFill>
                <a:schemeClr val="dk1"/>
              </a:solidFill>
              <a:effectLst/>
              <a:latin typeface="+mn-lt"/>
              <a:ea typeface="+mn-ea"/>
              <a:cs typeface="+mn-cs"/>
            </a:rPr>
            <a:t>円と前年度より増加しており、類似団体及び県平均を大きく上回っている。各種システム関係に要する経費の増加によるものや外部委託事業の増加によるものが要因となっている。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・普通建設事業費について、人口１一り当たり</a:t>
          </a:r>
          <a:r>
            <a:rPr kumimoji="1" lang="en-US" altLang="ja-JP" sz="1100" b="0" i="0" baseline="0">
              <a:solidFill>
                <a:schemeClr val="dk1"/>
              </a:solidFill>
              <a:effectLst/>
              <a:latin typeface="+mn-lt"/>
              <a:ea typeface="+mn-ea"/>
              <a:cs typeface="+mn-cs"/>
            </a:rPr>
            <a:t>91,501</a:t>
          </a:r>
          <a:r>
            <a:rPr kumimoji="1" lang="ja-JP" altLang="ja-JP" sz="1100" b="0" i="0" baseline="0">
              <a:solidFill>
                <a:schemeClr val="dk1"/>
              </a:solidFill>
              <a:effectLst/>
              <a:latin typeface="+mn-lt"/>
              <a:ea typeface="+mn-ea"/>
              <a:cs typeface="+mn-cs"/>
            </a:rPr>
            <a:t>円と前年度より減少しており、類似団体及び県平均を下回っている。社会資本の整備は必要性等を勘案し、地域経済の振興や活性化に必要な事業については重点的・効果的に実施する。教育施設等の更新を控え、計画の平準化及び長寿命化についても積極的に取組み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・繰出金について、人口１人当たりの金額が</a:t>
          </a:r>
          <a:r>
            <a:rPr kumimoji="1" lang="en-US" altLang="ja-JP" sz="1100" b="0" i="0" baseline="0">
              <a:solidFill>
                <a:schemeClr val="dk1"/>
              </a:solidFill>
              <a:effectLst/>
              <a:latin typeface="+mn-lt"/>
              <a:ea typeface="+mn-ea"/>
              <a:cs typeface="+mn-cs"/>
            </a:rPr>
            <a:t>166,375</a:t>
          </a:r>
          <a:r>
            <a:rPr kumimoji="1" lang="ja-JP" altLang="ja-JP" sz="1100" b="0" i="0" baseline="0">
              <a:solidFill>
                <a:schemeClr val="dk1"/>
              </a:solidFill>
              <a:effectLst/>
              <a:latin typeface="+mn-lt"/>
              <a:ea typeface="+mn-ea"/>
              <a:cs typeface="+mn-cs"/>
            </a:rPr>
            <a:t>円前年度に比べて</a:t>
          </a:r>
          <a:r>
            <a:rPr kumimoji="1" lang="en-US" altLang="ja-JP" sz="1100" b="0" i="0" baseline="0">
              <a:solidFill>
                <a:schemeClr val="dk1"/>
              </a:solidFill>
              <a:effectLst/>
              <a:latin typeface="+mn-lt"/>
              <a:ea typeface="+mn-ea"/>
              <a:cs typeface="+mn-cs"/>
            </a:rPr>
            <a:t>124,805</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県平均を大きく上回っている。特別会計（簡易水道事業特別会計・下水道事業特別会計）への繰出金については、基準内繰出（施設整備に要した地方債の元利償還金や、自然条件等による割高な料金の格差是正等）に加え、料金収入等では補えない維持管理費や修繕費の不足分についても基準外繰出を実施している。単に赤字補てん的なものについては、歳出削減努力等を精査して慎重に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財政基盤の強化のためにも、引き続き歳出の抑制に努めるほか、村税の徴収率向上や将来的な村税収入の増に取り組んでいく。また、ふるさと納税の取り組みを積極的に推進し、さらなる自主財源の確保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
667
19.23
1,613,900
1,560,258
53,200
829,784
1,060,990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145745</xdr:rowOff>
    </xdr:from>
    <xdr:to>
      <xdr:col>24</xdr:col>
      <xdr:colOff>63500</xdr:colOff>
      <xdr:row>35</xdr:row>
      <xdr:rowOff>153822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4649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145745</xdr:rowOff>
    </xdr:from>
    <xdr:to>
      <xdr:col>19</xdr:col>
      <xdr:colOff>177800</xdr:colOff>
      <xdr:row>35</xdr:row>
      <xdr:rowOff>145834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4649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145834</xdr:rowOff>
    </xdr:from>
    <xdr:to>
      <xdr:col>15</xdr:col>
      <xdr:colOff>50800</xdr:colOff>
      <xdr:row>35</xdr:row>
      <xdr:rowOff>156261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4658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118275</xdr:rowOff>
    </xdr:from>
    <xdr:to>
      <xdr:col>10</xdr:col>
      <xdr:colOff>114300</xdr:colOff>
      <xdr:row>35</xdr:row>
      <xdr:rowOff>156261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19025"/>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103022</xdr:rowOff>
    </xdr:from>
    <xdr:to>
      <xdr:col>24</xdr:col>
      <xdr:colOff>114300</xdr:colOff>
      <xdr:row>36</xdr:row>
      <xdr:rowOff>33172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125899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94945</xdr:rowOff>
    </xdr:from>
    <xdr:to>
      <xdr:col>20</xdr:col>
      <xdr:colOff>38100</xdr:colOff>
      <xdr:row>36</xdr:row>
      <xdr:rowOff>25095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41622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95034</xdr:rowOff>
    </xdr:from>
    <xdr:to>
      <xdr:col>15</xdr:col>
      <xdr:colOff>101600</xdr:colOff>
      <xdr:row>36</xdr:row>
      <xdr:rowOff>25184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41711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105461</xdr:rowOff>
    </xdr:from>
    <xdr:to>
      <xdr:col>10</xdr:col>
      <xdr:colOff>165100</xdr:colOff>
      <xdr:row>36</xdr:row>
      <xdr:rowOff>35611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52138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67475</xdr:rowOff>
    </xdr:from>
    <xdr:to>
      <xdr:col>6</xdr:col>
      <xdr:colOff>38100</xdr:colOff>
      <xdr:row>35</xdr:row>
      <xdr:rowOff>169075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14152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147114</xdr:rowOff>
    </xdr:from>
    <xdr:to>
      <xdr:col>24</xdr:col>
      <xdr:colOff>63500</xdr:colOff>
      <xdr:row>57</xdr:row>
      <xdr:rowOff>158490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9764"/>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139754</xdr:rowOff>
    </xdr:from>
    <xdr:to>
      <xdr:col>19</xdr:col>
      <xdr:colOff>177800</xdr:colOff>
      <xdr:row>57</xdr:row>
      <xdr:rowOff>158490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12404"/>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139754</xdr:rowOff>
    </xdr:from>
    <xdr:to>
      <xdr:col>15</xdr:col>
      <xdr:colOff>50800</xdr:colOff>
      <xdr:row>57</xdr:row>
      <xdr:rowOff>166895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12404"/>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166895</xdr:rowOff>
    </xdr:from>
    <xdr:to>
      <xdr:col>10</xdr:col>
      <xdr:colOff>114300</xdr:colOff>
      <xdr:row>58</xdr:row>
      <xdr:rowOff>20386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9545"/>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96314</xdr:rowOff>
    </xdr:from>
    <xdr:to>
      <xdr:col>24</xdr:col>
      <xdr:colOff>114300</xdr:colOff>
      <xdr:row>58</xdr:row>
      <xdr:rowOff>26464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119191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107690</xdr:rowOff>
    </xdr:from>
    <xdr:to>
      <xdr:col>20</xdr:col>
      <xdr:colOff>38100</xdr:colOff>
      <xdr:row>58</xdr:row>
      <xdr:rowOff>37840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54367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88954</xdr:rowOff>
    </xdr:from>
    <xdr:to>
      <xdr:col>15</xdr:col>
      <xdr:colOff>101600</xdr:colOff>
      <xdr:row>58</xdr:row>
      <xdr:rowOff>19104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35631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116095</xdr:rowOff>
    </xdr:from>
    <xdr:to>
      <xdr:col>10</xdr:col>
      <xdr:colOff>165100</xdr:colOff>
      <xdr:row>58</xdr:row>
      <xdr:rowOff>46245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62772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141036</xdr:rowOff>
    </xdr:from>
    <xdr:to>
      <xdr:col>6</xdr:col>
      <xdr:colOff>38100</xdr:colOff>
      <xdr:row>58</xdr:row>
      <xdr:rowOff>71186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87713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43352</xdr:rowOff>
    </xdr:from>
    <xdr:to>
      <xdr:col>24</xdr:col>
      <xdr:colOff>63500</xdr:colOff>
      <xdr:row>75</xdr:row>
      <xdr:rowOff>147114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902102"/>
          <a:ext cx="838200" cy="10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23754</xdr:rowOff>
    </xdr:from>
    <xdr:to>
      <xdr:col>19</xdr:col>
      <xdr:colOff>177800</xdr:colOff>
      <xdr:row>75</xdr:row>
      <xdr:rowOff>43352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82504"/>
          <a:ext cx="889000" cy="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23754</xdr:rowOff>
    </xdr:from>
    <xdr:to>
      <xdr:col>15</xdr:col>
      <xdr:colOff>50800</xdr:colOff>
      <xdr:row>76</xdr:row>
      <xdr:rowOff>45481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82504"/>
          <a:ext cx="889000" cy="1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45481</xdr:rowOff>
    </xdr:from>
    <xdr:to>
      <xdr:col>10</xdr:col>
      <xdr:colOff>114300</xdr:colOff>
      <xdr:row>76</xdr:row>
      <xdr:rowOff>115436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75681"/>
          <a:ext cx="889000" cy="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96314</xdr:rowOff>
    </xdr:from>
    <xdr:to>
      <xdr:col>24</xdr:col>
      <xdr:colOff>114300</xdr:colOff>
      <xdr:row>76</xdr:row>
      <xdr:rowOff>26464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119191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164002</xdr:rowOff>
    </xdr:from>
    <xdr:to>
      <xdr:col>20</xdr:col>
      <xdr:colOff>38100</xdr:colOff>
      <xdr:row>75</xdr:row>
      <xdr:rowOff>94152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110679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144404</xdr:rowOff>
    </xdr:from>
    <xdr:to>
      <xdr:col>15</xdr:col>
      <xdr:colOff>101600</xdr:colOff>
      <xdr:row>75</xdr:row>
      <xdr:rowOff>74554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91081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0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166131</xdr:rowOff>
    </xdr:from>
    <xdr:to>
      <xdr:col>10</xdr:col>
      <xdr:colOff>165100</xdr:colOff>
      <xdr:row>76</xdr:row>
      <xdr:rowOff>96281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112808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64636</xdr:rowOff>
    </xdr:from>
    <xdr:to>
      <xdr:col>6</xdr:col>
      <xdr:colOff>38100</xdr:colOff>
      <xdr:row>76</xdr:row>
      <xdr:rowOff>166236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141911</xdr:rowOff>
    </xdr:from>
    <xdr:to>
      <xdr:col>24</xdr:col>
      <xdr:colOff>63500</xdr:colOff>
      <xdr:row>96</xdr:row>
      <xdr:rowOff>126110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29661"/>
          <a:ext cx="838200" cy="15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126110</xdr:rowOff>
    </xdr:from>
    <xdr:to>
      <xdr:col>19</xdr:col>
      <xdr:colOff>177800</xdr:colOff>
      <xdr:row>96</xdr:row>
      <xdr:rowOff>169731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85310"/>
          <a:ext cx="8890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155688</xdr:rowOff>
    </xdr:from>
    <xdr:to>
      <xdr:col>15</xdr:col>
      <xdr:colOff>50800</xdr:colOff>
      <xdr:row>96</xdr:row>
      <xdr:rowOff>169731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614888"/>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155688</xdr:rowOff>
    </xdr:from>
    <xdr:to>
      <xdr:col>10</xdr:col>
      <xdr:colOff>114300</xdr:colOff>
      <xdr:row>96</xdr:row>
      <xdr:rowOff>159271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14888"/>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91111</xdr:rowOff>
    </xdr:from>
    <xdr:to>
      <xdr:col>24</xdr:col>
      <xdr:colOff>114300</xdr:colOff>
      <xdr:row>96</xdr:row>
      <xdr:rowOff>21261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113988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3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75310</xdr:rowOff>
    </xdr:from>
    <xdr:to>
      <xdr:col>20</xdr:col>
      <xdr:colOff>38100</xdr:colOff>
      <xdr:row>97</xdr:row>
      <xdr:rowOff>5460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21987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0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118931</xdr:rowOff>
    </xdr:from>
    <xdr:to>
      <xdr:col>15</xdr:col>
      <xdr:colOff>101600</xdr:colOff>
      <xdr:row>97</xdr:row>
      <xdr:rowOff>49081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40208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7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104888</xdr:rowOff>
    </xdr:from>
    <xdr:to>
      <xdr:col>10</xdr:col>
      <xdr:colOff>165100</xdr:colOff>
      <xdr:row>97</xdr:row>
      <xdr:rowOff>35038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51565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3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108471</xdr:rowOff>
    </xdr:from>
    <xdr:to>
      <xdr:col>6</xdr:col>
      <xdr:colOff>38100</xdr:colOff>
      <xdr:row>97</xdr:row>
      <xdr:rowOff>38621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55148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72056</xdr:rowOff>
    </xdr:from>
    <xdr:to>
      <xdr:col>55</xdr:col>
      <xdr:colOff>0</xdr:colOff>
      <xdr:row>59</xdr:row>
      <xdr:rowOff>26364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6156"/>
          <a:ext cx="838200" cy="1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72056</xdr:rowOff>
    </xdr:from>
    <xdr:to>
      <xdr:col>50</xdr:col>
      <xdr:colOff>114300</xdr:colOff>
      <xdr:row>58</xdr:row>
      <xdr:rowOff>91116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6156"/>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91116</xdr:rowOff>
    </xdr:from>
    <xdr:to>
      <xdr:col>45</xdr:col>
      <xdr:colOff>177800</xdr:colOff>
      <xdr:row>58</xdr:row>
      <xdr:rowOff>107504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5216"/>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107504</xdr:rowOff>
    </xdr:from>
    <xdr:to>
      <xdr:col>41</xdr:col>
      <xdr:colOff>50800</xdr:colOff>
      <xdr:row>59</xdr:row>
      <xdr:rowOff>39448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1604"/>
          <a:ext cx="889000" cy="10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147014</xdr:rowOff>
    </xdr:from>
    <xdr:to>
      <xdr:col>55</xdr:col>
      <xdr:colOff>50800</xdr:colOff>
      <xdr:row>59</xdr:row>
      <xdr:rowOff>77164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21256</xdr:rowOff>
    </xdr:from>
    <xdr:to>
      <xdr:col>50</xdr:col>
      <xdr:colOff>165100</xdr:colOff>
      <xdr:row>58</xdr:row>
      <xdr:rowOff>122856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139383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4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40316</xdr:rowOff>
    </xdr:from>
    <xdr:to>
      <xdr:col>46</xdr:col>
      <xdr:colOff>38100</xdr:colOff>
      <xdr:row>58</xdr:row>
      <xdr:rowOff>141916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158443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5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56704</xdr:rowOff>
    </xdr:from>
    <xdr:to>
      <xdr:col>41</xdr:col>
      <xdr:colOff>101600</xdr:colOff>
      <xdr:row>58</xdr:row>
      <xdr:rowOff>158304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3381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160098</xdr:rowOff>
    </xdr:from>
    <xdr:to>
      <xdr:col>36</xdr:col>
      <xdr:colOff>165100</xdr:colOff>
      <xdr:row>59</xdr:row>
      <xdr:rowOff>90248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81375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105863</xdr:rowOff>
    </xdr:from>
    <xdr:to>
      <xdr:col>55</xdr:col>
      <xdr:colOff>0</xdr:colOff>
      <xdr:row>77</xdr:row>
      <xdr:rowOff>140767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07513"/>
          <a:ext cx="838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140767</xdr:rowOff>
    </xdr:from>
    <xdr:to>
      <xdr:col>50</xdr:col>
      <xdr:colOff>114300</xdr:colOff>
      <xdr:row>78</xdr:row>
      <xdr:rowOff>10223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2417"/>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138889</xdr:rowOff>
    </xdr:from>
    <xdr:to>
      <xdr:col>45</xdr:col>
      <xdr:colOff>177800</xdr:colOff>
      <xdr:row>78</xdr:row>
      <xdr:rowOff>10223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40539"/>
          <a:ext cx="889000" cy="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138889</xdr:rowOff>
    </xdr:from>
    <xdr:to>
      <xdr:col>41</xdr:col>
      <xdr:colOff>50800</xdr:colOff>
      <xdr:row>78</xdr:row>
      <xdr:rowOff>23498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0539"/>
          <a:ext cx="8890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55063</xdr:rowOff>
    </xdr:from>
    <xdr:to>
      <xdr:col>55</xdr:col>
      <xdr:colOff>50800</xdr:colOff>
      <xdr:row>77</xdr:row>
      <xdr:rowOff>156663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77940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89967</xdr:rowOff>
    </xdr:from>
    <xdr:to>
      <xdr:col>50</xdr:col>
      <xdr:colOff>165100</xdr:colOff>
      <xdr:row>78</xdr:row>
      <xdr:rowOff>20117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36644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6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130873</xdr:rowOff>
    </xdr:from>
    <xdr:to>
      <xdr:col>46</xdr:col>
      <xdr:colOff>38100</xdr:colOff>
      <xdr:row>78</xdr:row>
      <xdr:rowOff>61023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77550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0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88089</xdr:rowOff>
    </xdr:from>
    <xdr:to>
      <xdr:col>41</xdr:col>
      <xdr:colOff>101600</xdr:colOff>
      <xdr:row>78</xdr:row>
      <xdr:rowOff>18239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34766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6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144148</xdr:rowOff>
    </xdr:from>
    <xdr:to>
      <xdr:col>36</xdr:col>
      <xdr:colOff>165100</xdr:colOff>
      <xdr:row>78</xdr:row>
      <xdr:rowOff>74298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90825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147672</xdr:rowOff>
    </xdr:from>
    <xdr:to>
      <xdr:col>55</xdr:col>
      <xdr:colOff>0</xdr:colOff>
      <xdr:row>98</xdr:row>
      <xdr:rowOff>150096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49772"/>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150096</xdr:rowOff>
    </xdr:from>
    <xdr:to>
      <xdr:col>50</xdr:col>
      <xdr:colOff>114300</xdr:colOff>
      <xdr:row>98</xdr:row>
      <xdr:rowOff>165275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52196"/>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81336</xdr:rowOff>
    </xdr:from>
    <xdr:to>
      <xdr:col>45</xdr:col>
      <xdr:colOff>177800</xdr:colOff>
      <xdr:row>98</xdr:row>
      <xdr:rowOff>165275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83436"/>
          <a:ext cx="889000" cy="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81336</xdr:rowOff>
    </xdr:from>
    <xdr:to>
      <xdr:col>41</xdr:col>
      <xdr:colOff>50800</xdr:colOff>
      <xdr:row>98</xdr:row>
      <xdr:rowOff>124861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83436"/>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96872</xdr:rowOff>
    </xdr:from>
    <xdr:to>
      <xdr:col>55</xdr:col>
      <xdr:colOff>50800</xdr:colOff>
      <xdr:row>99</xdr:row>
      <xdr:rowOff>27022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99296</xdr:rowOff>
    </xdr:from>
    <xdr:to>
      <xdr:col>50</xdr:col>
      <xdr:colOff>165100</xdr:colOff>
      <xdr:row>99</xdr:row>
      <xdr:rowOff>29446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20573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114475</xdr:rowOff>
    </xdr:from>
    <xdr:to>
      <xdr:col>46</xdr:col>
      <xdr:colOff>38100</xdr:colOff>
      <xdr:row>99</xdr:row>
      <xdr:rowOff>44625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35752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30536</xdr:rowOff>
    </xdr:from>
    <xdr:to>
      <xdr:col>41</xdr:col>
      <xdr:colOff>101600</xdr:colOff>
      <xdr:row>98</xdr:row>
      <xdr:rowOff>132136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74061</xdr:rowOff>
    </xdr:from>
    <xdr:to>
      <xdr:col>36</xdr:col>
      <xdr:colOff>165100</xdr:colOff>
      <xdr:row>99</xdr:row>
      <xdr:rowOff>4211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166788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6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73008</xdr:rowOff>
    </xdr:from>
    <xdr:to>
      <xdr:col>85</xdr:col>
      <xdr:colOff>127000</xdr:colOff>
      <xdr:row>38</xdr:row>
      <xdr:rowOff>64541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73758"/>
          <a:ext cx="838200" cy="5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64541</xdr:rowOff>
    </xdr:from>
    <xdr:to>
      <xdr:col>81</xdr:col>
      <xdr:colOff>50800</xdr:colOff>
      <xdr:row>38</xdr:row>
      <xdr:rowOff>67709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79641"/>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3482</xdr:rowOff>
    </xdr:from>
    <xdr:to>
      <xdr:col>76</xdr:col>
      <xdr:colOff>114300</xdr:colOff>
      <xdr:row>38</xdr:row>
      <xdr:rowOff>67709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47132"/>
          <a:ext cx="889000" cy="2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3482</xdr:rowOff>
    </xdr:from>
    <xdr:to>
      <xdr:col>71</xdr:col>
      <xdr:colOff>177800</xdr:colOff>
      <xdr:row>37</xdr:row>
      <xdr:rowOff>149297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47132"/>
          <a:ext cx="889000" cy="1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22208</xdr:rowOff>
    </xdr:from>
    <xdr:to>
      <xdr:col>85</xdr:col>
      <xdr:colOff>177800</xdr:colOff>
      <xdr:row>35</xdr:row>
      <xdr:rowOff>123808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45085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13741</xdr:rowOff>
    </xdr:from>
    <xdr:to>
      <xdr:col>81</xdr:col>
      <xdr:colOff>101600</xdr:colOff>
      <xdr:row>38</xdr:row>
      <xdr:rowOff>115341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106468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16909</xdr:rowOff>
    </xdr:from>
    <xdr:to>
      <xdr:col>76</xdr:col>
      <xdr:colOff>165100</xdr:colOff>
      <xdr:row>38</xdr:row>
      <xdr:rowOff>118509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124132</xdr:rowOff>
    </xdr:from>
    <xdr:to>
      <xdr:col>72</xdr:col>
      <xdr:colOff>38100</xdr:colOff>
      <xdr:row>37</xdr:row>
      <xdr:rowOff>54282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45409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98497</xdr:rowOff>
    </xdr:from>
    <xdr:to>
      <xdr:col>67</xdr:col>
      <xdr:colOff>101600</xdr:colOff>
      <xdr:row>38</xdr:row>
      <xdr:rowOff>28646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2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19773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19304</xdr:rowOff>
    </xdr:from>
    <xdr:to>
      <xdr:col>85</xdr:col>
      <xdr:colOff>127000</xdr:colOff>
      <xdr:row>58</xdr:row>
      <xdr:rowOff>33297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3404"/>
          <a:ext cx="8382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33297</xdr:rowOff>
    </xdr:from>
    <xdr:to>
      <xdr:col>81</xdr:col>
      <xdr:colOff>50800</xdr:colOff>
      <xdr:row>58</xdr:row>
      <xdr:rowOff>50619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7397"/>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50619</xdr:rowOff>
    </xdr:from>
    <xdr:to>
      <xdr:col>76</xdr:col>
      <xdr:colOff>114300</xdr:colOff>
      <xdr:row>58</xdr:row>
      <xdr:rowOff>52984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94719"/>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4654</xdr:rowOff>
    </xdr:from>
    <xdr:to>
      <xdr:col>71</xdr:col>
      <xdr:colOff>177800</xdr:colOff>
      <xdr:row>58</xdr:row>
      <xdr:rowOff>52984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8754"/>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139954</xdr:rowOff>
    </xdr:from>
    <xdr:to>
      <xdr:col>85</xdr:col>
      <xdr:colOff>177800</xdr:colOff>
      <xdr:row>58</xdr:row>
      <xdr:rowOff>70104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162831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153947</xdr:rowOff>
    </xdr:from>
    <xdr:to>
      <xdr:col>81</xdr:col>
      <xdr:colOff>101600</xdr:colOff>
      <xdr:row>58</xdr:row>
      <xdr:rowOff>84097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100624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0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171269</xdr:rowOff>
    </xdr:from>
    <xdr:to>
      <xdr:col>76</xdr:col>
      <xdr:colOff>165100</xdr:colOff>
      <xdr:row>58</xdr:row>
      <xdr:rowOff>101419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117946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1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2184</xdr:rowOff>
    </xdr:from>
    <xdr:to>
      <xdr:col>72</xdr:col>
      <xdr:colOff>38100</xdr:colOff>
      <xdr:row>58</xdr:row>
      <xdr:rowOff>103784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120311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2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125304</xdr:rowOff>
    </xdr:from>
    <xdr:to>
      <xdr:col>67</xdr:col>
      <xdr:colOff>101600</xdr:colOff>
      <xdr:row>58</xdr:row>
      <xdr:rowOff>55454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71981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7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30989</xdr:rowOff>
    </xdr:from>
    <xdr:to>
      <xdr:col>85</xdr:col>
      <xdr:colOff>127000</xdr:colOff>
      <xdr:row>79</xdr:row>
      <xdr:rowOff>42374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5539"/>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160545</xdr:rowOff>
    </xdr:from>
    <xdr:to>
      <xdr:col>81</xdr:col>
      <xdr:colOff>50800</xdr:colOff>
      <xdr:row>79</xdr:row>
      <xdr:rowOff>42374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33645"/>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160545</xdr:rowOff>
    </xdr:from>
    <xdr:to>
      <xdr:col>76</xdr:col>
      <xdr:colOff>114300</xdr:colOff>
      <xdr:row>79</xdr:row>
      <xdr:rowOff>18996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33645"/>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18996</xdr:rowOff>
    </xdr:from>
    <xdr:to>
      <xdr:col>71</xdr:col>
      <xdr:colOff>177800</xdr:colOff>
      <xdr:row>79</xdr:row>
      <xdr:rowOff>30952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63546"/>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151639</xdr:rowOff>
    </xdr:from>
    <xdr:to>
      <xdr:col>85</xdr:col>
      <xdr:colOff>177800</xdr:colOff>
      <xdr:row>79</xdr:row>
      <xdr:rowOff>81789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163024</xdr:rowOff>
    </xdr:from>
    <xdr:to>
      <xdr:col>81</xdr:col>
      <xdr:colOff>101600</xdr:colOff>
      <xdr:row>79</xdr:row>
      <xdr:rowOff>93174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84301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109745</xdr:rowOff>
    </xdr:from>
    <xdr:to>
      <xdr:col>76</xdr:col>
      <xdr:colOff>165100</xdr:colOff>
      <xdr:row>79</xdr:row>
      <xdr:rowOff>39895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31022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139646</xdr:rowOff>
    </xdr:from>
    <xdr:to>
      <xdr:col>72</xdr:col>
      <xdr:colOff>38100</xdr:colOff>
      <xdr:row>79</xdr:row>
      <xdr:rowOff>69796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151602</xdr:rowOff>
    </xdr:from>
    <xdr:to>
      <xdr:col>67</xdr:col>
      <xdr:colOff>101600</xdr:colOff>
      <xdr:row>79</xdr:row>
      <xdr:rowOff>81752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72879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80152</xdr:rowOff>
    </xdr:from>
    <xdr:to>
      <xdr:col>85</xdr:col>
      <xdr:colOff>127000</xdr:colOff>
      <xdr:row>96</xdr:row>
      <xdr:rowOff>80800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935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80800</xdr:rowOff>
    </xdr:from>
    <xdr:to>
      <xdr:col>81</xdr:col>
      <xdr:colOff>50800</xdr:colOff>
      <xdr:row>96</xdr:row>
      <xdr:rowOff>135432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40000"/>
          <a:ext cx="889000" cy="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135432</xdr:rowOff>
    </xdr:from>
    <xdr:to>
      <xdr:col>76</xdr:col>
      <xdr:colOff>114300</xdr:colOff>
      <xdr:row>96</xdr:row>
      <xdr:rowOff>154428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94632"/>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154428</xdr:rowOff>
    </xdr:from>
    <xdr:to>
      <xdr:col>71</xdr:col>
      <xdr:colOff>177800</xdr:colOff>
      <xdr:row>96</xdr:row>
      <xdr:rowOff>159339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13628"/>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29352</xdr:rowOff>
    </xdr:from>
    <xdr:to>
      <xdr:col>85</xdr:col>
      <xdr:colOff>177800</xdr:colOff>
      <xdr:row>96</xdr:row>
      <xdr:rowOff>130952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52229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30000</xdr:rowOff>
    </xdr:from>
    <xdr:to>
      <xdr:col>81</xdr:col>
      <xdr:colOff>101600</xdr:colOff>
      <xdr:row>96</xdr:row>
      <xdr:rowOff>131600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148127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6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84632</xdr:rowOff>
    </xdr:from>
    <xdr:to>
      <xdr:col>76</xdr:col>
      <xdr:colOff>165100</xdr:colOff>
      <xdr:row>97</xdr:row>
      <xdr:rowOff>14782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31309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1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103628</xdr:rowOff>
    </xdr:from>
    <xdr:to>
      <xdr:col>72</xdr:col>
      <xdr:colOff>38100</xdr:colOff>
      <xdr:row>97</xdr:row>
      <xdr:rowOff>33778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50305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3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108539</xdr:rowOff>
    </xdr:from>
    <xdr:to>
      <xdr:col>67</xdr:col>
      <xdr:colOff>101600</xdr:colOff>
      <xdr:row>97</xdr:row>
      <xdr:rowOff>38689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55216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4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136134</xdr:rowOff>
    </xdr:from>
    <xdr:to>
      <xdr:col>116</xdr:col>
      <xdr:colOff>63500</xdr:colOff>
      <xdr:row>38</xdr:row>
      <xdr:rowOff>99750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5965434"/>
          <a:ext cx="838200" cy="6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136134</xdr:rowOff>
    </xdr:from>
    <xdr:to>
      <xdr:col>111</xdr:col>
      <xdr:colOff>177800</xdr:colOff>
      <xdr:row>35</xdr:row>
      <xdr:rowOff>159017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5965434"/>
          <a:ext cx="889000" cy="19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1843</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6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159017</xdr:rowOff>
    </xdr:from>
    <xdr:to>
      <xdr:col>107</xdr:col>
      <xdr:colOff>50800</xdr:colOff>
      <xdr:row>37</xdr:row>
      <xdr:rowOff>162340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159767"/>
          <a:ext cx="889000" cy="3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6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162340</xdr:rowOff>
    </xdr:from>
    <xdr:to>
      <xdr:col>102</xdr:col>
      <xdr:colOff>114300</xdr:colOff>
      <xdr:row>38</xdr:row>
      <xdr:rowOff>103032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505990"/>
          <a:ext cx="889000" cy="1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6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48950</xdr:rowOff>
    </xdr:from>
    <xdr:to>
      <xdr:col>116</xdr:col>
      <xdr:colOff>114300</xdr:colOff>
      <xdr:row>38</xdr:row>
      <xdr:rowOff>150550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8327</xdr:rowOff>
    </xdr:from>
    <xdr:ext cx="469744"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85334</xdr:rowOff>
    </xdr:from>
    <xdr:to>
      <xdr:col>112</xdr:col>
      <xdr:colOff>38100</xdr:colOff>
      <xdr:row>35</xdr:row>
      <xdr:rowOff>15484</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59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33</xdr:row>
      <xdr:rowOff>32011</xdr:rowOff>
    </xdr:from>
    <xdr:ext cx="59901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23795" y="568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108217</xdr:rowOff>
    </xdr:from>
    <xdr:to>
      <xdr:col>107</xdr:col>
      <xdr:colOff>101600</xdr:colOff>
      <xdr:row>36</xdr:row>
      <xdr:rowOff>38367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54894</xdr:rowOff>
    </xdr:from>
    <xdr:ext cx="59901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34795" y="588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111540</xdr:rowOff>
    </xdr:from>
    <xdr:to>
      <xdr:col>102</xdr:col>
      <xdr:colOff>165100</xdr:colOff>
      <xdr:row>38</xdr:row>
      <xdr:rowOff>41690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4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58217</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62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52232</xdr:rowOff>
    </xdr:from>
    <xdr:to>
      <xdr:col>98</xdr:col>
      <xdr:colOff>38100</xdr:colOff>
      <xdr:row>38</xdr:row>
      <xdr:rowOff>153832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170359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・総務費について、</a:t>
          </a:r>
          <a:r>
            <a:rPr kumimoji="1" lang="en-US" altLang="ja-JP" sz="1100" b="0" i="0" baseline="0">
              <a:solidFill>
                <a:schemeClr val="dk1"/>
              </a:solidFill>
              <a:effectLst/>
              <a:latin typeface="+mn-lt"/>
              <a:ea typeface="+mn-ea"/>
              <a:cs typeface="+mn-cs"/>
            </a:rPr>
            <a:t>717,569</a:t>
          </a:r>
          <a:r>
            <a:rPr kumimoji="1" lang="ja-JP" altLang="ja-JP" sz="1100" b="0" i="0" baseline="0">
              <a:solidFill>
                <a:schemeClr val="dk1"/>
              </a:solidFill>
              <a:effectLst/>
              <a:latin typeface="+mn-lt"/>
              <a:ea typeface="+mn-ea"/>
              <a:cs typeface="+mn-cs"/>
            </a:rPr>
            <a:t>円となり、前年度より</a:t>
          </a:r>
          <a:r>
            <a:rPr kumimoji="1" lang="en-US" altLang="ja-JP" sz="1100" b="0" i="0" baseline="0">
              <a:solidFill>
                <a:schemeClr val="dk1"/>
              </a:solidFill>
              <a:effectLst/>
              <a:latin typeface="+mn-lt"/>
              <a:ea typeface="+mn-ea"/>
              <a:cs typeface="+mn-cs"/>
            </a:rPr>
            <a:t>49,763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額となっており、類似団体平均値より大幅に上回っている。物件費が高い水準で推移していることが大きな要因である。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・民生費について、前年度より</a:t>
          </a:r>
          <a:r>
            <a:rPr kumimoji="1" lang="en-US" altLang="ja-JP" sz="1100" b="0" i="0" baseline="0">
              <a:solidFill>
                <a:schemeClr val="dk1"/>
              </a:solidFill>
              <a:effectLst/>
              <a:latin typeface="+mn-lt"/>
              <a:ea typeface="+mn-ea"/>
              <a:cs typeface="+mn-cs"/>
            </a:rPr>
            <a:t>31,773</a:t>
          </a:r>
          <a:r>
            <a:rPr kumimoji="1" lang="ja-JP" altLang="ja-JP" sz="1100" b="0" i="0" baseline="0">
              <a:solidFill>
                <a:schemeClr val="dk1"/>
              </a:solidFill>
              <a:effectLst/>
              <a:latin typeface="+mn-lt"/>
              <a:ea typeface="+mn-ea"/>
              <a:cs typeface="+mn-cs"/>
            </a:rPr>
            <a:t>円減となっており、普通建設事業費の減少したことが主な要因である。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・商工費について、前年度より</a:t>
          </a:r>
          <a:r>
            <a:rPr kumimoji="1" lang="en-US" altLang="ja-JP" sz="1100" b="0" i="0" baseline="0">
              <a:solidFill>
                <a:schemeClr val="dk1"/>
              </a:solidFill>
              <a:effectLst/>
              <a:latin typeface="+mn-lt"/>
              <a:ea typeface="+mn-ea"/>
              <a:cs typeface="+mn-cs"/>
            </a:rPr>
            <a:t>38,170</a:t>
          </a:r>
          <a:r>
            <a:rPr kumimoji="1" lang="ja-JP" altLang="ja-JP" sz="1100" b="0" i="0" baseline="0">
              <a:solidFill>
                <a:schemeClr val="dk1"/>
              </a:solidFill>
              <a:effectLst/>
              <a:latin typeface="+mn-lt"/>
              <a:ea typeface="+mn-ea"/>
              <a:cs typeface="+mn-cs"/>
            </a:rPr>
            <a:t>円増となっており、平成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より沖縄振興特別推進市町村交付金を受け、観光振興事業（観光に特化したむらづくり）を実施しているため近年は増加傾向にある。今後、増加の可能性も含め、過度の事業執行とならぬよう慎重に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・土木費について、平成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H19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）から実施している村道改良事業が、繰り延べており、昨年度に比べ</a:t>
          </a:r>
          <a:r>
            <a:rPr kumimoji="1" lang="en-US" altLang="ja-JP" sz="1100" b="0" i="0" baseline="0">
              <a:solidFill>
                <a:schemeClr val="dk1"/>
              </a:solidFill>
              <a:effectLst/>
              <a:latin typeface="+mn-lt"/>
              <a:ea typeface="+mn-ea"/>
              <a:cs typeface="+mn-cs"/>
            </a:rPr>
            <a:t>3,181</a:t>
          </a:r>
          <a:r>
            <a:rPr kumimoji="1" lang="ja-JP" altLang="ja-JP" sz="1100" b="0" i="0" baseline="0">
              <a:solidFill>
                <a:schemeClr val="dk1"/>
              </a:solidFill>
              <a:effectLst/>
              <a:latin typeface="+mn-lt"/>
              <a:ea typeface="+mn-ea"/>
              <a:cs typeface="+mn-cs"/>
            </a:rPr>
            <a:t>円増となり、類似団体及び県平均を下回っている。事業の継続が要因となっている。今後も新事業計画もあるため伸びていくことが予想される。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今後の財政基盤強化のためにも、引き続き歳出の抑制に努めるほか、村税収入の増に取り組んでいく。また、ふるさと納税の取り組みを積極的に推進し、さらなる自主財源の確保を目指す。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年度について、実質収支（</a:t>
          </a:r>
          <a:r>
            <a:rPr kumimoji="1" lang="en-US" altLang="ja-JP" sz="1100" b="0" i="0" baseline="0">
              <a:solidFill>
                <a:schemeClr val="dk1"/>
              </a:solidFill>
              <a:effectLst/>
              <a:latin typeface="+mn-lt"/>
              <a:ea typeface="+mn-ea"/>
              <a:cs typeface="+mn-cs"/>
            </a:rPr>
            <a:t>53,200</a:t>
          </a:r>
          <a:r>
            <a:rPr kumimoji="1" lang="ja-JP" altLang="ja-JP" sz="1100" b="0" i="0" baseline="0">
              <a:solidFill>
                <a:schemeClr val="dk1"/>
              </a:solidFill>
              <a:effectLst/>
              <a:latin typeface="+mn-lt"/>
              <a:ea typeface="+mn-ea"/>
              <a:cs typeface="+mn-cs"/>
            </a:rPr>
            <a:t>千円・対前年比▲</a:t>
          </a:r>
          <a:r>
            <a:rPr kumimoji="1" lang="en-US" altLang="ja-JP" sz="1100" b="0" i="0" baseline="0">
              <a:solidFill>
                <a:schemeClr val="dk1"/>
              </a:solidFill>
              <a:effectLst/>
              <a:latin typeface="+mn-lt"/>
              <a:ea typeface="+mn-ea"/>
              <a:cs typeface="+mn-cs"/>
            </a:rPr>
            <a:t>50.84</a:t>
          </a:r>
          <a:r>
            <a:rPr kumimoji="1" lang="ja-JP" altLang="ja-JP" sz="1100" b="0" i="0" baseline="0">
              <a:solidFill>
                <a:schemeClr val="dk1"/>
              </a:solidFill>
              <a:effectLst/>
              <a:latin typeface="+mn-lt"/>
              <a:ea typeface="+mn-ea"/>
              <a:cs typeface="+mn-cs"/>
            </a:rPr>
            <a:t>％）及び単年度収支（▲</a:t>
          </a:r>
          <a:r>
            <a:rPr kumimoji="1" lang="en-US" altLang="ja-JP" sz="1100" b="0" i="0" baseline="0">
              <a:solidFill>
                <a:schemeClr val="dk1"/>
              </a:solidFill>
              <a:effectLst/>
              <a:latin typeface="+mn-lt"/>
              <a:ea typeface="+mn-ea"/>
              <a:cs typeface="+mn-cs"/>
            </a:rPr>
            <a:t>56,282</a:t>
          </a:r>
          <a:r>
            <a:rPr kumimoji="1" lang="ja-JP" altLang="ja-JP" sz="1100" b="0" i="0" baseline="0">
              <a:solidFill>
                <a:schemeClr val="dk1"/>
              </a:solidFill>
              <a:effectLst/>
              <a:latin typeface="+mn-lt"/>
              <a:ea typeface="+mn-ea"/>
              <a:cs typeface="+mn-cs"/>
            </a:rPr>
            <a:t>千円）となっている。地方交付税や使用料・手数料が減少となっていること</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総務費・普通建設事業による財政調整基金等を取り崩したことが挙げられる。ここ数年、財政調整基金の取崩がなかったが取崩し</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年目となっている。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今後も、事務事業の計画的な執行に配慮するとともに、剰余金の財源調整を図り健全な財政運営に努める。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　その他 　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すべての会計においては、黒字となっており赤字は発生していないものの、その他の会計、特別会計については一般会計からの繰出金により収支の均衡がとれている状況である。独立採算が原則であることを踏まえ、経費の節減と財源の確保に努め、一般会計からの繰出金を必要最小限に留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今後は、高度経済成長期に整備してきた社会資本の更新時期を迎えることから、公共施設等総合管理計画に沿った更新・統廃合、長寿命化など行い、引き続き経営健全化に向けて歳出抑制等を図る。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一般会計及び他特別会計についても、今後も厳しい財政状況が見込まれることから引き続き経営健全化に向けて歳出抑制等を図る。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（航路事業特別会計）　</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令和２年度赤字が発生したが、一般会計から繰上充用分の補填操出金により対応している。高速艇の新造船に伴い高額なリース料金</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支出が大きくなってい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離島活性化推進事業により令和５年度に高速船の買取を行ったことから</a:t>
          </a:r>
          <a:r>
            <a:rPr lang="ja-JP" altLang="ja-JP" sz="1100" b="0" i="0" baseline="0">
              <a:solidFill>
                <a:schemeClr val="dk1"/>
              </a:solidFill>
              <a:effectLst/>
              <a:latin typeface="+mn-lt"/>
              <a:ea typeface="+mn-ea"/>
              <a:cs typeface="+mn-cs"/>
            </a:rPr>
            <a:t>経費の縮減に努め</a:t>
          </a:r>
          <a:r>
            <a:rPr lang="ja-JP" altLang="en-US" sz="1100" b="0" i="0" baseline="0">
              <a:solidFill>
                <a:schemeClr val="dk1"/>
              </a:solidFill>
              <a:effectLst/>
              <a:latin typeface="+mn-lt"/>
              <a:ea typeface="+mn-ea"/>
              <a:cs typeface="+mn-cs"/>
            </a:rPr>
            <a:t>られている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実質公債費比率の分子において、平成</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年度の</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百万円をピークにその後減少し、令和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年度については</a:t>
          </a:r>
          <a:r>
            <a:rPr kumimoji="1" lang="en-US" altLang="ja-JP" sz="1000" b="0" i="0" baseline="0">
              <a:solidFill>
                <a:schemeClr val="dk1"/>
              </a:solidFill>
              <a:effectLst/>
              <a:latin typeface="+mn-lt"/>
              <a:ea typeface="+mn-ea"/>
              <a:cs typeface="+mn-cs"/>
            </a:rPr>
            <a:t>54</a:t>
          </a:r>
          <a:r>
            <a:rPr kumimoji="1" lang="ja-JP" altLang="ja-JP" sz="1000" b="0" i="0" baseline="0">
              <a:solidFill>
                <a:schemeClr val="dk1"/>
              </a:solidFill>
              <a:effectLst/>
              <a:latin typeface="+mn-lt"/>
              <a:ea typeface="+mn-ea"/>
              <a:cs typeface="+mn-cs"/>
            </a:rPr>
            <a:t>百万円となり</a:t>
          </a:r>
          <a:r>
            <a:rPr kumimoji="1" lang="en-US" altLang="ja-JP" sz="1000" b="0" i="0" baseline="0">
              <a:solidFill>
                <a:schemeClr val="dk1"/>
              </a:solidFill>
              <a:effectLst/>
              <a:latin typeface="+mn-lt"/>
              <a:ea typeface="+mn-ea"/>
              <a:cs typeface="+mn-cs"/>
            </a:rPr>
            <a:t>11</a:t>
          </a:r>
          <a:r>
            <a:rPr kumimoji="1" lang="ja-JP" altLang="ja-JP" sz="1000" b="0" i="0" baseline="0">
              <a:solidFill>
                <a:schemeClr val="dk1"/>
              </a:solidFill>
              <a:effectLst/>
              <a:latin typeface="+mn-lt"/>
              <a:ea typeface="+mn-ea"/>
              <a:cs typeface="+mn-cs"/>
            </a:rPr>
            <a:t>百万円</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16</a:t>
          </a:r>
          <a:r>
            <a:rPr kumimoji="1" lang="ja-JP" altLang="ja-JP" sz="1000" b="0" i="0" baseline="0">
              <a:solidFill>
                <a:schemeClr val="dk1"/>
              </a:solidFill>
              <a:effectLst/>
              <a:latin typeface="+mn-lt"/>
              <a:ea typeface="+mn-ea"/>
              <a:cs typeface="+mn-cs"/>
            </a:rPr>
            <a:t>年度から起債抑制策により、地方債の発行を抑えたことで、起債残高ピーク時から徐々に減少している。また、平成</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年度から平成</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年度に公的資金補償金免除繰上償還（</a:t>
          </a:r>
          <a:r>
            <a:rPr kumimoji="1" lang="en-US" altLang="ja-JP" sz="1000" b="0" i="0" baseline="0">
              <a:solidFill>
                <a:schemeClr val="dk1"/>
              </a:solidFill>
              <a:effectLst/>
              <a:latin typeface="+mn-lt"/>
              <a:ea typeface="+mn-ea"/>
              <a:cs typeface="+mn-cs"/>
            </a:rPr>
            <a:t>34</a:t>
          </a:r>
          <a:r>
            <a:rPr kumimoji="1" lang="ja-JP" altLang="ja-JP" sz="1000" b="0" i="0" baseline="0">
              <a:solidFill>
                <a:schemeClr val="dk1"/>
              </a:solidFill>
              <a:effectLst/>
              <a:latin typeface="+mn-lt"/>
              <a:ea typeface="+mn-ea"/>
              <a:cs typeface="+mn-cs"/>
            </a:rPr>
            <a:t>百万円）を実施したことにより元利償還金が減少したことも主な要因である。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算入公債費等について、交付税算入の少ない地方債から過疎債、辺地債等の交付税算入の手厚い地方債の借入にシフトしているが沖縄県特別推進交付金事業の導入により、算入公債費等は徐々に増加傾向となることが予想されます。</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将来負担比率の分子において、平成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237</a:t>
          </a:r>
          <a:r>
            <a:rPr kumimoji="1" lang="ja-JP" altLang="ja-JP" sz="1100" b="0" i="0" baseline="0">
              <a:solidFill>
                <a:schemeClr val="dk1"/>
              </a:solidFill>
              <a:effectLst/>
              <a:latin typeface="+mn-lt"/>
              <a:ea typeface="+mn-ea"/>
              <a:cs typeface="+mn-cs"/>
            </a:rPr>
            <a:t>百万円をピークにその後昨年度までは減少し、令和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年度には▲</a:t>
          </a:r>
          <a:r>
            <a:rPr kumimoji="1" lang="en-US" altLang="ja-JP" sz="1100" b="0" i="0" baseline="0">
              <a:solidFill>
                <a:schemeClr val="dk1"/>
              </a:solidFill>
              <a:effectLst/>
              <a:latin typeface="+mn-lt"/>
              <a:ea typeface="+mn-ea"/>
              <a:cs typeface="+mn-cs"/>
            </a:rPr>
            <a:t>863</a:t>
          </a:r>
          <a:r>
            <a:rPr kumimoji="1" lang="ja-JP" altLang="ja-JP" sz="1100" b="0" i="0" baseline="0">
              <a:solidFill>
                <a:schemeClr val="dk1"/>
              </a:solidFill>
              <a:effectLst/>
              <a:latin typeface="+mn-lt"/>
              <a:ea typeface="+mn-ea"/>
              <a:cs typeface="+mn-cs"/>
            </a:rPr>
            <a:t>百万円まで減少している。これは、平成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年度から実施している起債抑制策や、平成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年度に公的資金補償金免除繰上償還（</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百万円）を実施したことにより地方債現在高が減少したことが主な要因である。また、平成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年度から地方債の現在高が徐々に増加しているため、将来負担比率は算定されていないが、今後の変動することが考えられる。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沖縄県渡嘉敷村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前年度より、財政調整基金、減債基金、特定目的基金ともに増になりました。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公共施設整備基金については、今後庁舎の管理計画を策定し、修繕計画等に合わせて基金を積み立てる予定である。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振興基金・・・・・・・村の振興を推進する資金とし活用する。</a:t>
          </a:r>
          <a:endParaRPr lang="ja-JP" altLang="ja-JP" sz="1400">
            <a:effectLst/>
          </a:endParaRPr>
        </a:p>
        <a:p>
          <a:r>
            <a:rPr kumimoji="1" lang="ja-JP" altLang="ja-JP" sz="1100">
              <a:solidFill>
                <a:schemeClr val="dk1"/>
              </a:solidFill>
              <a:effectLst/>
              <a:latin typeface="+mn-lt"/>
              <a:ea typeface="+mn-ea"/>
              <a:cs typeface="+mn-cs"/>
            </a:rPr>
            <a:t>　地域福祉基金・・・・・地域における高齢者保健福祉活動の促進、在宅福祉等の普及向上、生きがい健康づくりの推進、ボランティア活動の活性化等各種民間団体が行う先導的事業に活用する。</a:t>
          </a:r>
          <a:endParaRPr lang="ja-JP" altLang="ja-JP" sz="1400">
            <a:effectLst/>
          </a:endParaRPr>
        </a:p>
        <a:p>
          <a:r>
            <a:rPr kumimoji="1" lang="ja-JP" altLang="ja-JP" sz="1100">
              <a:solidFill>
                <a:schemeClr val="dk1"/>
              </a:solidFill>
              <a:effectLst/>
              <a:latin typeface="+mn-lt"/>
              <a:ea typeface="+mn-ea"/>
              <a:cs typeface="+mn-cs"/>
            </a:rPr>
            <a:t>　公共施設整備基金・・・村の有している公共施設整備に係る維持管理、修繕等に活用する。</a:t>
          </a:r>
          <a:endParaRPr lang="ja-JP" altLang="ja-JP" sz="1400">
            <a:effectLst/>
          </a:endParaRPr>
        </a:p>
        <a:p>
          <a:r>
            <a:rPr kumimoji="1" lang="ja-JP" altLang="ja-JP" sz="1100">
              <a:solidFill>
                <a:schemeClr val="dk1"/>
              </a:solidFill>
              <a:effectLst/>
              <a:latin typeface="+mn-lt"/>
              <a:ea typeface="+mn-ea"/>
              <a:cs typeface="+mn-cs"/>
            </a:rPr>
            <a:t>　森林環境譲与税基金・・敷村における、間伐や人材育成、担い手の確保、木材利用の促進や普及啓発等の森 林整備及びその促進に活用する。</a:t>
          </a:r>
          <a:endParaRPr lang="ja-JP" altLang="ja-JP" sz="1400">
            <a:effectLst/>
          </a:endParaRPr>
        </a:p>
        <a:p>
          <a:r>
            <a:rPr kumimoji="1" lang="ja-JP" altLang="ja-JP" sz="1100">
              <a:solidFill>
                <a:schemeClr val="dk1"/>
              </a:solidFill>
              <a:effectLst/>
              <a:latin typeface="+mn-lt"/>
              <a:ea typeface="+mn-ea"/>
              <a:cs typeface="+mn-cs"/>
            </a:rPr>
            <a:t>　中間ふるさと農村活性化基金・・・・村民が共同として行う、土地改良施設の多様な機能の維持及び強化に係る活動を推進し、地域活性化に活用する。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公共施設整備基金を使用せずに戻したことや、森林環境譲与税基金を積立てたことが要因。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その他特定目的基金については、必要に応じて活用することとしており、公共施設整備基金については、今後庁舎の管理計画を策定し、修繕計画等に合わせて基金を積み立て、活用する予定である。更に、職員住宅の長寿命化を図るための改修や更新についても計画を立て実施予定なので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前年度の余剰金の一部を積み立てしているが、単独事業を多く抱えたことにより財政基金を一部取り崩したが、増額となった。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単独事業や特別会計への操出金を多く抱えており、必要に応じて活用する。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今後は、余剰金を見極めて積み立てを計画的に行う。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村債の償還財源に充てるため設置されており、必要に応じて活用する。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1613900</v>
      </c>
      <c r="BO4" s="449"/>
      <c r="BP4" s="449"/>
      <c r="BQ4" s="449"/>
      <c r="BR4" s="449"/>
      <c r="BS4" s="449"/>
      <c r="BT4" s="449"/>
      <c r="BU4" s="450"/>
      <c r="BV4" s="448">
        <v>1716691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13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1560258</v>
      </c>
      <c r="BO5" s="420"/>
      <c r="BP5" s="420"/>
      <c r="BQ5" s="420"/>
      <c r="BR5" s="420"/>
      <c r="BS5" s="420"/>
      <c r="BT5" s="420"/>
      <c r="BU5" s="421"/>
      <c r="BV5" s="419">
        <v>1605400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86.2</v>
      </c>
      <c r="CU5" s="417"/>
      <c r="CV5" s="417"/>
      <c r="CW5" s="417"/>
      <c r="CX5" s="417"/>
      <c r="CY5" s="417"/>
      <c r="CZ5" s="417"/>
      <c r="DA5" s="418"/>
      <c r="DB5" s="416">
        <v>87.1</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53642</v>
      </c>
      <c r="BO6" s="420"/>
      <c r="BP6" s="420"/>
      <c r="BQ6" s="420"/>
      <c r="BR6" s="420"/>
      <c r="BS6" s="420"/>
      <c r="BT6" s="420"/>
      <c r="BU6" s="421"/>
      <c r="BV6" s="419">
        <v>111291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86.5</v>
      </c>
      <c r="CU6" s="563"/>
      <c r="CV6" s="563"/>
      <c r="CW6" s="563"/>
      <c r="CX6" s="563"/>
      <c r="CY6" s="563"/>
      <c r="CZ6" s="563"/>
      <c r="DA6" s="564"/>
      <c r="DB6" s="562">
        <v>87.7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442</v>
      </c>
      <c r="BO7" s="420"/>
      <c r="BP7" s="420"/>
      <c r="BQ7" s="420"/>
      <c r="BR7" s="420"/>
      <c r="BS7" s="420"/>
      <c r="BT7" s="420"/>
      <c r="BU7" s="421"/>
      <c r="BV7" s="419">
        <v>3062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829784</v>
      </c>
      <c r="CU7" s="420"/>
      <c r="CV7" s="420"/>
      <c r="CW7" s="420"/>
      <c r="CX7" s="420"/>
      <c r="CY7" s="420"/>
      <c r="CZ7" s="420"/>
      <c r="DA7" s="421"/>
      <c r="DB7" s="419">
        <v>831869</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53200</v>
      </c>
      <c r="BO8" s="420"/>
      <c r="BP8" s="420"/>
      <c r="BQ8" s="420"/>
      <c r="BR8" s="420"/>
      <c r="BS8" s="420"/>
      <c r="BT8" s="420"/>
      <c r="BU8" s="421"/>
      <c r="BV8" s="419">
        <v>108229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718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-55029</v>
      </c>
      <c r="BO9" s="420"/>
      <c r="BP9" s="420"/>
      <c r="BQ9" s="420"/>
      <c r="BR9" s="420"/>
      <c r="BS9" s="420"/>
      <c r="BT9" s="420"/>
      <c r="BU9" s="421"/>
      <c r="BV9" s="419">
        <v>-28743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12.4</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730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70016</v>
      </c>
      <c r="BO10" s="420"/>
      <c r="BP10" s="420"/>
      <c r="BQ10" s="420"/>
      <c r="BR10" s="420"/>
      <c r="BS10" s="420"/>
      <c r="BT10" s="420"/>
      <c r="BU10" s="421"/>
      <c r="BV10" s="419">
        <v>100012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675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667</v>
      </c>
      <c r="S13" s="507"/>
      <c r="T13" s="507"/>
      <c r="U13" s="507"/>
      <c r="V13" s="508"/>
      <c r="W13" s="509" t="s">
        <v>131</v>
      </c>
      <c r="X13" s="405"/>
      <c r="Y13" s="405"/>
      <c r="Z13" s="405"/>
      <c r="AA13" s="405"/>
      <c r="AB13" s="406"/>
      <c r="AC13" s="372">
        <v>16</v>
      </c>
      <c r="AD13" s="373"/>
      <c r="AE13" s="373"/>
      <c r="AF13" s="373"/>
      <c r="AG13" s="374"/>
      <c r="AH13" s="372">
        <v>18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14987</v>
      </c>
      <c r="BO13" s="420"/>
      <c r="BP13" s="420"/>
      <c r="BQ13" s="420"/>
      <c r="BR13" s="420"/>
      <c r="BS13" s="420"/>
      <c r="BT13" s="420"/>
      <c r="BU13" s="421"/>
      <c r="BV13" s="419">
        <v>71269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7.6</v>
      </c>
      <c r="CU13" s="417"/>
      <c r="CV13" s="417"/>
      <c r="CW13" s="417"/>
      <c r="CX13" s="417"/>
      <c r="CY13" s="417"/>
      <c r="CZ13" s="417"/>
      <c r="DA13" s="418"/>
      <c r="DB13" s="416">
        <v>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695</v>
      </c>
      <c r="S14" s="507"/>
      <c r="T14" s="507"/>
      <c r="U14" s="507"/>
      <c r="V14" s="508"/>
      <c r="W14" s="510"/>
      <c r="X14" s="408"/>
      <c r="Y14" s="408"/>
      <c r="Z14" s="408"/>
      <c r="AA14" s="408"/>
      <c r="AB14" s="409"/>
      <c r="AC14" s="499">
        <v>3.7</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690</v>
      </c>
      <c r="S15" s="507"/>
      <c r="T15" s="507"/>
      <c r="U15" s="507"/>
      <c r="V15" s="508"/>
      <c r="W15" s="509" t="s">
        <v>137</v>
      </c>
      <c r="X15" s="405"/>
      <c r="Y15" s="405"/>
      <c r="Z15" s="405"/>
      <c r="AA15" s="405"/>
      <c r="AB15" s="406"/>
      <c r="AC15" s="372">
        <v>19</v>
      </c>
      <c r="AD15" s="373"/>
      <c r="AE15" s="373"/>
      <c r="AF15" s="373"/>
      <c r="AG15" s="374"/>
      <c r="AH15" s="372">
        <v>30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79957</v>
      </c>
      <c r="BO15" s="449"/>
      <c r="BP15" s="449"/>
      <c r="BQ15" s="449"/>
      <c r="BR15" s="449"/>
      <c r="BS15" s="449"/>
      <c r="BT15" s="449"/>
      <c r="BU15" s="450"/>
      <c r="BV15" s="448">
        <v>78135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4.4000000000000004</v>
      </c>
      <c r="AD16" s="500"/>
      <c r="AE16" s="500"/>
      <c r="AF16" s="500"/>
      <c r="AG16" s="501"/>
      <c r="AH16" s="499">
        <v>6.8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808083</v>
      </c>
      <c r="BO16" s="420"/>
      <c r="BP16" s="420"/>
      <c r="BQ16" s="420"/>
      <c r="BR16" s="420"/>
      <c r="BS16" s="420"/>
      <c r="BT16" s="420"/>
      <c r="BU16" s="421"/>
      <c r="BV16" s="419">
        <v>807417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395</v>
      </c>
      <c r="AD17" s="373"/>
      <c r="AE17" s="373"/>
      <c r="AF17" s="373"/>
      <c r="AG17" s="374"/>
      <c r="AH17" s="372">
        <v>392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98924</v>
      </c>
      <c r="BO17" s="420"/>
      <c r="BP17" s="420"/>
      <c r="BQ17" s="420"/>
      <c r="BR17" s="420"/>
      <c r="BS17" s="420"/>
      <c r="BT17" s="420"/>
      <c r="BU17" s="421"/>
      <c r="BV17" s="419">
        <v>96627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19.23</v>
      </c>
      <c r="M18" s="472"/>
      <c r="N18" s="472"/>
      <c r="O18" s="472"/>
      <c r="P18" s="472"/>
      <c r="Q18" s="472"/>
      <c r="R18" s="473"/>
      <c r="S18" s="473"/>
      <c r="T18" s="473"/>
      <c r="U18" s="473"/>
      <c r="V18" s="474"/>
      <c r="W18" s="490"/>
      <c r="X18" s="491"/>
      <c r="Y18" s="491"/>
      <c r="Z18" s="491"/>
      <c r="AA18" s="491"/>
      <c r="AB18" s="515"/>
      <c r="AC18" s="389">
        <v>91.9</v>
      </c>
      <c r="AD18" s="390"/>
      <c r="AE18" s="390"/>
      <c r="AF18" s="390"/>
      <c r="AG18" s="475"/>
      <c r="AH18" s="389">
        <v>89.1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749766</v>
      </c>
      <c r="BO18" s="420"/>
      <c r="BP18" s="420"/>
      <c r="BQ18" s="420"/>
      <c r="BR18" s="420"/>
      <c r="BS18" s="420"/>
      <c r="BT18" s="420"/>
      <c r="BU18" s="421"/>
      <c r="BV18" s="419">
        <v>748140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1243140</v>
      </c>
      <c r="BO19" s="420"/>
      <c r="BP19" s="420"/>
      <c r="BQ19" s="420"/>
      <c r="BR19" s="420"/>
      <c r="BS19" s="420"/>
      <c r="BT19" s="420"/>
      <c r="BU19" s="421"/>
      <c r="BV19" s="419">
        <v>1303850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1060990</v>
      </c>
      <c r="BO22" s="449"/>
      <c r="BP22" s="449"/>
      <c r="BQ22" s="449"/>
      <c r="BR22" s="449"/>
      <c r="BS22" s="449"/>
      <c r="BT22" s="449"/>
      <c r="BU22" s="450"/>
      <c r="BV22" s="448">
        <v>1191411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1015499</v>
      </c>
      <c r="BO23" s="420"/>
      <c r="BP23" s="420"/>
      <c r="BQ23" s="420"/>
      <c r="BR23" s="420"/>
      <c r="BS23" s="420"/>
      <c r="BT23" s="420"/>
      <c r="BU23" s="421"/>
      <c r="BV23" s="419">
        <v>1135816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6390</v>
      </c>
      <c r="R24" s="373"/>
      <c r="S24" s="373"/>
      <c r="T24" s="373"/>
      <c r="U24" s="373"/>
      <c r="V24" s="374"/>
      <c r="W24" s="462"/>
      <c r="X24" s="399"/>
      <c r="Y24" s="400"/>
      <c r="Z24" s="375" t="s">
        <v>162</v>
      </c>
      <c r="AA24" s="376"/>
      <c r="AB24" s="376"/>
      <c r="AC24" s="376"/>
      <c r="AD24" s="376"/>
      <c r="AE24" s="376"/>
      <c r="AF24" s="376"/>
      <c r="AG24" s="377"/>
      <c r="AH24" s="372">
        <v>32</v>
      </c>
      <c r="AI24" s="373"/>
      <c r="AJ24" s="373"/>
      <c r="AK24" s="373"/>
      <c r="AL24" s="374"/>
      <c r="AM24" s="372">
        <v>94048</v>
      </c>
      <c r="AN24" s="373"/>
      <c r="AO24" s="373"/>
      <c r="AP24" s="373"/>
      <c r="AQ24" s="373"/>
      <c r="AR24" s="374"/>
      <c r="AS24" s="372">
        <v>2939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758495</v>
      </c>
      <c r="BO24" s="420"/>
      <c r="BP24" s="420"/>
      <c r="BQ24" s="420"/>
      <c r="BR24" s="420"/>
      <c r="BS24" s="420"/>
      <c r="BT24" s="420"/>
      <c r="BU24" s="421"/>
      <c r="BV24" s="419">
        <v>855010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5170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4850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2070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29067</v>
      </c>
      <c r="BO27" s="454"/>
      <c r="BP27" s="454"/>
      <c r="BQ27" s="454"/>
      <c r="BR27" s="454"/>
      <c r="BS27" s="454"/>
      <c r="BT27" s="454"/>
      <c r="BU27" s="455"/>
      <c r="BV27" s="453">
        <v>29067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1710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809737</v>
      </c>
      <c r="BO28" s="449"/>
      <c r="BP28" s="449"/>
      <c r="BQ28" s="449"/>
      <c r="BR28" s="449"/>
      <c r="BS28" s="449"/>
      <c r="BT28" s="449"/>
      <c r="BU28" s="450"/>
      <c r="BV28" s="448">
        <v>739721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4</v>
      </c>
      <c r="M29" s="373"/>
      <c r="N29" s="373"/>
      <c r="O29" s="373"/>
      <c r="P29" s="374"/>
      <c r="Q29" s="372">
        <v>1620</v>
      </c>
      <c r="R29" s="373"/>
      <c r="S29" s="373"/>
      <c r="T29" s="373"/>
      <c r="U29" s="373"/>
      <c r="V29" s="374"/>
      <c r="W29" s="463"/>
      <c r="X29" s="464"/>
      <c r="Y29" s="465"/>
      <c r="Z29" s="375" t="s">
        <v>178</v>
      </c>
      <c r="AA29" s="376"/>
      <c r="AB29" s="376"/>
      <c r="AC29" s="376"/>
      <c r="AD29" s="376"/>
      <c r="AE29" s="376"/>
      <c r="AF29" s="376"/>
      <c r="AG29" s="377"/>
      <c r="AH29" s="372">
        <v>34</v>
      </c>
      <c r="AI29" s="373"/>
      <c r="AJ29" s="373"/>
      <c r="AK29" s="373"/>
      <c r="AL29" s="374"/>
      <c r="AM29" s="372">
        <v>100358</v>
      </c>
      <c r="AN29" s="373"/>
      <c r="AO29" s="373"/>
      <c r="AP29" s="373"/>
      <c r="AQ29" s="373"/>
      <c r="AR29" s="374"/>
      <c r="AS29" s="372">
        <v>2952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281843</v>
      </c>
      <c r="BO29" s="420"/>
      <c r="BP29" s="420"/>
      <c r="BQ29" s="420"/>
      <c r="BR29" s="420"/>
      <c r="BS29" s="420"/>
      <c r="BT29" s="420"/>
      <c r="BU29" s="421"/>
      <c r="BV29" s="419">
        <v>271838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91.4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192533</v>
      </c>
      <c r="BO30" s="454"/>
      <c r="BP30" s="454"/>
      <c r="BQ30" s="454"/>
      <c r="BR30" s="454"/>
      <c r="BS30" s="454"/>
      <c r="BT30" s="454"/>
      <c r="BU30" s="455"/>
      <c r="BV30" s="453">
        <v>163642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沖縄県介護保険広域連合（一般会計）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5</v>
      </c>
      <c r="BF35" s="367"/>
      <c r="BG35" s="368" t="str">
        <f>IF('各会計、関係団体の財政状況及び健全化判断比率'!B31="","",'各会計、関係団体の財政状況及び健全化判断比率'!B31)</f>
        <v>航路事業特別会計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沖縄県介護保険広域連合（特別会計）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6</v>
      </c>
      <c r="BF36" s="367"/>
      <c r="BG36" s="368" t="str">
        <f>IF('各会計、関係団体の財政状況及び健全化判断比率'!B32="","",'各会計、関係団体の財政状況及び健全化判断比率'!B32)</f>
        <v>下水道事業特別会計</v>
      </c>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沖縄県後期高齢者医療広域連合（一般会計）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沖縄県後期高齢者医療広域連合（特別会計）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沖縄県市町村自治会館管理組合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沖縄県市町村総合事務組合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南部広域行政組合一般会計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南部広域行政組合公共用地先行取得事業特別会計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南部広域行政組合糸豊環境衛生事業特別会計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南部広域行政組合東部環境衛生事業特別会計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aoEosXULsSPTXFIOxGJna2sU4IegNGBVBXnAASI1FMIWovLNw/2fPaEHAwgPlvoOwQXjT8BaUUwlj/NUxMFfEA==" saltValue="HTqJsB9p5eQvysrutJS54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1" sqref="AP21:BF21"/>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216</v>
      </c>
      <c r="C5" s="677"/>
      <c r="D5" s="677"/>
      <c r="E5" s="677"/>
      <c r="F5" s="677"/>
      <c r="G5" s="677"/>
      <c r="H5" s="677"/>
      <c r="I5" s="677"/>
      <c r="J5" s="677"/>
      <c r="K5" s="677"/>
      <c r="L5" s="677"/>
      <c r="M5" s="677"/>
      <c r="N5" s="677"/>
      <c r="O5" s="677"/>
      <c r="P5" s="677"/>
      <c r="Q5" s="678"/>
      <c r="R5" s="673">
        <v>84154</v>
      </c>
      <c r="S5" s="674"/>
      <c r="T5" s="674"/>
      <c r="U5" s="674"/>
      <c r="V5" s="674"/>
      <c r="W5" s="674"/>
      <c r="X5" s="674"/>
      <c r="Y5" s="702"/>
      <c r="Z5" s="715">
        <v>5.2</v>
      </c>
      <c r="AA5" s="715"/>
      <c r="AB5" s="715"/>
      <c r="AC5" s="715"/>
      <c r="AD5" s="716">
        <v>71653</v>
      </c>
      <c r="AE5" s="716"/>
      <c r="AF5" s="716"/>
      <c r="AG5" s="716"/>
      <c r="AH5" s="716"/>
      <c r="AI5" s="716"/>
      <c r="AJ5" s="716"/>
      <c r="AK5" s="716"/>
      <c r="AL5" s="703">
        <v>8.3000000000000007</v>
      </c>
      <c r="AM5" s="685"/>
      <c r="AN5" s="685"/>
      <c r="AO5" s="704"/>
      <c r="AP5" s="676" t="s">
        <v>217</v>
      </c>
      <c r="AQ5" s="677"/>
      <c r="AR5" s="677"/>
      <c r="AS5" s="677"/>
      <c r="AT5" s="677"/>
      <c r="AU5" s="677"/>
      <c r="AV5" s="677"/>
      <c r="AW5" s="677"/>
      <c r="AX5" s="677"/>
      <c r="AY5" s="677"/>
      <c r="AZ5" s="677"/>
      <c r="BA5" s="677"/>
      <c r="BB5" s="677"/>
      <c r="BC5" s="677"/>
      <c r="BD5" s="677"/>
      <c r="BE5" s="677"/>
      <c r="BF5" s="678"/>
      <c r="BG5" s="621">
        <v>71654</v>
      </c>
      <c r="BH5" s="622"/>
      <c r="BI5" s="622"/>
      <c r="BJ5" s="622"/>
      <c r="BK5" s="622"/>
      <c r="BL5" s="622"/>
      <c r="BM5" s="622"/>
      <c r="BN5" s="623"/>
      <c r="BO5" s="659">
        <v>85.1</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c r="B6" s="618" t="s">
        <v>221</v>
      </c>
      <c r="C6" s="619"/>
      <c r="D6" s="619"/>
      <c r="E6" s="619"/>
      <c r="F6" s="619"/>
      <c r="G6" s="619"/>
      <c r="H6" s="619"/>
      <c r="I6" s="619"/>
      <c r="J6" s="619"/>
      <c r="K6" s="619"/>
      <c r="L6" s="619"/>
      <c r="M6" s="619"/>
      <c r="N6" s="619"/>
      <c r="O6" s="619"/>
      <c r="P6" s="619"/>
      <c r="Q6" s="620"/>
      <c r="R6" s="621">
        <v>5510</v>
      </c>
      <c r="S6" s="622"/>
      <c r="T6" s="622"/>
      <c r="U6" s="622"/>
      <c r="V6" s="622"/>
      <c r="W6" s="622"/>
      <c r="X6" s="622"/>
      <c r="Y6" s="623"/>
      <c r="Z6" s="659">
        <v>0.3</v>
      </c>
      <c r="AA6" s="659"/>
      <c r="AB6" s="659"/>
      <c r="AC6" s="659"/>
      <c r="AD6" s="660">
        <v>5510</v>
      </c>
      <c r="AE6" s="660"/>
      <c r="AF6" s="660"/>
      <c r="AG6" s="660"/>
      <c r="AH6" s="660"/>
      <c r="AI6" s="660"/>
      <c r="AJ6" s="660"/>
      <c r="AK6" s="660"/>
      <c r="AL6" s="624">
        <v>0.6</v>
      </c>
      <c r="AM6" s="625"/>
      <c r="AN6" s="625"/>
      <c r="AO6" s="661"/>
      <c r="AP6" s="618" t="s">
        <v>222</v>
      </c>
      <c r="AQ6" s="619"/>
      <c r="AR6" s="619"/>
      <c r="AS6" s="619"/>
      <c r="AT6" s="619"/>
      <c r="AU6" s="619"/>
      <c r="AV6" s="619"/>
      <c r="AW6" s="619"/>
      <c r="AX6" s="619"/>
      <c r="AY6" s="619"/>
      <c r="AZ6" s="619"/>
      <c r="BA6" s="619"/>
      <c r="BB6" s="619"/>
      <c r="BC6" s="619"/>
      <c r="BD6" s="619"/>
      <c r="BE6" s="619"/>
      <c r="BF6" s="620"/>
      <c r="BG6" s="621">
        <v>71654</v>
      </c>
      <c r="BH6" s="622"/>
      <c r="BI6" s="622"/>
      <c r="BJ6" s="622"/>
      <c r="BK6" s="622"/>
      <c r="BL6" s="622"/>
      <c r="BM6" s="622"/>
      <c r="BN6" s="623"/>
      <c r="BO6" s="659">
        <v>85.1</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30637</v>
      </c>
      <c r="CS6" s="622"/>
      <c r="CT6" s="622"/>
      <c r="CU6" s="622"/>
      <c r="CV6" s="622"/>
      <c r="CW6" s="622"/>
      <c r="CX6" s="622"/>
      <c r="CY6" s="623"/>
      <c r="CZ6" s="703">
        <v>2</v>
      </c>
      <c r="DA6" s="685"/>
      <c r="DB6" s="685"/>
      <c r="DC6" s="705"/>
      <c r="DD6" s="627" t="s">
        <v>122</v>
      </c>
      <c r="DE6" s="622"/>
      <c r="DF6" s="622"/>
      <c r="DG6" s="622"/>
      <c r="DH6" s="622"/>
      <c r="DI6" s="622"/>
      <c r="DJ6" s="622"/>
      <c r="DK6" s="622"/>
      <c r="DL6" s="622"/>
      <c r="DM6" s="622"/>
      <c r="DN6" s="622"/>
      <c r="DO6" s="622"/>
      <c r="DP6" s="623"/>
      <c r="DQ6" s="627">
        <v>30637</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13</v>
      </c>
      <c r="S7" s="622"/>
      <c r="T7" s="622"/>
      <c r="U7" s="622"/>
      <c r="V7" s="622"/>
      <c r="W7" s="622"/>
      <c r="X7" s="622"/>
      <c r="Y7" s="623"/>
      <c r="Z7" s="659">
        <v>0</v>
      </c>
      <c r="AA7" s="659"/>
      <c r="AB7" s="659"/>
      <c r="AC7" s="659"/>
      <c r="AD7" s="660">
        <v>13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32969</v>
      </c>
      <c r="BH7" s="622"/>
      <c r="BI7" s="622"/>
      <c r="BJ7" s="622"/>
      <c r="BK7" s="622"/>
      <c r="BL7" s="622"/>
      <c r="BM7" s="622"/>
      <c r="BN7" s="623"/>
      <c r="BO7" s="659">
        <v>39.200000000000003</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484359</v>
      </c>
      <c r="CS7" s="622"/>
      <c r="CT7" s="622"/>
      <c r="CU7" s="622"/>
      <c r="CV7" s="622"/>
      <c r="CW7" s="622"/>
      <c r="CX7" s="622"/>
      <c r="CY7" s="623"/>
      <c r="CZ7" s="659">
        <v>31</v>
      </c>
      <c r="DA7" s="659"/>
      <c r="DB7" s="659"/>
      <c r="DC7" s="659"/>
      <c r="DD7" s="627">
        <v>42612</v>
      </c>
      <c r="DE7" s="622"/>
      <c r="DF7" s="622"/>
      <c r="DG7" s="622"/>
      <c r="DH7" s="622"/>
      <c r="DI7" s="622"/>
      <c r="DJ7" s="622"/>
      <c r="DK7" s="622"/>
      <c r="DL7" s="622"/>
      <c r="DM7" s="622"/>
      <c r="DN7" s="622"/>
      <c r="DO7" s="622"/>
      <c r="DP7" s="623"/>
      <c r="DQ7" s="627">
        <v>419297</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187</v>
      </c>
      <c r="S8" s="622"/>
      <c r="T8" s="622"/>
      <c r="U8" s="622"/>
      <c r="V8" s="622"/>
      <c r="W8" s="622"/>
      <c r="X8" s="622"/>
      <c r="Y8" s="623"/>
      <c r="Z8" s="659">
        <v>0</v>
      </c>
      <c r="AA8" s="659"/>
      <c r="AB8" s="659"/>
      <c r="AC8" s="659"/>
      <c r="AD8" s="660">
        <v>187</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1176</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199280</v>
      </c>
      <c r="CS8" s="622"/>
      <c r="CT8" s="622"/>
      <c r="CU8" s="622"/>
      <c r="CV8" s="622"/>
      <c r="CW8" s="622"/>
      <c r="CX8" s="622"/>
      <c r="CY8" s="623"/>
      <c r="CZ8" s="659">
        <v>12.8</v>
      </c>
      <c r="DA8" s="659"/>
      <c r="DB8" s="659"/>
      <c r="DC8" s="659"/>
      <c r="DD8" s="627" t="s">
        <v>122</v>
      </c>
      <c r="DE8" s="622"/>
      <c r="DF8" s="622"/>
      <c r="DG8" s="622"/>
      <c r="DH8" s="622"/>
      <c r="DI8" s="622"/>
      <c r="DJ8" s="622"/>
      <c r="DK8" s="622"/>
      <c r="DL8" s="622"/>
      <c r="DM8" s="622"/>
      <c r="DN8" s="622"/>
      <c r="DO8" s="622"/>
      <c r="DP8" s="623"/>
      <c r="DQ8" s="627">
        <v>119787</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210</v>
      </c>
      <c r="S9" s="622"/>
      <c r="T9" s="622"/>
      <c r="U9" s="622"/>
      <c r="V9" s="622"/>
      <c r="W9" s="622"/>
      <c r="X9" s="622"/>
      <c r="Y9" s="623"/>
      <c r="Z9" s="659">
        <v>0</v>
      </c>
      <c r="AA9" s="659"/>
      <c r="AB9" s="659"/>
      <c r="AC9" s="659"/>
      <c r="AD9" s="660">
        <v>210</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29137</v>
      </c>
      <c r="BH9" s="622"/>
      <c r="BI9" s="622"/>
      <c r="BJ9" s="622"/>
      <c r="BK9" s="622"/>
      <c r="BL9" s="622"/>
      <c r="BM9" s="622"/>
      <c r="BN9" s="623"/>
      <c r="BO9" s="659">
        <v>34.6</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151222</v>
      </c>
      <c r="CS9" s="622"/>
      <c r="CT9" s="622"/>
      <c r="CU9" s="622"/>
      <c r="CV9" s="622"/>
      <c r="CW9" s="622"/>
      <c r="CX9" s="622"/>
      <c r="CY9" s="623"/>
      <c r="CZ9" s="659">
        <v>9.6999999999999993</v>
      </c>
      <c r="DA9" s="659"/>
      <c r="DB9" s="659"/>
      <c r="DC9" s="659"/>
      <c r="DD9" s="627">
        <v>6065</v>
      </c>
      <c r="DE9" s="622"/>
      <c r="DF9" s="622"/>
      <c r="DG9" s="622"/>
      <c r="DH9" s="622"/>
      <c r="DI9" s="622"/>
      <c r="DJ9" s="622"/>
      <c r="DK9" s="622"/>
      <c r="DL9" s="622"/>
      <c r="DM9" s="622"/>
      <c r="DN9" s="622"/>
      <c r="DO9" s="622"/>
      <c r="DP9" s="623"/>
      <c r="DQ9" s="627">
        <v>132690</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2647</v>
      </c>
      <c r="BH10" s="622"/>
      <c r="BI10" s="622"/>
      <c r="BJ10" s="622"/>
      <c r="BK10" s="622"/>
      <c r="BL10" s="622"/>
      <c r="BM10" s="622"/>
      <c r="BN10" s="623"/>
      <c r="BO10" s="659">
        <v>3.1</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17712</v>
      </c>
      <c r="S11" s="622"/>
      <c r="T11" s="622"/>
      <c r="U11" s="622"/>
      <c r="V11" s="622"/>
      <c r="W11" s="622"/>
      <c r="X11" s="622"/>
      <c r="Y11" s="623"/>
      <c r="Z11" s="624">
        <v>1.1000000000000001</v>
      </c>
      <c r="AA11" s="625"/>
      <c r="AB11" s="625"/>
      <c r="AC11" s="626"/>
      <c r="AD11" s="627">
        <v>17712</v>
      </c>
      <c r="AE11" s="622"/>
      <c r="AF11" s="622"/>
      <c r="AG11" s="622"/>
      <c r="AH11" s="622"/>
      <c r="AI11" s="622"/>
      <c r="AJ11" s="622"/>
      <c r="AK11" s="623"/>
      <c r="AL11" s="624">
        <v>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v>
      </c>
      <c r="BH11" s="622"/>
      <c r="BI11" s="622"/>
      <c r="BJ11" s="622"/>
      <c r="BK11" s="622"/>
      <c r="BL11" s="622"/>
      <c r="BM11" s="622"/>
      <c r="BN11" s="623"/>
      <c r="BO11" s="659">
        <v>0</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44965</v>
      </c>
      <c r="CS11" s="622"/>
      <c r="CT11" s="622"/>
      <c r="CU11" s="622"/>
      <c r="CV11" s="622"/>
      <c r="CW11" s="622"/>
      <c r="CX11" s="622"/>
      <c r="CY11" s="623"/>
      <c r="CZ11" s="659">
        <v>2.9</v>
      </c>
      <c r="DA11" s="659"/>
      <c r="DB11" s="659"/>
      <c r="DC11" s="659"/>
      <c r="DD11" s="627" t="s">
        <v>122</v>
      </c>
      <c r="DE11" s="622"/>
      <c r="DF11" s="622"/>
      <c r="DG11" s="622"/>
      <c r="DH11" s="622"/>
      <c r="DI11" s="622"/>
      <c r="DJ11" s="622"/>
      <c r="DK11" s="622"/>
      <c r="DL11" s="622"/>
      <c r="DM11" s="622"/>
      <c r="DN11" s="622"/>
      <c r="DO11" s="622"/>
      <c r="DP11" s="623"/>
      <c r="DQ11" s="627">
        <v>32438</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32428</v>
      </c>
      <c r="BH12" s="622"/>
      <c r="BI12" s="622"/>
      <c r="BJ12" s="622"/>
      <c r="BK12" s="622"/>
      <c r="BL12" s="622"/>
      <c r="BM12" s="622"/>
      <c r="BN12" s="623"/>
      <c r="BO12" s="659">
        <v>38.5</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151540</v>
      </c>
      <c r="CS12" s="622"/>
      <c r="CT12" s="622"/>
      <c r="CU12" s="622"/>
      <c r="CV12" s="622"/>
      <c r="CW12" s="622"/>
      <c r="CX12" s="622"/>
      <c r="CY12" s="623"/>
      <c r="CZ12" s="659">
        <v>9.6999999999999993</v>
      </c>
      <c r="DA12" s="659"/>
      <c r="DB12" s="659"/>
      <c r="DC12" s="659"/>
      <c r="DD12" s="627" t="s">
        <v>122</v>
      </c>
      <c r="DE12" s="622"/>
      <c r="DF12" s="622"/>
      <c r="DG12" s="622"/>
      <c r="DH12" s="622"/>
      <c r="DI12" s="622"/>
      <c r="DJ12" s="622"/>
      <c r="DK12" s="622"/>
      <c r="DL12" s="622"/>
      <c r="DM12" s="622"/>
      <c r="DN12" s="622"/>
      <c r="DO12" s="622"/>
      <c r="DP12" s="623"/>
      <c r="DQ12" s="627">
        <v>52573</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32407</v>
      </c>
      <c r="BH13" s="622"/>
      <c r="BI13" s="622"/>
      <c r="BJ13" s="622"/>
      <c r="BK13" s="622"/>
      <c r="BL13" s="622"/>
      <c r="BM13" s="622"/>
      <c r="BN13" s="623"/>
      <c r="BO13" s="659">
        <v>38.5</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60438</v>
      </c>
      <c r="CS13" s="622"/>
      <c r="CT13" s="622"/>
      <c r="CU13" s="622"/>
      <c r="CV13" s="622"/>
      <c r="CW13" s="622"/>
      <c r="CX13" s="622"/>
      <c r="CY13" s="623"/>
      <c r="CZ13" s="659">
        <v>3.9</v>
      </c>
      <c r="DA13" s="659"/>
      <c r="DB13" s="659"/>
      <c r="DC13" s="659"/>
      <c r="DD13" s="627">
        <v>12077</v>
      </c>
      <c r="DE13" s="622"/>
      <c r="DF13" s="622"/>
      <c r="DG13" s="622"/>
      <c r="DH13" s="622"/>
      <c r="DI13" s="622"/>
      <c r="DJ13" s="622"/>
      <c r="DK13" s="622"/>
      <c r="DL13" s="622"/>
      <c r="DM13" s="622"/>
      <c r="DN13" s="622"/>
      <c r="DO13" s="622"/>
      <c r="DP13" s="623"/>
      <c r="DQ13" s="627">
        <v>50205</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31</v>
      </c>
      <c r="S14" s="622"/>
      <c r="T14" s="622"/>
      <c r="U14" s="622"/>
      <c r="V14" s="622"/>
      <c r="W14" s="622"/>
      <c r="X14" s="622"/>
      <c r="Y14" s="623"/>
      <c r="Z14" s="659">
        <v>0</v>
      </c>
      <c r="AA14" s="659"/>
      <c r="AB14" s="659"/>
      <c r="AC14" s="659"/>
      <c r="AD14" s="660">
        <v>31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3271</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85784</v>
      </c>
      <c r="CS14" s="622"/>
      <c r="CT14" s="622"/>
      <c r="CU14" s="622"/>
      <c r="CV14" s="622"/>
      <c r="CW14" s="622"/>
      <c r="CX14" s="622"/>
      <c r="CY14" s="623"/>
      <c r="CZ14" s="659">
        <v>5.5</v>
      </c>
      <c r="DA14" s="659"/>
      <c r="DB14" s="659"/>
      <c r="DC14" s="659"/>
      <c r="DD14" s="627" t="s">
        <v>122</v>
      </c>
      <c r="DE14" s="622"/>
      <c r="DF14" s="622"/>
      <c r="DG14" s="622"/>
      <c r="DH14" s="622"/>
      <c r="DI14" s="622"/>
      <c r="DJ14" s="622"/>
      <c r="DK14" s="622"/>
      <c r="DL14" s="622"/>
      <c r="DM14" s="622"/>
      <c r="DN14" s="622"/>
      <c r="DO14" s="622"/>
      <c r="DP14" s="623"/>
      <c r="DQ14" s="627">
        <v>25226</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2986</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174150</v>
      </c>
      <c r="CS15" s="622"/>
      <c r="CT15" s="622"/>
      <c r="CU15" s="622"/>
      <c r="CV15" s="622"/>
      <c r="CW15" s="622"/>
      <c r="CX15" s="622"/>
      <c r="CY15" s="623"/>
      <c r="CZ15" s="659">
        <v>11.2</v>
      </c>
      <c r="DA15" s="659"/>
      <c r="DB15" s="659"/>
      <c r="DC15" s="659"/>
      <c r="DD15" s="627">
        <v>1009</v>
      </c>
      <c r="DE15" s="622"/>
      <c r="DF15" s="622"/>
      <c r="DG15" s="622"/>
      <c r="DH15" s="622"/>
      <c r="DI15" s="622"/>
      <c r="DJ15" s="622"/>
      <c r="DK15" s="622"/>
      <c r="DL15" s="622"/>
      <c r="DM15" s="622"/>
      <c r="DN15" s="622"/>
      <c r="DO15" s="622"/>
      <c r="DP15" s="623"/>
      <c r="DQ15" s="627">
        <v>149204</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572</v>
      </c>
      <c r="S16" s="622"/>
      <c r="T16" s="622"/>
      <c r="U16" s="622"/>
      <c r="V16" s="622"/>
      <c r="W16" s="622"/>
      <c r="X16" s="622"/>
      <c r="Y16" s="623"/>
      <c r="Z16" s="659">
        <v>0</v>
      </c>
      <c r="AA16" s="659"/>
      <c r="AB16" s="659"/>
      <c r="AC16" s="659"/>
      <c r="AD16" s="660">
        <v>572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2385</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2385</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1530</v>
      </c>
      <c r="S17" s="622"/>
      <c r="T17" s="622"/>
      <c r="U17" s="622"/>
      <c r="V17" s="622"/>
      <c r="W17" s="622"/>
      <c r="X17" s="622"/>
      <c r="Y17" s="623"/>
      <c r="Z17" s="659">
        <v>0.1</v>
      </c>
      <c r="AA17" s="659"/>
      <c r="AB17" s="659"/>
      <c r="AC17" s="659"/>
      <c r="AD17" s="660">
        <v>1530</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169600</v>
      </c>
      <c r="CS17" s="622"/>
      <c r="CT17" s="622"/>
      <c r="CU17" s="622"/>
      <c r="CV17" s="622"/>
      <c r="CW17" s="622"/>
      <c r="CX17" s="622"/>
      <c r="CY17" s="623"/>
      <c r="CZ17" s="659">
        <v>10.9</v>
      </c>
      <c r="DA17" s="659"/>
      <c r="DB17" s="659"/>
      <c r="DC17" s="659"/>
      <c r="DD17" s="627" t="s">
        <v>122</v>
      </c>
      <c r="DE17" s="622"/>
      <c r="DF17" s="622"/>
      <c r="DG17" s="622"/>
      <c r="DH17" s="622"/>
      <c r="DI17" s="622"/>
      <c r="DJ17" s="622"/>
      <c r="DK17" s="622"/>
      <c r="DL17" s="622"/>
      <c r="DM17" s="622"/>
      <c r="DN17" s="622"/>
      <c r="DO17" s="622"/>
      <c r="DP17" s="623"/>
      <c r="DQ17" s="627">
        <v>169600</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t="s">
        <v>122</v>
      </c>
      <c r="S18" s="622"/>
      <c r="T18" s="622"/>
      <c r="U18" s="622"/>
      <c r="V18" s="622"/>
      <c r="W18" s="622"/>
      <c r="X18" s="622"/>
      <c r="Y18" s="623"/>
      <c r="Z18" s="659" t="s">
        <v>122</v>
      </c>
      <c r="AA18" s="659"/>
      <c r="AB18" s="659"/>
      <c r="AC18" s="659"/>
      <c r="AD18" s="660" t="s">
        <v>122</v>
      </c>
      <c r="AE18" s="660"/>
      <c r="AF18" s="660"/>
      <c r="AG18" s="660"/>
      <c r="AH18" s="660"/>
      <c r="AI18" s="660"/>
      <c r="AJ18" s="660"/>
      <c r="AK18" s="660"/>
      <c r="AL18" s="624" t="s">
        <v>122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v>5898</v>
      </c>
      <c r="CS18" s="622"/>
      <c r="CT18" s="622"/>
      <c r="CU18" s="622"/>
      <c r="CV18" s="622"/>
      <c r="CW18" s="622"/>
      <c r="CX18" s="622"/>
      <c r="CY18" s="623"/>
      <c r="CZ18" s="659">
        <v>0.4</v>
      </c>
      <c r="DA18" s="659"/>
      <c r="DB18" s="659"/>
      <c r="DC18" s="659"/>
      <c r="DD18" s="627" t="s">
        <v>122</v>
      </c>
      <c r="DE18" s="622"/>
      <c r="DF18" s="622"/>
      <c r="DG18" s="622"/>
      <c r="DH18" s="622"/>
      <c r="DI18" s="622"/>
      <c r="DJ18" s="622"/>
      <c r="DK18" s="622"/>
      <c r="DL18" s="622"/>
      <c r="DM18" s="622"/>
      <c r="DN18" s="622"/>
      <c r="DO18" s="622"/>
      <c r="DP18" s="623"/>
      <c r="DQ18" s="627">
        <v>5898</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t="s">
        <v>122</v>
      </c>
      <c r="S19" s="622"/>
      <c r="T19" s="622"/>
      <c r="U19" s="622"/>
      <c r="V19" s="622"/>
      <c r="W19" s="622"/>
      <c r="X19" s="622"/>
      <c r="Y19" s="623"/>
      <c r="Z19" s="659" t="s">
        <v>122</v>
      </c>
      <c r="AA19" s="659"/>
      <c r="AB19" s="659"/>
      <c r="AC19" s="659"/>
      <c r="AD19" s="660" t="s">
        <v>122</v>
      </c>
      <c r="AE19" s="660"/>
      <c r="AF19" s="660"/>
      <c r="AG19" s="660"/>
      <c r="AH19" s="660"/>
      <c r="AI19" s="660"/>
      <c r="AJ19" s="660"/>
      <c r="AK19" s="660"/>
      <c r="AL19" s="624" t="s">
        <v>122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12500</v>
      </c>
      <c r="BH19" s="622"/>
      <c r="BI19" s="622"/>
      <c r="BJ19" s="622"/>
      <c r="BK19" s="622"/>
      <c r="BL19" s="622"/>
      <c r="BM19" s="622"/>
      <c r="BN19" s="623"/>
      <c r="BO19" s="659">
        <v>14.9</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1560258</v>
      </c>
      <c r="CS20" s="622"/>
      <c r="CT20" s="622"/>
      <c r="CU20" s="622"/>
      <c r="CV20" s="622"/>
      <c r="CW20" s="622"/>
      <c r="CX20" s="622"/>
      <c r="CY20" s="623"/>
      <c r="CZ20" s="659">
        <v>100</v>
      </c>
      <c r="DA20" s="659"/>
      <c r="DB20" s="659"/>
      <c r="DC20" s="659"/>
      <c r="DD20" s="627">
        <v>61763</v>
      </c>
      <c r="DE20" s="622"/>
      <c r="DF20" s="622"/>
      <c r="DG20" s="622"/>
      <c r="DH20" s="622"/>
      <c r="DI20" s="622"/>
      <c r="DJ20" s="622"/>
      <c r="DK20" s="622"/>
      <c r="DL20" s="622"/>
      <c r="DM20" s="622"/>
      <c r="DN20" s="622"/>
      <c r="DO20" s="622"/>
      <c r="DP20" s="623"/>
      <c r="DQ20" s="627">
        <v>1189940</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946901</v>
      </c>
      <c r="S21" s="622"/>
      <c r="T21" s="622"/>
      <c r="U21" s="622"/>
      <c r="V21" s="622"/>
      <c r="W21" s="622"/>
      <c r="X21" s="622"/>
      <c r="Y21" s="623"/>
      <c r="Z21" s="659">
        <v>58.7</v>
      </c>
      <c r="AA21" s="659"/>
      <c r="AB21" s="659"/>
      <c r="AC21" s="659"/>
      <c r="AD21" s="660">
        <v>728126</v>
      </c>
      <c r="AE21" s="660"/>
      <c r="AF21" s="660"/>
      <c r="AG21" s="660"/>
      <c r="AH21" s="660"/>
      <c r="AI21" s="660"/>
      <c r="AJ21" s="660"/>
      <c r="AK21" s="660"/>
      <c r="AL21" s="624">
        <v>84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728126</v>
      </c>
      <c r="S22" s="622"/>
      <c r="T22" s="622"/>
      <c r="U22" s="622"/>
      <c r="V22" s="622"/>
      <c r="W22" s="622"/>
      <c r="X22" s="622"/>
      <c r="Y22" s="623"/>
      <c r="Z22" s="659">
        <v>45.1</v>
      </c>
      <c r="AA22" s="659"/>
      <c r="AB22" s="659"/>
      <c r="AC22" s="659"/>
      <c r="AD22" s="660">
        <v>728126</v>
      </c>
      <c r="AE22" s="660"/>
      <c r="AF22" s="660"/>
      <c r="AG22" s="660"/>
      <c r="AH22" s="660"/>
      <c r="AI22" s="660"/>
      <c r="AJ22" s="660"/>
      <c r="AK22" s="660"/>
      <c r="AL22" s="624">
        <v>84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18" t="s">
        <v>271</v>
      </c>
      <c r="C23" s="619"/>
      <c r="D23" s="619"/>
      <c r="E23" s="619"/>
      <c r="F23" s="619"/>
      <c r="G23" s="619"/>
      <c r="H23" s="619"/>
      <c r="I23" s="619"/>
      <c r="J23" s="619"/>
      <c r="K23" s="619"/>
      <c r="L23" s="619"/>
      <c r="M23" s="619"/>
      <c r="N23" s="619"/>
      <c r="O23" s="619"/>
      <c r="P23" s="619"/>
      <c r="Q23" s="620"/>
      <c r="R23" s="621">
        <v>218775</v>
      </c>
      <c r="S23" s="622"/>
      <c r="T23" s="622"/>
      <c r="U23" s="622"/>
      <c r="V23" s="622"/>
      <c r="W23" s="622"/>
      <c r="X23" s="622"/>
      <c r="Y23" s="623"/>
      <c r="Z23" s="659">
        <v>13.6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600972</v>
      </c>
      <c r="CS24" s="674"/>
      <c r="CT24" s="674"/>
      <c r="CU24" s="674"/>
      <c r="CV24" s="674"/>
      <c r="CW24" s="674"/>
      <c r="CX24" s="674"/>
      <c r="CY24" s="702"/>
      <c r="CZ24" s="703">
        <v>38.5</v>
      </c>
      <c r="DA24" s="685"/>
      <c r="DB24" s="685"/>
      <c r="DC24" s="705"/>
      <c r="DD24" s="701">
        <v>544615</v>
      </c>
      <c r="DE24" s="674"/>
      <c r="DF24" s="674"/>
      <c r="DG24" s="674"/>
      <c r="DH24" s="674"/>
      <c r="DI24" s="674"/>
      <c r="DJ24" s="674"/>
      <c r="DK24" s="702"/>
      <c r="DL24" s="701">
        <v>518350</v>
      </c>
      <c r="DM24" s="674"/>
      <c r="DN24" s="674"/>
      <c r="DO24" s="674"/>
      <c r="DP24" s="674"/>
      <c r="DQ24" s="674"/>
      <c r="DR24" s="674"/>
      <c r="DS24" s="674"/>
      <c r="DT24" s="674"/>
      <c r="DU24" s="674"/>
      <c r="DV24" s="702"/>
      <c r="DW24" s="703">
        <v>59.6</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1056820</v>
      </c>
      <c r="S25" s="622"/>
      <c r="T25" s="622"/>
      <c r="U25" s="622"/>
      <c r="V25" s="622"/>
      <c r="W25" s="622"/>
      <c r="X25" s="622"/>
      <c r="Y25" s="623"/>
      <c r="Z25" s="659">
        <v>65.5</v>
      </c>
      <c r="AA25" s="659"/>
      <c r="AB25" s="659"/>
      <c r="AC25" s="659"/>
      <c r="AD25" s="660">
        <v>825544</v>
      </c>
      <c r="AE25" s="660"/>
      <c r="AF25" s="660"/>
      <c r="AG25" s="660"/>
      <c r="AH25" s="660"/>
      <c r="AI25" s="660"/>
      <c r="AJ25" s="660"/>
      <c r="AK25" s="660"/>
      <c r="AL25" s="624">
        <v>95.2</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v>12500</v>
      </c>
      <c r="BH25" s="622"/>
      <c r="BI25" s="622"/>
      <c r="BJ25" s="622"/>
      <c r="BK25" s="622"/>
      <c r="BL25" s="622"/>
      <c r="BM25" s="622"/>
      <c r="BN25" s="623"/>
      <c r="BO25" s="659">
        <v>14.9</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385170</v>
      </c>
      <c r="CS25" s="634"/>
      <c r="CT25" s="634"/>
      <c r="CU25" s="634"/>
      <c r="CV25" s="634"/>
      <c r="CW25" s="634"/>
      <c r="CX25" s="634"/>
      <c r="CY25" s="635"/>
      <c r="CZ25" s="624">
        <v>24.7</v>
      </c>
      <c r="DA25" s="636"/>
      <c r="DB25" s="636"/>
      <c r="DC25" s="637"/>
      <c r="DD25" s="627">
        <v>361098</v>
      </c>
      <c r="DE25" s="634"/>
      <c r="DF25" s="634"/>
      <c r="DG25" s="634"/>
      <c r="DH25" s="634"/>
      <c r="DI25" s="634"/>
      <c r="DJ25" s="634"/>
      <c r="DK25" s="635"/>
      <c r="DL25" s="627">
        <v>342624</v>
      </c>
      <c r="DM25" s="634"/>
      <c r="DN25" s="634"/>
      <c r="DO25" s="634"/>
      <c r="DP25" s="634"/>
      <c r="DQ25" s="634"/>
      <c r="DR25" s="634"/>
      <c r="DS25" s="634"/>
      <c r="DT25" s="634"/>
      <c r="DU25" s="634"/>
      <c r="DV25" s="635"/>
      <c r="DW25" s="624">
        <v>39.4</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207933</v>
      </c>
      <c r="CS26" s="622"/>
      <c r="CT26" s="622"/>
      <c r="CU26" s="622"/>
      <c r="CV26" s="622"/>
      <c r="CW26" s="622"/>
      <c r="CX26" s="622"/>
      <c r="CY26" s="623"/>
      <c r="CZ26" s="624">
        <v>13.3</v>
      </c>
      <c r="DA26" s="636"/>
      <c r="DB26" s="636"/>
      <c r="DC26" s="637"/>
      <c r="DD26" s="627">
        <v>192849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451</v>
      </c>
      <c r="S27" s="622"/>
      <c r="T27" s="622"/>
      <c r="U27" s="622"/>
      <c r="V27" s="622"/>
      <c r="W27" s="622"/>
      <c r="X27" s="622"/>
      <c r="Y27" s="623"/>
      <c r="Z27" s="659">
        <v>0</v>
      </c>
      <c r="AA27" s="659"/>
      <c r="AB27" s="659"/>
      <c r="AC27" s="659"/>
      <c r="AD27" s="660">
        <v>11</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84154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46202</v>
      </c>
      <c r="CS27" s="634"/>
      <c r="CT27" s="634"/>
      <c r="CU27" s="634"/>
      <c r="CV27" s="634"/>
      <c r="CW27" s="634"/>
      <c r="CX27" s="634"/>
      <c r="CY27" s="635"/>
      <c r="CZ27" s="624">
        <v>3</v>
      </c>
      <c r="DA27" s="636"/>
      <c r="DB27" s="636"/>
      <c r="DC27" s="637"/>
      <c r="DD27" s="627">
        <v>13917</v>
      </c>
      <c r="DE27" s="634"/>
      <c r="DF27" s="634"/>
      <c r="DG27" s="634"/>
      <c r="DH27" s="634"/>
      <c r="DI27" s="634"/>
      <c r="DJ27" s="634"/>
      <c r="DK27" s="635"/>
      <c r="DL27" s="627">
        <v>6126</v>
      </c>
      <c r="DM27" s="634"/>
      <c r="DN27" s="634"/>
      <c r="DO27" s="634"/>
      <c r="DP27" s="634"/>
      <c r="DQ27" s="634"/>
      <c r="DR27" s="634"/>
      <c r="DS27" s="634"/>
      <c r="DT27" s="634"/>
      <c r="DU27" s="634"/>
      <c r="DV27" s="635"/>
      <c r="DW27" s="624">
        <v>0.7</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40532</v>
      </c>
      <c r="S28" s="622"/>
      <c r="T28" s="622"/>
      <c r="U28" s="622"/>
      <c r="V28" s="622"/>
      <c r="W28" s="622"/>
      <c r="X28" s="622"/>
      <c r="Y28" s="623"/>
      <c r="Z28" s="659">
        <v>2.5</v>
      </c>
      <c r="AA28" s="659"/>
      <c r="AB28" s="659"/>
      <c r="AC28" s="659"/>
      <c r="AD28" s="660">
        <v>30958</v>
      </c>
      <c r="AE28" s="660"/>
      <c r="AF28" s="660"/>
      <c r="AG28" s="660"/>
      <c r="AH28" s="660"/>
      <c r="AI28" s="660"/>
      <c r="AJ28" s="660"/>
      <c r="AK28" s="660"/>
      <c r="AL28" s="624">
        <v>3.6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169600</v>
      </c>
      <c r="CS28" s="622"/>
      <c r="CT28" s="622"/>
      <c r="CU28" s="622"/>
      <c r="CV28" s="622"/>
      <c r="CW28" s="622"/>
      <c r="CX28" s="622"/>
      <c r="CY28" s="623"/>
      <c r="CZ28" s="624">
        <v>10.9</v>
      </c>
      <c r="DA28" s="636"/>
      <c r="DB28" s="636"/>
      <c r="DC28" s="637"/>
      <c r="DD28" s="627">
        <v>169600</v>
      </c>
      <c r="DE28" s="622"/>
      <c r="DF28" s="622"/>
      <c r="DG28" s="622"/>
      <c r="DH28" s="622"/>
      <c r="DI28" s="622"/>
      <c r="DJ28" s="622"/>
      <c r="DK28" s="623"/>
      <c r="DL28" s="627">
        <v>169600</v>
      </c>
      <c r="DM28" s="622"/>
      <c r="DN28" s="622"/>
      <c r="DO28" s="622"/>
      <c r="DP28" s="622"/>
      <c r="DQ28" s="622"/>
      <c r="DR28" s="622"/>
      <c r="DS28" s="622"/>
      <c r="DT28" s="622"/>
      <c r="DU28" s="622"/>
      <c r="DV28" s="623"/>
      <c r="DW28" s="624">
        <v>19.5</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6110</v>
      </c>
      <c r="S29" s="622"/>
      <c r="T29" s="622"/>
      <c r="U29" s="622"/>
      <c r="V29" s="622"/>
      <c r="W29" s="622"/>
      <c r="X29" s="622"/>
      <c r="Y29" s="623"/>
      <c r="Z29" s="659">
        <v>0.4</v>
      </c>
      <c r="AA29" s="659"/>
      <c r="AB29" s="659"/>
      <c r="AC29" s="659"/>
      <c r="AD29" s="660">
        <v>248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169600</v>
      </c>
      <c r="CS29" s="634"/>
      <c r="CT29" s="634"/>
      <c r="CU29" s="634"/>
      <c r="CV29" s="634"/>
      <c r="CW29" s="634"/>
      <c r="CX29" s="634"/>
      <c r="CY29" s="635"/>
      <c r="CZ29" s="624">
        <v>10.9</v>
      </c>
      <c r="DA29" s="636"/>
      <c r="DB29" s="636"/>
      <c r="DC29" s="637"/>
      <c r="DD29" s="627">
        <v>169600</v>
      </c>
      <c r="DE29" s="634"/>
      <c r="DF29" s="634"/>
      <c r="DG29" s="634"/>
      <c r="DH29" s="634"/>
      <c r="DI29" s="634"/>
      <c r="DJ29" s="634"/>
      <c r="DK29" s="635"/>
      <c r="DL29" s="627">
        <v>169600</v>
      </c>
      <c r="DM29" s="634"/>
      <c r="DN29" s="634"/>
      <c r="DO29" s="634"/>
      <c r="DP29" s="634"/>
      <c r="DQ29" s="634"/>
      <c r="DR29" s="634"/>
      <c r="DS29" s="634"/>
      <c r="DT29" s="634"/>
      <c r="DU29" s="634"/>
      <c r="DV29" s="635"/>
      <c r="DW29" s="624">
        <v>19.5</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78964</v>
      </c>
      <c r="S30" s="622"/>
      <c r="T30" s="622"/>
      <c r="U30" s="622"/>
      <c r="V30" s="622"/>
      <c r="W30" s="622"/>
      <c r="X30" s="622"/>
      <c r="Y30" s="623"/>
      <c r="Z30" s="659">
        <v>4.9000000000000004</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164755</v>
      </c>
      <c r="CS30" s="622"/>
      <c r="CT30" s="622"/>
      <c r="CU30" s="622"/>
      <c r="CV30" s="622"/>
      <c r="CW30" s="622"/>
      <c r="CX30" s="622"/>
      <c r="CY30" s="623"/>
      <c r="CZ30" s="624">
        <v>10.6</v>
      </c>
      <c r="DA30" s="636"/>
      <c r="DB30" s="636"/>
      <c r="DC30" s="637"/>
      <c r="DD30" s="627">
        <v>164755</v>
      </c>
      <c r="DE30" s="622"/>
      <c r="DF30" s="622"/>
      <c r="DG30" s="622"/>
      <c r="DH30" s="622"/>
      <c r="DI30" s="622"/>
      <c r="DJ30" s="622"/>
      <c r="DK30" s="623"/>
      <c r="DL30" s="627">
        <v>164755</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98.8</v>
      </c>
      <c r="BH31" s="684"/>
      <c r="BI31" s="684"/>
      <c r="BJ31" s="684"/>
      <c r="BK31" s="684"/>
      <c r="BL31" s="684"/>
      <c r="BM31" s="685">
        <v>96</v>
      </c>
      <c r="BN31" s="684"/>
      <c r="BO31" s="684"/>
      <c r="BP31" s="684"/>
      <c r="BQ31" s="686"/>
      <c r="BR31" s="683">
        <v>98.9</v>
      </c>
      <c r="BS31" s="684"/>
      <c r="BT31" s="684"/>
      <c r="BU31" s="684"/>
      <c r="BV31" s="684"/>
      <c r="BW31" s="684"/>
      <c r="BX31" s="685">
        <v>98.6</v>
      </c>
      <c r="BY31" s="684"/>
      <c r="BZ31" s="684"/>
      <c r="CA31" s="684"/>
      <c r="CB31" s="686"/>
      <c r="CD31" s="642"/>
      <c r="CE31" s="643"/>
      <c r="CF31" s="618" t="s">
        <v>301</v>
      </c>
      <c r="CG31" s="619"/>
      <c r="CH31" s="619"/>
      <c r="CI31" s="619"/>
      <c r="CJ31" s="619"/>
      <c r="CK31" s="619"/>
      <c r="CL31" s="619"/>
      <c r="CM31" s="619"/>
      <c r="CN31" s="619"/>
      <c r="CO31" s="619"/>
      <c r="CP31" s="619"/>
      <c r="CQ31" s="620"/>
      <c r="CR31" s="621">
        <v>4845</v>
      </c>
      <c r="CS31" s="634"/>
      <c r="CT31" s="634"/>
      <c r="CU31" s="634"/>
      <c r="CV31" s="634"/>
      <c r="CW31" s="634"/>
      <c r="CX31" s="634"/>
      <c r="CY31" s="635"/>
      <c r="CZ31" s="624">
        <v>0.3</v>
      </c>
      <c r="DA31" s="636"/>
      <c r="DB31" s="636"/>
      <c r="DC31" s="637"/>
      <c r="DD31" s="627">
        <v>4845</v>
      </c>
      <c r="DE31" s="634"/>
      <c r="DF31" s="634"/>
      <c r="DG31" s="634"/>
      <c r="DH31" s="634"/>
      <c r="DI31" s="634"/>
      <c r="DJ31" s="634"/>
      <c r="DK31" s="635"/>
      <c r="DL31" s="627">
        <v>4845</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219816</v>
      </c>
      <c r="S32" s="622"/>
      <c r="T32" s="622"/>
      <c r="U32" s="622"/>
      <c r="V32" s="622"/>
      <c r="W32" s="622"/>
      <c r="X32" s="622"/>
      <c r="Y32" s="623"/>
      <c r="Z32" s="659">
        <v>13.6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93.4</v>
      </c>
      <c r="BN32" s="634"/>
      <c r="BO32" s="634"/>
      <c r="BP32" s="634"/>
      <c r="BQ32" s="657"/>
      <c r="BR32" s="692">
        <v>98.8</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11763</v>
      </c>
      <c r="S33" s="622"/>
      <c r="T33" s="622"/>
      <c r="U33" s="622"/>
      <c r="V33" s="622"/>
      <c r="W33" s="622"/>
      <c r="X33" s="622"/>
      <c r="Y33" s="623"/>
      <c r="Z33" s="659">
        <v>0.7</v>
      </c>
      <c r="AA33" s="659"/>
      <c r="AB33" s="659"/>
      <c r="AC33" s="659"/>
      <c r="AD33" s="660">
        <v>7239</v>
      </c>
      <c r="AE33" s="660"/>
      <c r="AF33" s="660"/>
      <c r="AG33" s="660"/>
      <c r="AH33" s="660"/>
      <c r="AI33" s="660"/>
      <c r="AJ33" s="660"/>
      <c r="AK33" s="660"/>
      <c r="AL33" s="624">
        <v>0.8</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97.9</v>
      </c>
      <c r="BH33" s="606"/>
      <c r="BI33" s="606"/>
      <c r="BJ33" s="606"/>
      <c r="BK33" s="606"/>
      <c r="BL33" s="606"/>
      <c r="BM33" s="652">
        <v>97.3</v>
      </c>
      <c r="BN33" s="606"/>
      <c r="BO33" s="606"/>
      <c r="BP33" s="606"/>
      <c r="BQ33" s="669"/>
      <c r="BR33" s="682">
        <v>98.8</v>
      </c>
      <c r="BS33" s="606"/>
      <c r="BT33" s="606"/>
      <c r="BU33" s="606"/>
      <c r="BV33" s="606"/>
      <c r="BW33" s="606"/>
      <c r="BX33" s="652">
        <v>98.7</v>
      </c>
      <c r="BY33" s="606"/>
      <c r="BZ33" s="606"/>
      <c r="CA33" s="606"/>
      <c r="CB33" s="669"/>
      <c r="CD33" s="618" t="s">
        <v>308</v>
      </c>
      <c r="CE33" s="619"/>
      <c r="CF33" s="619"/>
      <c r="CG33" s="619"/>
      <c r="CH33" s="619"/>
      <c r="CI33" s="619"/>
      <c r="CJ33" s="619"/>
      <c r="CK33" s="619"/>
      <c r="CL33" s="619"/>
      <c r="CM33" s="619"/>
      <c r="CN33" s="619"/>
      <c r="CO33" s="619"/>
      <c r="CP33" s="619"/>
      <c r="CQ33" s="620"/>
      <c r="CR33" s="621">
        <v>895138</v>
      </c>
      <c r="CS33" s="634"/>
      <c r="CT33" s="634"/>
      <c r="CU33" s="634"/>
      <c r="CV33" s="634"/>
      <c r="CW33" s="634"/>
      <c r="CX33" s="634"/>
      <c r="CY33" s="635"/>
      <c r="CZ33" s="624">
        <v>57.4</v>
      </c>
      <c r="DA33" s="636"/>
      <c r="DB33" s="636"/>
      <c r="DC33" s="637"/>
      <c r="DD33" s="627">
        <v>609353</v>
      </c>
      <c r="DE33" s="634"/>
      <c r="DF33" s="634"/>
      <c r="DG33" s="634"/>
      <c r="DH33" s="634"/>
      <c r="DI33" s="634"/>
      <c r="DJ33" s="634"/>
      <c r="DK33" s="635"/>
      <c r="DL33" s="627">
        <v>231416</v>
      </c>
      <c r="DM33" s="634"/>
      <c r="DN33" s="634"/>
      <c r="DO33" s="634"/>
      <c r="DP33" s="634"/>
      <c r="DQ33" s="634"/>
      <c r="DR33" s="634"/>
      <c r="DS33" s="634"/>
      <c r="DT33" s="634"/>
      <c r="DU33" s="634"/>
      <c r="DV33" s="635"/>
      <c r="DW33" s="624">
        <v>26.6</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15792</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493113</v>
      </c>
      <c r="CS34" s="622"/>
      <c r="CT34" s="622"/>
      <c r="CU34" s="622"/>
      <c r="CV34" s="622"/>
      <c r="CW34" s="622"/>
      <c r="CX34" s="622"/>
      <c r="CY34" s="623"/>
      <c r="CZ34" s="624">
        <v>31.6</v>
      </c>
      <c r="DA34" s="636"/>
      <c r="DB34" s="636"/>
      <c r="DC34" s="637"/>
      <c r="DD34" s="627">
        <v>266483</v>
      </c>
      <c r="DE34" s="622"/>
      <c r="DF34" s="622"/>
      <c r="DG34" s="622"/>
      <c r="DH34" s="622"/>
      <c r="DI34" s="622"/>
      <c r="DJ34" s="622"/>
      <c r="DK34" s="623"/>
      <c r="DL34" s="627">
        <v>176560</v>
      </c>
      <c r="DM34" s="622"/>
      <c r="DN34" s="622"/>
      <c r="DO34" s="622"/>
      <c r="DP34" s="622"/>
      <c r="DQ34" s="622"/>
      <c r="DR34" s="622"/>
      <c r="DS34" s="622"/>
      <c r="DT34" s="622"/>
      <c r="DU34" s="622"/>
      <c r="DV34" s="623"/>
      <c r="DW34" s="624">
        <v>20.3</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2812</v>
      </c>
      <c r="S35" s="622"/>
      <c r="T35" s="622"/>
      <c r="U35" s="622"/>
      <c r="V35" s="622"/>
      <c r="W35" s="622"/>
      <c r="X35" s="622"/>
      <c r="Y35" s="623"/>
      <c r="Z35" s="659">
        <v>0.2</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15227</v>
      </c>
      <c r="CS35" s="634"/>
      <c r="CT35" s="634"/>
      <c r="CU35" s="634"/>
      <c r="CV35" s="634"/>
      <c r="CW35" s="634"/>
      <c r="CX35" s="634"/>
      <c r="CY35" s="635"/>
      <c r="CZ35" s="624">
        <v>1</v>
      </c>
      <c r="DA35" s="636"/>
      <c r="DB35" s="636"/>
      <c r="DC35" s="637"/>
      <c r="DD35" s="627">
        <v>15227</v>
      </c>
      <c r="DE35" s="634"/>
      <c r="DF35" s="634"/>
      <c r="DG35" s="634"/>
      <c r="DH35" s="634"/>
      <c r="DI35" s="634"/>
      <c r="DJ35" s="634"/>
      <c r="DK35" s="635"/>
      <c r="DL35" s="627" t="s">
        <v>122</v>
      </c>
      <c r="DM35" s="634"/>
      <c r="DN35" s="634"/>
      <c r="DO35" s="634"/>
      <c r="DP35" s="634"/>
      <c r="DQ35" s="634"/>
      <c r="DR35" s="634"/>
      <c r="DS35" s="634"/>
      <c r="DT35" s="634"/>
      <c r="DU35" s="634"/>
      <c r="DV35" s="635"/>
      <c r="DW35" s="624" t="s">
        <v>122</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111291</v>
      </c>
      <c r="S36" s="622"/>
      <c r="T36" s="622"/>
      <c r="U36" s="622"/>
      <c r="V36" s="622"/>
      <c r="W36" s="622"/>
      <c r="X36" s="622"/>
      <c r="Y36" s="623"/>
      <c r="Z36" s="659">
        <v>6.9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112303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24887</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162893</v>
      </c>
      <c r="CS36" s="622"/>
      <c r="CT36" s="622"/>
      <c r="CU36" s="622"/>
      <c r="CV36" s="622"/>
      <c r="CW36" s="622"/>
      <c r="CX36" s="622"/>
      <c r="CY36" s="623"/>
      <c r="CZ36" s="624">
        <v>10.4</v>
      </c>
      <c r="DA36" s="636"/>
      <c r="DB36" s="636"/>
      <c r="DC36" s="637"/>
      <c r="DD36" s="627">
        <v>108122</v>
      </c>
      <c r="DE36" s="622"/>
      <c r="DF36" s="622"/>
      <c r="DG36" s="622"/>
      <c r="DH36" s="622"/>
      <c r="DI36" s="622"/>
      <c r="DJ36" s="622"/>
      <c r="DK36" s="623"/>
      <c r="DL36" s="627">
        <v>41850</v>
      </c>
      <c r="DM36" s="622"/>
      <c r="DN36" s="622"/>
      <c r="DO36" s="622"/>
      <c r="DP36" s="622"/>
      <c r="DQ36" s="622"/>
      <c r="DR36" s="622"/>
      <c r="DS36" s="622"/>
      <c r="DT36" s="622"/>
      <c r="DU36" s="622"/>
      <c r="DV36" s="623"/>
      <c r="DW36" s="624">
        <v>4.8</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35215</v>
      </c>
      <c r="S37" s="622"/>
      <c r="T37" s="622"/>
      <c r="U37" s="622"/>
      <c r="V37" s="622"/>
      <c r="W37" s="622"/>
      <c r="X37" s="622"/>
      <c r="Y37" s="623"/>
      <c r="Z37" s="659">
        <v>2.2000000000000002</v>
      </c>
      <c r="AA37" s="659"/>
      <c r="AB37" s="659"/>
      <c r="AC37" s="659"/>
      <c r="AD37" s="660">
        <v>2841</v>
      </c>
      <c r="AE37" s="660"/>
      <c r="AF37" s="660"/>
      <c r="AG37" s="660"/>
      <c r="AH37" s="660"/>
      <c r="AI37" s="660"/>
      <c r="AJ37" s="660"/>
      <c r="AK37" s="660"/>
      <c r="AL37" s="624">
        <v>0.3</v>
      </c>
      <c r="AM37" s="625"/>
      <c r="AN37" s="625"/>
      <c r="AO37" s="661"/>
      <c r="AQ37" s="654" t="s">
        <v>320</v>
      </c>
      <c r="AR37" s="655"/>
      <c r="AS37" s="655"/>
      <c r="AT37" s="655"/>
      <c r="AU37" s="655"/>
      <c r="AV37" s="655"/>
      <c r="AW37" s="655"/>
      <c r="AX37" s="655"/>
      <c r="AY37" s="656"/>
      <c r="AZ37" s="621">
        <v>56056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23291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8312</v>
      </c>
      <c r="CS37" s="634"/>
      <c r="CT37" s="634"/>
      <c r="CU37" s="634"/>
      <c r="CV37" s="634"/>
      <c r="CW37" s="634"/>
      <c r="CX37" s="634"/>
      <c r="CY37" s="635"/>
      <c r="CZ37" s="624">
        <v>0.5</v>
      </c>
      <c r="DA37" s="636"/>
      <c r="DB37" s="636"/>
      <c r="DC37" s="637"/>
      <c r="DD37" s="627">
        <v>235</v>
      </c>
      <c r="DE37" s="634"/>
      <c r="DF37" s="634"/>
      <c r="DG37" s="634"/>
      <c r="DH37" s="634"/>
      <c r="DI37" s="634"/>
      <c r="DJ37" s="634"/>
      <c r="DK37" s="635"/>
      <c r="DL37" s="627" t="s">
        <v>122</v>
      </c>
      <c r="DM37" s="634"/>
      <c r="DN37" s="634"/>
      <c r="DO37" s="634"/>
      <c r="DP37" s="634"/>
      <c r="DQ37" s="634"/>
      <c r="DR37" s="634"/>
      <c r="DS37" s="634"/>
      <c r="DT37" s="634"/>
      <c r="DU37" s="634"/>
      <c r="DV37" s="635"/>
      <c r="DW37" s="624" t="s">
        <v>122</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34334</v>
      </c>
      <c r="S38" s="622"/>
      <c r="T38" s="622"/>
      <c r="U38" s="622"/>
      <c r="V38" s="622"/>
      <c r="W38" s="622"/>
      <c r="X38" s="622"/>
      <c r="Y38" s="623"/>
      <c r="Z38" s="659">
        <v>2.1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5898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158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112303</v>
      </c>
      <c r="CS38" s="622"/>
      <c r="CT38" s="622"/>
      <c r="CU38" s="622"/>
      <c r="CV38" s="622"/>
      <c r="CW38" s="622"/>
      <c r="CX38" s="622"/>
      <c r="CY38" s="623"/>
      <c r="CZ38" s="624">
        <v>7.2</v>
      </c>
      <c r="DA38" s="636"/>
      <c r="DB38" s="636"/>
      <c r="DC38" s="637"/>
      <c r="DD38" s="627">
        <v>107927</v>
      </c>
      <c r="DE38" s="622"/>
      <c r="DF38" s="622"/>
      <c r="DG38" s="622"/>
      <c r="DH38" s="622"/>
      <c r="DI38" s="622"/>
      <c r="DJ38" s="622"/>
      <c r="DK38" s="623"/>
      <c r="DL38" s="627">
        <v>13006</v>
      </c>
      <c r="DM38" s="622"/>
      <c r="DN38" s="622"/>
      <c r="DO38" s="622"/>
      <c r="DP38" s="622"/>
      <c r="DQ38" s="622"/>
      <c r="DR38" s="622"/>
      <c r="DS38" s="622"/>
      <c r="DT38" s="622"/>
      <c r="DU38" s="622"/>
      <c r="DV38" s="623"/>
      <c r="DW38" s="624">
        <v>1.5</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3215</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235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111602</v>
      </c>
      <c r="CS39" s="634"/>
      <c r="CT39" s="634"/>
      <c r="CU39" s="634"/>
      <c r="CV39" s="634"/>
      <c r="CW39" s="634"/>
      <c r="CX39" s="634"/>
      <c r="CY39" s="635"/>
      <c r="CZ39" s="624">
        <v>7.2</v>
      </c>
      <c r="DA39" s="636"/>
      <c r="DB39" s="636"/>
      <c r="DC39" s="637"/>
      <c r="DD39" s="627">
        <v>111594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2734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55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1613900</v>
      </c>
      <c r="S41" s="646"/>
      <c r="T41" s="646"/>
      <c r="U41" s="646"/>
      <c r="V41" s="646"/>
      <c r="W41" s="646"/>
      <c r="X41" s="646"/>
      <c r="Y41" s="649"/>
      <c r="Z41" s="650">
        <v>100</v>
      </c>
      <c r="AA41" s="650"/>
      <c r="AB41" s="650"/>
      <c r="AC41" s="650"/>
      <c r="AD41" s="651">
        <v>866841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12311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34823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245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64148</v>
      </c>
      <c r="CS42" s="634"/>
      <c r="CT42" s="634"/>
      <c r="CU42" s="634"/>
      <c r="CV42" s="634"/>
      <c r="CW42" s="634"/>
      <c r="CX42" s="634"/>
      <c r="CY42" s="635"/>
      <c r="CZ42" s="624">
        <v>4.0999999999999996</v>
      </c>
      <c r="DA42" s="636"/>
      <c r="DB42" s="636"/>
      <c r="DC42" s="637"/>
      <c r="DD42" s="627">
        <v>35972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61763</v>
      </c>
      <c r="CS44" s="622"/>
      <c r="CT44" s="622"/>
      <c r="CU44" s="622"/>
      <c r="CV44" s="622"/>
      <c r="CW44" s="622"/>
      <c r="CX44" s="622"/>
      <c r="CY44" s="623"/>
      <c r="CZ44" s="624">
        <v>4</v>
      </c>
      <c r="DA44" s="625"/>
      <c r="DB44" s="625"/>
      <c r="DC44" s="626"/>
      <c r="DD44" s="627">
        <v>33587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22220</v>
      </c>
      <c r="CS45" s="634"/>
      <c r="CT45" s="634"/>
      <c r="CU45" s="634"/>
      <c r="CV45" s="634"/>
      <c r="CW45" s="634"/>
      <c r="CX45" s="634"/>
      <c r="CY45" s="635"/>
      <c r="CZ45" s="624">
        <v>1.4</v>
      </c>
      <c r="DA45" s="636"/>
      <c r="DB45" s="636"/>
      <c r="DC45" s="637"/>
      <c r="DD45" s="627">
        <v>44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39543</v>
      </c>
      <c r="CS46" s="622"/>
      <c r="CT46" s="622"/>
      <c r="CU46" s="622"/>
      <c r="CV46" s="622"/>
      <c r="CW46" s="622"/>
      <c r="CX46" s="622"/>
      <c r="CY46" s="623"/>
      <c r="CZ46" s="624">
        <v>2.5</v>
      </c>
      <c r="DA46" s="625"/>
      <c r="DB46" s="625"/>
      <c r="DC46" s="626"/>
      <c r="DD46" s="627">
        <v>33543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2385</v>
      </c>
      <c r="CS47" s="634"/>
      <c r="CT47" s="634"/>
      <c r="CU47" s="634"/>
      <c r="CV47" s="634"/>
      <c r="CW47" s="634"/>
      <c r="CX47" s="634"/>
      <c r="CY47" s="635"/>
      <c r="CZ47" s="624">
        <v>0.2</v>
      </c>
      <c r="DA47" s="636"/>
      <c r="DB47" s="636"/>
      <c r="DC47" s="637"/>
      <c r="DD47" s="627">
        <v>2385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1560258</v>
      </c>
      <c r="CS49" s="606"/>
      <c r="CT49" s="606"/>
      <c r="CU49" s="606"/>
      <c r="CV49" s="606"/>
      <c r="CW49" s="606"/>
      <c r="CX49" s="606"/>
      <c r="CY49" s="607"/>
      <c r="CZ49" s="608">
        <v>100</v>
      </c>
      <c r="DA49" s="609"/>
      <c r="DB49" s="609"/>
      <c r="DC49" s="610"/>
      <c r="DD49" s="611">
        <v>1189940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Eg43o+sXVz8gpagdxCw3FjfXBXko0uQxmxrYdn0Hlsc8xmFLwVnJTV1vcDW5KcY1feBpR8Hzuh8dD4yCFJ/Zg==" saltValue="9ZgxUzt0RKMxG1g606TA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abSelected="1" zoomScale="70" zoomScaleNormal="25" zoomScaleSheetLayoutView="70" workbookViewId="0">
      <selection activeCell="AU72" sqref="AU72:AY7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87" t="s">
        <v>353</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354</v>
      </c>
      <c r="DK2" s="1089"/>
      <c r="DL2" s="1089"/>
      <c r="DM2" s="1089"/>
      <c r="DN2" s="1089"/>
      <c r="DO2" s="1090"/>
      <c r="DP2" s="228"/>
      <c r="DQ2" s="1088" t="s">
        <v>355</v>
      </c>
      <c r="DR2" s="1089"/>
      <c r="DS2" s="1089"/>
      <c r="DT2" s="1089"/>
      <c r="DU2" s="1089"/>
      <c r="DV2" s="1089"/>
      <c r="DW2" s="1089"/>
      <c r="DX2" s="1089"/>
      <c r="DY2" s="1089"/>
      <c r="DZ2" s="109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6" t="s">
        <v>356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1" t="s">
        <v>358</v>
      </c>
      <c r="B5" s="992"/>
      <c r="C5" s="992"/>
      <c r="D5" s="992"/>
      <c r="E5" s="992"/>
      <c r="F5" s="992"/>
      <c r="G5" s="992"/>
      <c r="H5" s="992"/>
      <c r="I5" s="992"/>
      <c r="J5" s="992"/>
      <c r="K5" s="992"/>
      <c r="L5" s="992"/>
      <c r="M5" s="992"/>
      <c r="N5" s="992"/>
      <c r="O5" s="992"/>
      <c r="P5" s="993"/>
      <c r="Q5" s="997" t="s">
        <v>359</v>
      </c>
      <c r="R5" s="998"/>
      <c r="S5" s="998"/>
      <c r="T5" s="998"/>
      <c r="U5" s="999"/>
      <c r="V5" s="997" t="s">
        <v>360</v>
      </c>
      <c r="W5" s="998"/>
      <c r="X5" s="998"/>
      <c r="Y5" s="998"/>
      <c r="Z5" s="999"/>
      <c r="AA5" s="997" t="s">
        <v>361</v>
      </c>
      <c r="AB5" s="998"/>
      <c r="AC5" s="998"/>
      <c r="AD5" s="998"/>
      <c r="AE5" s="998"/>
      <c r="AF5" s="1091" t="s">
        <v>362</v>
      </c>
      <c r="AG5" s="998"/>
      <c r="AH5" s="998"/>
      <c r="AI5" s="998"/>
      <c r="AJ5" s="1011"/>
      <c r="AK5" s="998" t="s">
        <v>363</v>
      </c>
      <c r="AL5" s="998"/>
      <c r="AM5" s="998"/>
      <c r="AN5" s="998"/>
      <c r="AO5" s="999"/>
      <c r="AP5" s="997" t="s">
        <v>364</v>
      </c>
      <c r="AQ5" s="998"/>
      <c r="AR5" s="998"/>
      <c r="AS5" s="998"/>
      <c r="AT5" s="999"/>
      <c r="AU5" s="997" t="s">
        <v>365</v>
      </c>
      <c r="AV5" s="998"/>
      <c r="AW5" s="998"/>
      <c r="AX5" s="998"/>
      <c r="AY5" s="1011"/>
      <c r="AZ5" s="232"/>
      <c r="BA5" s="232"/>
      <c r="BB5" s="232"/>
      <c r="BC5" s="232"/>
      <c r="BD5" s="232"/>
      <c r="BE5" s="233"/>
      <c r="BF5" s="233"/>
      <c r="BG5" s="233"/>
      <c r="BH5" s="233"/>
      <c r="BI5" s="233"/>
      <c r="BJ5" s="233"/>
      <c r="BK5" s="233"/>
      <c r="BL5" s="233"/>
      <c r="BM5" s="233"/>
      <c r="BN5" s="233"/>
      <c r="BO5" s="233"/>
      <c r="BP5" s="233"/>
      <c r="BQ5" s="991" t="s">
        <v>366</v>
      </c>
      <c r="BR5" s="992"/>
      <c r="BS5" s="992"/>
      <c r="BT5" s="992"/>
      <c r="BU5" s="992"/>
      <c r="BV5" s="992"/>
      <c r="BW5" s="992"/>
      <c r="BX5" s="992"/>
      <c r="BY5" s="992"/>
      <c r="BZ5" s="992"/>
      <c r="CA5" s="992"/>
      <c r="CB5" s="992"/>
      <c r="CC5" s="992"/>
      <c r="CD5" s="992"/>
      <c r="CE5" s="992"/>
      <c r="CF5" s="992"/>
      <c r="CG5" s="993"/>
      <c r="CH5" s="997" t="s">
        <v>367</v>
      </c>
      <c r="CI5" s="998"/>
      <c r="CJ5" s="998"/>
      <c r="CK5" s="998"/>
      <c r="CL5" s="999"/>
      <c r="CM5" s="997" t="s">
        <v>368</v>
      </c>
      <c r="CN5" s="998"/>
      <c r="CO5" s="998"/>
      <c r="CP5" s="998"/>
      <c r="CQ5" s="999"/>
      <c r="CR5" s="997" t="s">
        <v>369</v>
      </c>
      <c r="CS5" s="998"/>
      <c r="CT5" s="998"/>
      <c r="CU5" s="998"/>
      <c r="CV5" s="999"/>
      <c r="CW5" s="997" t="s">
        <v>370</v>
      </c>
      <c r="CX5" s="998"/>
      <c r="CY5" s="998"/>
      <c r="CZ5" s="998"/>
      <c r="DA5" s="999"/>
      <c r="DB5" s="997" t="s">
        <v>371</v>
      </c>
      <c r="DC5" s="998"/>
      <c r="DD5" s="998"/>
      <c r="DE5" s="998"/>
      <c r="DF5" s="999"/>
      <c r="DG5" s="1081" t="s">
        <v>372</v>
      </c>
      <c r="DH5" s="1082"/>
      <c r="DI5" s="1082"/>
      <c r="DJ5" s="1082"/>
      <c r="DK5" s="1083"/>
      <c r="DL5" s="1081" t="s">
        <v>373</v>
      </c>
      <c r="DM5" s="1082"/>
      <c r="DN5" s="1082"/>
      <c r="DO5" s="1082"/>
      <c r="DP5" s="1083"/>
      <c r="DQ5" s="997" t="s">
        <v>374</v>
      </c>
      <c r="DR5" s="998"/>
      <c r="DS5" s="998"/>
      <c r="DT5" s="998"/>
      <c r="DU5" s="999"/>
      <c r="DV5" s="997" t="s">
        <v>365</v>
      </c>
      <c r="DW5" s="998"/>
      <c r="DX5" s="998"/>
      <c r="DY5" s="998"/>
      <c r="DZ5" s="1011"/>
      <c r="EA5" s="234"/>
    </row>
    <row r="6" spans="1:131" s="235"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2"/>
      <c r="AG6" s="1001"/>
      <c r="AH6" s="1001"/>
      <c r="AI6" s="1001"/>
      <c r="AJ6" s="1012"/>
      <c r="AK6" s="1001"/>
      <c r="AL6" s="1001"/>
      <c r="AM6" s="1001"/>
      <c r="AN6" s="1001"/>
      <c r="AO6" s="1002"/>
      <c r="AP6" s="1000"/>
      <c r="AQ6" s="1001"/>
      <c r="AR6" s="1001"/>
      <c r="AS6" s="1001"/>
      <c r="AT6" s="1002"/>
      <c r="AU6" s="1000"/>
      <c r="AV6" s="1001"/>
      <c r="AW6" s="1001"/>
      <c r="AX6" s="1001"/>
      <c r="AY6" s="1012"/>
      <c r="AZ6" s="232"/>
      <c r="BA6" s="232"/>
      <c r="BB6" s="232"/>
      <c r="BC6" s="232"/>
      <c r="BD6" s="232"/>
      <c r="BE6" s="233"/>
      <c r="BF6" s="233"/>
      <c r="BG6" s="233"/>
      <c r="BH6" s="233"/>
      <c r="BI6" s="233"/>
      <c r="BJ6" s="233"/>
      <c r="BK6" s="233"/>
      <c r="BL6" s="233"/>
      <c r="BM6" s="233"/>
      <c r="BN6" s="233"/>
      <c r="BO6" s="233"/>
      <c r="BP6" s="233"/>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4"/>
      <c r="DH6" s="1085"/>
      <c r="DI6" s="1085"/>
      <c r="DJ6" s="1085"/>
      <c r="DK6" s="1086"/>
      <c r="DL6" s="1084"/>
      <c r="DM6" s="1085"/>
      <c r="DN6" s="1085"/>
      <c r="DO6" s="1085"/>
      <c r="DP6" s="1086"/>
      <c r="DQ6" s="1000"/>
      <c r="DR6" s="1001"/>
      <c r="DS6" s="1001"/>
      <c r="DT6" s="1001"/>
      <c r="DU6" s="1002"/>
      <c r="DV6" s="1000"/>
      <c r="DW6" s="1001"/>
      <c r="DX6" s="1001"/>
      <c r="DY6" s="1001"/>
      <c r="DZ6" s="1012"/>
      <c r="EA6" s="234"/>
    </row>
    <row r="7" spans="1:131" s="235" customFormat="1" ht="26.25" customHeight="1" thickTop="1">
      <c r="A7" s="236">
        <v>1</v>
      </c>
      <c r="B7" s="1044" t="s">
        <v>375</v>
      </c>
      <c r="C7" s="1045"/>
      <c r="D7" s="1045"/>
      <c r="E7" s="1045"/>
      <c r="F7" s="1045"/>
      <c r="G7" s="1045"/>
      <c r="H7" s="1045"/>
      <c r="I7" s="1045"/>
      <c r="J7" s="1045"/>
      <c r="K7" s="1045"/>
      <c r="L7" s="1045"/>
      <c r="M7" s="1045"/>
      <c r="N7" s="1045"/>
      <c r="O7" s="1045"/>
      <c r="P7" s="1046"/>
      <c r="Q7" s="1099">
        <v>1613</v>
      </c>
      <c r="R7" s="1100"/>
      <c r="S7" s="1100"/>
      <c r="T7" s="1100"/>
      <c r="U7" s="1100"/>
      <c r="V7" s="1100">
        <v>1560</v>
      </c>
      <c r="W7" s="1100"/>
      <c r="X7" s="1100"/>
      <c r="Y7" s="1100"/>
      <c r="Z7" s="1100"/>
      <c r="AA7" s="1100">
        <v>53</v>
      </c>
      <c r="AB7" s="1100"/>
      <c r="AC7" s="1100"/>
      <c r="AD7" s="1100"/>
      <c r="AE7" s="1101"/>
      <c r="AF7" s="1102">
        <v>53</v>
      </c>
      <c r="AG7" s="1103"/>
      <c r="AH7" s="1103"/>
      <c r="AI7" s="1103"/>
      <c r="AJ7" s="1104"/>
      <c r="AK7" s="1105">
        <v>0</v>
      </c>
      <c r="AL7" s="1106"/>
      <c r="AM7" s="1106"/>
      <c r="AN7" s="1106"/>
      <c r="AO7" s="1106"/>
      <c r="AP7" s="1106">
        <v>1060</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096"/>
      <c r="BT7" s="1097"/>
      <c r="BU7" s="1097"/>
      <c r="BV7" s="1097"/>
      <c r="BW7" s="1097"/>
      <c r="BX7" s="1097"/>
      <c r="BY7" s="1097"/>
      <c r="BZ7" s="1097"/>
      <c r="CA7" s="1097"/>
      <c r="CB7" s="1097"/>
      <c r="CC7" s="1097"/>
      <c r="CD7" s="1097"/>
      <c r="CE7" s="1097"/>
      <c r="CF7" s="1097"/>
      <c r="CG7" s="1109"/>
      <c r="CH7" s="1093"/>
      <c r="CI7" s="1094"/>
      <c r="CJ7" s="1094"/>
      <c r="CK7" s="1094"/>
      <c r="CL7" s="1095"/>
      <c r="CM7" s="1093"/>
      <c r="CN7" s="1094"/>
      <c r="CO7" s="1094"/>
      <c r="CP7" s="1094"/>
      <c r="CQ7" s="1095"/>
      <c r="CR7" s="1093"/>
      <c r="CS7" s="1094"/>
      <c r="CT7" s="1094"/>
      <c r="CU7" s="1094"/>
      <c r="CV7" s="1095"/>
      <c r="CW7" s="1093"/>
      <c r="CX7" s="1094"/>
      <c r="CY7" s="1094"/>
      <c r="CZ7" s="1094"/>
      <c r="DA7" s="1095"/>
      <c r="DB7" s="1093"/>
      <c r="DC7" s="1094"/>
      <c r="DD7" s="1094"/>
      <c r="DE7" s="1094"/>
      <c r="DF7" s="1095"/>
      <c r="DG7" s="1093"/>
      <c r="DH7" s="1094"/>
      <c r="DI7" s="1094"/>
      <c r="DJ7" s="1094"/>
      <c r="DK7" s="1095"/>
      <c r="DL7" s="1093"/>
      <c r="DM7" s="1094"/>
      <c r="DN7" s="1094"/>
      <c r="DO7" s="1094"/>
      <c r="DP7" s="1095"/>
      <c r="DQ7" s="1093"/>
      <c r="DR7" s="1094"/>
      <c r="DS7" s="1094"/>
      <c r="DT7" s="1094"/>
      <c r="DU7" s="1095"/>
      <c r="DV7" s="1096"/>
      <c r="DW7" s="1097"/>
      <c r="DX7" s="1097"/>
      <c r="DY7" s="1097"/>
      <c r="DZ7" s="1098"/>
      <c r="EA7" s="234"/>
    </row>
    <row r="8" spans="1:131" s="235" customFormat="1" ht="26.25" customHeight="1">
      <c r="A8" s="238">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7"/>
      <c r="AL8" s="1078"/>
      <c r="AM8" s="1078"/>
      <c r="AN8" s="1078"/>
      <c r="AO8" s="1078"/>
      <c r="AP8" s="1078"/>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34"/>
    </row>
    <row r="9" spans="1:131" s="235" customFormat="1" ht="26.25" customHeight="1">
      <c r="A9" s="238">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34"/>
    </row>
    <row r="10" spans="1:131" s="235" customFormat="1" ht="26.25" customHeight="1">
      <c r="A10" s="238">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34"/>
    </row>
    <row r="11" spans="1:131" s="235" customFormat="1" ht="26.25" customHeight="1">
      <c r="A11" s="238">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34"/>
    </row>
    <row r="12" spans="1:131" s="235" customFormat="1" ht="26.25" customHeight="1">
      <c r="A12" s="238">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34"/>
    </row>
    <row r="13" spans="1:131" s="235" customFormat="1" ht="26.25" customHeight="1">
      <c r="A13" s="238">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34"/>
    </row>
    <row r="14" spans="1:131" s="235" customFormat="1" ht="26.25" customHeight="1">
      <c r="A14" s="238">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34"/>
    </row>
    <row r="15" spans="1:131" s="235" customFormat="1" ht="26.25" customHeight="1">
      <c r="A15" s="238">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34"/>
    </row>
    <row r="16" spans="1:131" s="235" customFormat="1" ht="26.25" customHeight="1">
      <c r="A16" s="238">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34"/>
    </row>
    <row r="17" spans="1:131" s="235" customFormat="1" ht="26.25" customHeight="1">
      <c r="A17" s="238">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34"/>
    </row>
    <row r="18" spans="1:131" s="235" customFormat="1" ht="26.25" customHeight="1">
      <c r="A18" s="238">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34"/>
    </row>
    <row r="19" spans="1:131" s="235" customFormat="1" ht="26.25" customHeight="1">
      <c r="A19" s="238">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34"/>
    </row>
    <row r="20" spans="1:131" s="235" customFormat="1" ht="26.25" customHeight="1">
      <c r="A20" s="238">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34"/>
    </row>
    <row r="21" spans="1:131" s="235" customFormat="1" ht="26.25" customHeight="1" thickBot="1">
      <c r="A21" s="238">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34"/>
    </row>
    <row r="22" spans="1:131" s="235" customFormat="1" ht="26.25" customHeight="1">
      <c r="A22" s="238">
        <v>16</v>
      </c>
      <c r="B22" s="1026"/>
      <c r="C22" s="1027"/>
      <c r="D22" s="1027"/>
      <c r="E22" s="1027"/>
      <c r="F22" s="1027"/>
      <c r="G22" s="1027"/>
      <c r="H22" s="1027"/>
      <c r="I22" s="1027"/>
      <c r="J22" s="1027"/>
      <c r="K22" s="1027"/>
      <c r="L22" s="1027"/>
      <c r="M22" s="1027"/>
      <c r="N22" s="1027"/>
      <c r="O22" s="1027"/>
      <c r="P22" s="1028"/>
      <c r="Q22" s="1070"/>
      <c r="R22" s="1071"/>
      <c r="S22" s="1071"/>
      <c r="T22" s="1071"/>
      <c r="U22" s="1071"/>
      <c r="V22" s="1071"/>
      <c r="W22" s="1071"/>
      <c r="X22" s="1071"/>
      <c r="Y22" s="1071"/>
      <c r="Z22" s="1071"/>
      <c r="AA22" s="1071"/>
      <c r="AB22" s="1071"/>
      <c r="AC22" s="1071"/>
      <c r="AD22" s="1071"/>
      <c r="AE22" s="1072"/>
      <c r="AF22" s="1031"/>
      <c r="AG22" s="1032"/>
      <c r="AH22" s="1032"/>
      <c r="AI22" s="1032"/>
      <c r="AJ22" s="1033"/>
      <c r="AK22" s="1073"/>
      <c r="AL22" s="1074"/>
      <c r="AM22" s="1074"/>
      <c r="AN22" s="1074"/>
      <c r="AO22" s="1074"/>
      <c r="AP22" s="1074"/>
      <c r="AQ22" s="1074"/>
      <c r="AR22" s="1074"/>
      <c r="AS22" s="1074"/>
      <c r="AT22" s="1074"/>
      <c r="AU22" s="1075"/>
      <c r="AV22" s="1075"/>
      <c r="AW22" s="1075"/>
      <c r="AX22" s="1075"/>
      <c r="AY22" s="1076"/>
      <c r="AZ22" s="1024" t="s">
        <v>376</v>
      </c>
      <c r="BA22" s="1024"/>
      <c r="BB22" s="1024"/>
      <c r="BC22" s="1024"/>
      <c r="BD22" s="1025"/>
      <c r="BE22" s="233"/>
      <c r="BF22" s="233"/>
      <c r="BG22" s="233"/>
      <c r="BH22" s="233"/>
      <c r="BI22" s="233"/>
      <c r="BJ22" s="233"/>
      <c r="BK22" s="233"/>
      <c r="BL22" s="233"/>
      <c r="BM22" s="233"/>
      <c r="BN22" s="233"/>
      <c r="BO22" s="233"/>
      <c r="BP22" s="233"/>
      <c r="BQ22" s="238">
        <v>16</v>
      </c>
      <c r="BR22" s="239"/>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4"/>
      <c r="R23" s="1058"/>
      <c r="S23" s="1058"/>
      <c r="T23" s="1058"/>
      <c r="U23" s="1058"/>
      <c r="V23" s="1058"/>
      <c r="W23" s="1058"/>
      <c r="X23" s="1058"/>
      <c r="Y23" s="1058"/>
      <c r="Z23" s="1058"/>
      <c r="AA23" s="1058"/>
      <c r="AB23" s="1058"/>
      <c r="AC23" s="1058"/>
      <c r="AD23" s="1058"/>
      <c r="AE23" s="1065"/>
      <c r="AF23" s="1066">
        <v>53</v>
      </c>
      <c r="AG23" s="1058"/>
      <c r="AH23" s="1058"/>
      <c r="AI23" s="1058"/>
      <c r="AJ23" s="1067"/>
      <c r="AK23" s="1068"/>
      <c r="AL23" s="1069"/>
      <c r="AM23" s="1069"/>
      <c r="AN23" s="1069"/>
      <c r="AO23" s="1069"/>
      <c r="AP23" s="1058"/>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34"/>
    </row>
    <row r="24" spans="1:131" s="235" customFormat="1" ht="26.25" customHeight="1">
      <c r="A24" s="1057" t="s">
        <v>379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34"/>
    </row>
    <row r="25" spans="1:131" ht="26.25" customHeight="1" thickBot="1">
      <c r="A25" s="1056" t="s">
        <v>380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30"/>
    </row>
    <row r="26" spans="1:131" ht="26.25" customHeight="1">
      <c r="A26" s="991" t="s">
        <v>358</v>
      </c>
      <c r="B26" s="992"/>
      <c r="C26" s="992"/>
      <c r="D26" s="992"/>
      <c r="E26" s="992"/>
      <c r="F26" s="992"/>
      <c r="G26" s="992"/>
      <c r="H26" s="992"/>
      <c r="I26" s="992"/>
      <c r="J26" s="992"/>
      <c r="K26" s="992"/>
      <c r="L26" s="992"/>
      <c r="M26" s="992"/>
      <c r="N26" s="992"/>
      <c r="O26" s="992"/>
      <c r="P26" s="993"/>
      <c r="Q26" s="997" t="s">
        <v>381</v>
      </c>
      <c r="R26" s="998"/>
      <c r="S26" s="998"/>
      <c r="T26" s="998"/>
      <c r="U26" s="999"/>
      <c r="V26" s="997" t="s">
        <v>382</v>
      </c>
      <c r="W26" s="998"/>
      <c r="X26" s="998"/>
      <c r="Y26" s="998"/>
      <c r="Z26" s="999"/>
      <c r="AA26" s="997" t="s">
        <v>383</v>
      </c>
      <c r="AB26" s="998"/>
      <c r="AC26" s="998"/>
      <c r="AD26" s="998"/>
      <c r="AE26" s="998"/>
      <c r="AF26" s="1052" t="s">
        <v>384</v>
      </c>
      <c r="AG26" s="1004"/>
      <c r="AH26" s="1004"/>
      <c r="AI26" s="1004"/>
      <c r="AJ26" s="1053"/>
      <c r="AK26" s="998" t="s">
        <v>385</v>
      </c>
      <c r="AL26" s="998"/>
      <c r="AM26" s="998"/>
      <c r="AN26" s="998"/>
      <c r="AO26" s="999"/>
      <c r="AP26" s="997" t="s">
        <v>386</v>
      </c>
      <c r="AQ26" s="998"/>
      <c r="AR26" s="998"/>
      <c r="AS26" s="998"/>
      <c r="AT26" s="999"/>
      <c r="AU26" s="997" t="s">
        <v>387</v>
      </c>
      <c r="AV26" s="998"/>
      <c r="AW26" s="998"/>
      <c r="AX26" s="998"/>
      <c r="AY26" s="999"/>
      <c r="AZ26" s="997" t="s">
        <v>388</v>
      </c>
      <c r="BA26" s="998"/>
      <c r="BB26" s="998"/>
      <c r="BC26" s="998"/>
      <c r="BD26" s="999"/>
      <c r="BE26" s="997" t="s">
        <v>365</v>
      </c>
      <c r="BF26" s="998"/>
      <c r="BG26" s="998"/>
      <c r="BH26" s="998"/>
      <c r="BI26" s="1011"/>
      <c r="BJ26" s="232"/>
      <c r="BK26" s="232"/>
      <c r="BL26" s="232"/>
      <c r="BM26" s="232"/>
      <c r="BN26" s="232"/>
      <c r="BO26" s="241"/>
      <c r="BP26" s="241"/>
      <c r="BQ26" s="238">
        <v>20</v>
      </c>
      <c r="BR26" s="239"/>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30"/>
    </row>
    <row r="27" spans="1:13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4"/>
      <c r="AG27" s="1007"/>
      <c r="AH27" s="1007"/>
      <c r="AI27" s="1007"/>
      <c r="AJ27" s="1055"/>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32"/>
      <c r="BK27" s="232"/>
      <c r="BL27" s="232"/>
      <c r="BM27" s="232"/>
      <c r="BN27" s="232"/>
      <c r="BO27" s="241"/>
      <c r="BP27" s="241"/>
      <c r="BQ27" s="238">
        <v>21</v>
      </c>
      <c r="BR27" s="239"/>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30"/>
    </row>
    <row r="28" spans="1:131" ht="26.25" customHeight="1" thickTop="1">
      <c r="A28" s="242">
        <v>1</v>
      </c>
      <c r="B28" s="1044" t="s">
        <v>389</v>
      </c>
      <c r="C28" s="1045"/>
      <c r="D28" s="1045"/>
      <c r="E28" s="1045"/>
      <c r="F28" s="1045"/>
      <c r="G28" s="1045"/>
      <c r="H28" s="1045"/>
      <c r="I28" s="1045"/>
      <c r="J28" s="1045"/>
      <c r="K28" s="1045"/>
      <c r="L28" s="1045"/>
      <c r="M28" s="1045"/>
      <c r="N28" s="1045"/>
      <c r="O28" s="1045"/>
      <c r="P28" s="1046"/>
      <c r="Q28" s="1047">
        <v>124</v>
      </c>
      <c r="R28" s="1048"/>
      <c r="S28" s="1048"/>
      <c r="T28" s="1048"/>
      <c r="U28" s="1048"/>
      <c r="V28" s="1048">
        <v>99</v>
      </c>
      <c r="W28" s="1048"/>
      <c r="X28" s="1048"/>
      <c r="Y28" s="1048"/>
      <c r="Z28" s="1048"/>
      <c r="AA28" s="1048">
        <v>25</v>
      </c>
      <c r="AB28" s="1048"/>
      <c r="AC28" s="1048"/>
      <c r="AD28" s="1048"/>
      <c r="AE28" s="1049"/>
      <c r="AF28" s="1050">
        <v>25</v>
      </c>
      <c r="AG28" s="1048"/>
      <c r="AH28" s="1048"/>
      <c r="AI28" s="1048"/>
      <c r="AJ28" s="1051"/>
      <c r="AK28" s="1039">
        <v>12</v>
      </c>
      <c r="AL28" s="1040"/>
      <c r="AM28" s="1040"/>
      <c r="AN28" s="1040"/>
      <c r="AO28" s="1040"/>
      <c r="AP28" s="1040" t="s">
        <v>544</v>
      </c>
      <c r="AQ28" s="1040"/>
      <c r="AR28" s="1040"/>
      <c r="AS28" s="1040"/>
      <c r="AT28" s="1040"/>
      <c r="AU28" s="1040" t="s">
        <v>544</v>
      </c>
      <c r="AV28" s="1040"/>
      <c r="AW28" s="1040"/>
      <c r="AX28" s="1040"/>
      <c r="AY28" s="1040"/>
      <c r="AZ28" s="1041" t="s">
        <v>544</v>
      </c>
      <c r="BA28" s="1041"/>
      <c r="BB28" s="1041"/>
      <c r="BC28" s="1041"/>
      <c r="BD28" s="1041"/>
      <c r="BE28" s="1042"/>
      <c r="BF28" s="1042"/>
      <c r="BG28" s="1042"/>
      <c r="BH28" s="1042"/>
      <c r="BI28" s="1043"/>
      <c r="BJ28" s="232"/>
      <c r="BK28" s="232"/>
      <c r="BL28" s="232"/>
      <c r="BM28" s="232"/>
      <c r="BN28" s="232"/>
      <c r="BO28" s="241"/>
      <c r="BP28" s="241"/>
      <c r="BQ28" s="238">
        <v>22</v>
      </c>
      <c r="BR28" s="239"/>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30"/>
    </row>
    <row r="29" spans="1:131" ht="26.25" customHeight="1">
      <c r="A29" s="242">
        <v>2</v>
      </c>
      <c r="B29" s="1026" t="s">
        <v>390</v>
      </c>
      <c r="C29" s="1027"/>
      <c r="D29" s="1027"/>
      <c r="E29" s="1027"/>
      <c r="F29" s="1027"/>
      <c r="G29" s="1027"/>
      <c r="H29" s="1027"/>
      <c r="I29" s="1027"/>
      <c r="J29" s="1027"/>
      <c r="K29" s="1027"/>
      <c r="L29" s="1027"/>
      <c r="M29" s="1027"/>
      <c r="N29" s="1027"/>
      <c r="O29" s="1027"/>
      <c r="P29" s="1028"/>
      <c r="Q29" s="1034">
        <v>6</v>
      </c>
      <c r="R29" s="1035"/>
      <c r="S29" s="1035"/>
      <c r="T29" s="1035"/>
      <c r="U29" s="1035"/>
      <c r="V29" s="1035">
        <v>6</v>
      </c>
      <c r="W29" s="1035"/>
      <c r="X29" s="1035"/>
      <c r="Y29" s="1035"/>
      <c r="Z29" s="1035"/>
      <c r="AA29" s="1035">
        <v>0</v>
      </c>
      <c r="AB29" s="1035"/>
      <c r="AC29" s="1035"/>
      <c r="AD29" s="1035"/>
      <c r="AE29" s="1036"/>
      <c r="AF29" s="1031">
        <v>0</v>
      </c>
      <c r="AG29" s="1032"/>
      <c r="AH29" s="1032"/>
      <c r="AI29" s="1032"/>
      <c r="AJ29" s="1033"/>
      <c r="AK29" s="1037">
        <v>2</v>
      </c>
      <c r="AL29" s="971"/>
      <c r="AM29" s="971"/>
      <c r="AN29" s="971"/>
      <c r="AO29" s="971"/>
      <c r="AP29" s="971" t="s">
        <v>544</v>
      </c>
      <c r="AQ29" s="971"/>
      <c r="AR29" s="971"/>
      <c r="AS29" s="971"/>
      <c r="AT29" s="971"/>
      <c r="AU29" s="971" t="s">
        <v>544</v>
      </c>
      <c r="AV29" s="971"/>
      <c r="AW29" s="971"/>
      <c r="AX29" s="971"/>
      <c r="AY29" s="971"/>
      <c r="AZ29" s="1038" t="s">
        <v>544</v>
      </c>
      <c r="BA29" s="1038"/>
      <c r="BB29" s="1038"/>
      <c r="BC29" s="1038"/>
      <c r="BD29" s="1038"/>
      <c r="BE29" s="972"/>
      <c r="BF29" s="972"/>
      <c r="BG29" s="972"/>
      <c r="BH29" s="972"/>
      <c r="BI29" s="973"/>
      <c r="BJ29" s="232"/>
      <c r="BK29" s="232"/>
      <c r="BL29" s="232"/>
      <c r="BM29" s="232"/>
      <c r="BN29" s="232"/>
      <c r="BO29" s="241"/>
      <c r="BP29" s="241"/>
      <c r="BQ29" s="238">
        <v>23</v>
      </c>
      <c r="BR29" s="239"/>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30"/>
    </row>
    <row r="30" spans="1:131" ht="26.25" customHeight="1">
      <c r="A30" s="242">
        <v>3</v>
      </c>
      <c r="B30" s="1026" t="s">
        <v>391</v>
      </c>
      <c r="C30" s="1027"/>
      <c r="D30" s="1027"/>
      <c r="E30" s="1027"/>
      <c r="F30" s="1027"/>
      <c r="G30" s="1027"/>
      <c r="H30" s="1027"/>
      <c r="I30" s="1027"/>
      <c r="J30" s="1027"/>
      <c r="K30" s="1027"/>
      <c r="L30" s="1027"/>
      <c r="M30" s="1027"/>
      <c r="N30" s="1027"/>
      <c r="O30" s="1027"/>
      <c r="P30" s="1028"/>
      <c r="Q30" s="1034">
        <v>187</v>
      </c>
      <c r="R30" s="1035"/>
      <c r="S30" s="1035"/>
      <c r="T30" s="1035"/>
      <c r="U30" s="1035"/>
      <c r="V30" s="1035">
        <v>185</v>
      </c>
      <c r="W30" s="1035"/>
      <c r="X30" s="1035"/>
      <c r="Y30" s="1035"/>
      <c r="Z30" s="1035"/>
      <c r="AA30" s="1035">
        <v>2</v>
      </c>
      <c r="AB30" s="1035"/>
      <c r="AC30" s="1035"/>
      <c r="AD30" s="1035"/>
      <c r="AE30" s="1036"/>
      <c r="AF30" s="1031">
        <v>2</v>
      </c>
      <c r="AG30" s="1032"/>
      <c r="AH30" s="1032"/>
      <c r="AI30" s="1032"/>
      <c r="AJ30" s="1033"/>
      <c r="AK30" s="1037">
        <v>77</v>
      </c>
      <c r="AL30" s="971"/>
      <c r="AM30" s="971"/>
      <c r="AN30" s="971"/>
      <c r="AO30" s="971"/>
      <c r="AP30" s="971">
        <v>205</v>
      </c>
      <c r="AQ30" s="971"/>
      <c r="AR30" s="971"/>
      <c r="AS30" s="971"/>
      <c r="AT30" s="971"/>
      <c r="AU30" s="971">
        <v>53</v>
      </c>
      <c r="AV30" s="971"/>
      <c r="AW30" s="971"/>
      <c r="AX30" s="971"/>
      <c r="AY30" s="971"/>
      <c r="AZ30" s="1038" t="s">
        <v>544</v>
      </c>
      <c r="BA30" s="1038"/>
      <c r="BB30" s="1038"/>
      <c r="BC30" s="1038"/>
      <c r="BD30" s="1038"/>
      <c r="BE30" s="972" t="s">
        <v>392</v>
      </c>
      <c r="BF30" s="972"/>
      <c r="BG30" s="972"/>
      <c r="BH30" s="972"/>
      <c r="BI30" s="973"/>
      <c r="BJ30" s="232"/>
      <c r="BK30" s="232"/>
      <c r="BL30" s="232"/>
      <c r="BM30" s="232"/>
      <c r="BN30" s="232"/>
      <c r="BO30" s="241"/>
      <c r="BP30" s="241"/>
      <c r="BQ30" s="238">
        <v>24</v>
      </c>
      <c r="BR30" s="239"/>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30"/>
    </row>
    <row r="31" spans="1:131" ht="26.25" customHeight="1">
      <c r="A31" s="242">
        <v>4</v>
      </c>
      <c r="B31" s="1026" t="s">
        <v>393</v>
      </c>
      <c r="C31" s="1027"/>
      <c r="D31" s="1027"/>
      <c r="E31" s="1027"/>
      <c r="F31" s="1027"/>
      <c r="G31" s="1027"/>
      <c r="H31" s="1027"/>
      <c r="I31" s="1027"/>
      <c r="J31" s="1027"/>
      <c r="K31" s="1027"/>
      <c r="L31" s="1027"/>
      <c r="M31" s="1027"/>
      <c r="N31" s="1027"/>
      <c r="O31" s="1027"/>
      <c r="P31" s="1028"/>
      <c r="Q31" s="1034">
        <v>1482</v>
      </c>
      <c r="R31" s="1035"/>
      <c r="S31" s="1035"/>
      <c r="T31" s="1035"/>
      <c r="U31" s="1035"/>
      <c r="V31" s="1035">
        <v>1385</v>
      </c>
      <c r="W31" s="1035"/>
      <c r="X31" s="1035"/>
      <c r="Y31" s="1035"/>
      <c r="Z31" s="1035"/>
      <c r="AA31" s="1035">
        <v>97</v>
      </c>
      <c r="AB31" s="1035"/>
      <c r="AC31" s="1035"/>
      <c r="AD31" s="1035"/>
      <c r="AE31" s="1036"/>
      <c r="AF31" s="1031" t="s">
        <v>122</v>
      </c>
      <c r="AG31" s="1032"/>
      <c r="AH31" s="1032"/>
      <c r="AI31" s="1032"/>
      <c r="AJ31" s="1033"/>
      <c r="AK31" s="1037">
        <v>36</v>
      </c>
      <c r="AL31" s="971"/>
      <c r="AM31" s="971"/>
      <c r="AN31" s="971"/>
      <c r="AO31" s="971"/>
      <c r="AP31" s="971">
        <v>246</v>
      </c>
      <c r="AQ31" s="971"/>
      <c r="AR31" s="971"/>
      <c r="AS31" s="971"/>
      <c r="AT31" s="971"/>
      <c r="AU31" s="971">
        <v>0</v>
      </c>
      <c r="AV31" s="971"/>
      <c r="AW31" s="971"/>
      <c r="AX31" s="971"/>
      <c r="AY31" s="971"/>
      <c r="AZ31" s="1038" t="s">
        <v>544</v>
      </c>
      <c r="BA31" s="1038"/>
      <c r="BB31" s="1038"/>
      <c r="BC31" s="1038"/>
      <c r="BD31" s="1038"/>
      <c r="BE31" s="972" t="s">
        <v>392</v>
      </c>
      <c r="BF31" s="972"/>
      <c r="BG31" s="972"/>
      <c r="BH31" s="972"/>
      <c r="BI31" s="973"/>
      <c r="BJ31" s="232"/>
      <c r="BK31" s="232"/>
      <c r="BL31" s="232"/>
      <c r="BM31" s="232"/>
      <c r="BN31" s="232"/>
      <c r="BO31" s="241"/>
      <c r="BP31" s="241"/>
      <c r="BQ31" s="238">
        <v>25</v>
      </c>
      <c r="BR31" s="239"/>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30"/>
    </row>
    <row r="32" spans="1:131" ht="26.25" customHeight="1">
      <c r="A32" s="242">
        <v>5</v>
      </c>
      <c r="B32" s="1026" t="s">
        <v>394</v>
      </c>
      <c r="C32" s="1027"/>
      <c r="D32" s="1027"/>
      <c r="E32" s="1027"/>
      <c r="F32" s="1027"/>
      <c r="G32" s="1027"/>
      <c r="H32" s="1027"/>
      <c r="I32" s="1027"/>
      <c r="J32" s="1027"/>
      <c r="K32" s="1027"/>
      <c r="L32" s="1027"/>
      <c r="M32" s="1027"/>
      <c r="N32" s="1027"/>
      <c r="O32" s="1027"/>
      <c r="P32" s="1028"/>
      <c r="Q32" s="1034">
        <v>21</v>
      </c>
      <c r="R32" s="1035"/>
      <c r="S32" s="1035"/>
      <c r="T32" s="1035"/>
      <c r="U32" s="1035"/>
      <c r="V32" s="1035">
        <v>20</v>
      </c>
      <c r="W32" s="1035"/>
      <c r="X32" s="1035"/>
      <c r="Y32" s="1035"/>
      <c r="Z32" s="1035"/>
      <c r="AA32" s="1035">
        <v>1</v>
      </c>
      <c r="AB32" s="1035"/>
      <c r="AC32" s="1035"/>
      <c r="AD32" s="1035"/>
      <c r="AE32" s="1036"/>
      <c r="AF32" s="1031">
        <v>1</v>
      </c>
      <c r="AG32" s="1032"/>
      <c r="AH32" s="1032"/>
      <c r="AI32" s="1032"/>
      <c r="AJ32" s="1033"/>
      <c r="AK32" s="1037">
        <v>3</v>
      </c>
      <c r="AL32" s="971"/>
      <c r="AM32" s="971"/>
      <c r="AN32" s="971"/>
      <c r="AO32" s="971"/>
      <c r="AP32" s="971">
        <v>8</v>
      </c>
      <c r="AQ32" s="971"/>
      <c r="AR32" s="971"/>
      <c r="AS32" s="971"/>
      <c r="AT32" s="971"/>
      <c r="AU32" s="971">
        <v>5</v>
      </c>
      <c r="AV32" s="971"/>
      <c r="AW32" s="971"/>
      <c r="AX32" s="971"/>
      <c r="AY32" s="971"/>
      <c r="AZ32" s="1038" t="s">
        <v>544</v>
      </c>
      <c r="BA32" s="1038"/>
      <c r="BB32" s="1038"/>
      <c r="BC32" s="1038"/>
      <c r="BD32" s="1038"/>
      <c r="BE32" s="972" t="s">
        <v>392</v>
      </c>
      <c r="BF32" s="972"/>
      <c r="BG32" s="972"/>
      <c r="BH32" s="972"/>
      <c r="BI32" s="973"/>
      <c r="BJ32" s="232"/>
      <c r="BK32" s="232"/>
      <c r="BL32" s="232"/>
      <c r="BM32" s="232"/>
      <c r="BN32" s="232"/>
      <c r="BO32" s="241"/>
      <c r="BP32" s="241"/>
      <c r="BQ32" s="238">
        <v>26</v>
      </c>
      <c r="BR32" s="239"/>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30"/>
    </row>
    <row r="33" spans="1:131" ht="26.25" customHeight="1">
      <c r="A33" s="242">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1037"/>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2"/>
      <c r="BK33" s="232"/>
      <c r="BL33" s="232"/>
      <c r="BM33" s="232"/>
      <c r="BN33" s="232"/>
      <c r="BO33" s="241"/>
      <c r="BP33" s="241"/>
      <c r="BQ33" s="238">
        <v>27</v>
      </c>
      <c r="BR33" s="239"/>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30"/>
    </row>
    <row r="34" spans="1:131" ht="26.25" customHeight="1">
      <c r="A34" s="242">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1037"/>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2"/>
      <c r="BK34" s="232"/>
      <c r="BL34" s="232"/>
      <c r="BM34" s="232"/>
      <c r="BN34" s="232"/>
      <c r="BO34" s="241"/>
      <c r="BP34" s="241"/>
      <c r="BQ34" s="238">
        <v>28</v>
      </c>
      <c r="BR34" s="239"/>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30"/>
    </row>
    <row r="35" spans="1:131" ht="26.25" customHeight="1">
      <c r="A35" s="242">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1037"/>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30"/>
    </row>
    <row r="36" spans="1:131" ht="26.25" customHeight="1">
      <c r="A36" s="242">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1037"/>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30"/>
    </row>
    <row r="37" spans="1:131" ht="26.25" customHeight="1">
      <c r="A37" s="242">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1037"/>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30"/>
    </row>
    <row r="38" spans="1:131" ht="26.25" customHeight="1">
      <c r="A38" s="242">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1037"/>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30"/>
    </row>
    <row r="39" spans="1:131" ht="26.25" customHeight="1">
      <c r="A39" s="242">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1037"/>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30"/>
    </row>
    <row r="40" spans="1:131" ht="26.25" customHeight="1">
      <c r="A40" s="238">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1037"/>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30"/>
    </row>
    <row r="41" spans="1:131" ht="26.25" customHeight="1">
      <c r="A41" s="238">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1037"/>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30"/>
    </row>
    <row r="42" spans="1:131" ht="26.25" customHeight="1">
      <c r="A42" s="238">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1037"/>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30"/>
    </row>
    <row r="43" spans="1:131" ht="26.25" customHeight="1">
      <c r="A43" s="238">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1037"/>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30"/>
    </row>
    <row r="44" spans="1:131" ht="26.25" customHeight="1">
      <c r="A44" s="238">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1037"/>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30"/>
    </row>
    <row r="45" spans="1:131" ht="26.25" customHeight="1">
      <c r="A45" s="238">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1037"/>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30"/>
    </row>
    <row r="46" spans="1:131" ht="26.25" customHeight="1">
      <c r="A46" s="238">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1037"/>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30"/>
    </row>
    <row r="47" spans="1:131" ht="26.25" customHeight="1">
      <c r="A47" s="238">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1037"/>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30"/>
    </row>
    <row r="48" spans="1:131" ht="26.25" customHeight="1">
      <c r="A48" s="238">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1037"/>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30"/>
    </row>
    <row r="49" spans="1:131" ht="26.25" customHeight="1">
      <c r="A49" s="238">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1037"/>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30"/>
    </row>
    <row r="50" spans="1:131" ht="26.25" customHeight="1">
      <c r="A50" s="238">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2"/>
      <c r="BF50" s="972"/>
      <c r="BG50" s="972"/>
      <c r="BH50" s="972"/>
      <c r="BI50" s="973"/>
      <c r="BJ50" s="232"/>
      <c r="BK50" s="232"/>
      <c r="BL50" s="232"/>
      <c r="BM50" s="232"/>
      <c r="BN50" s="232"/>
      <c r="BO50" s="241"/>
      <c r="BP50" s="241"/>
      <c r="BQ50" s="238">
        <v>44</v>
      </c>
      <c r="BR50" s="239"/>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30"/>
    </row>
    <row r="51" spans="1:131" ht="26.25" customHeight="1">
      <c r="A51" s="238">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2"/>
      <c r="BF51" s="972"/>
      <c r="BG51" s="972"/>
      <c r="BH51" s="972"/>
      <c r="BI51" s="973"/>
      <c r="BJ51" s="232"/>
      <c r="BK51" s="232"/>
      <c r="BL51" s="232"/>
      <c r="BM51" s="232"/>
      <c r="BN51" s="232"/>
      <c r="BO51" s="241"/>
      <c r="BP51" s="241"/>
      <c r="BQ51" s="238">
        <v>45</v>
      </c>
      <c r="BR51" s="239"/>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30"/>
    </row>
    <row r="52" spans="1:131" ht="26.25" customHeight="1">
      <c r="A52" s="238">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2"/>
      <c r="BF52" s="972"/>
      <c r="BG52" s="972"/>
      <c r="BH52" s="972"/>
      <c r="BI52" s="973"/>
      <c r="BJ52" s="232"/>
      <c r="BK52" s="232"/>
      <c r="BL52" s="232"/>
      <c r="BM52" s="232"/>
      <c r="BN52" s="232"/>
      <c r="BO52" s="241"/>
      <c r="BP52" s="241"/>
      <c r="BQ52" s="238">
        <v>46</v>
      </c>
      <c r="BR52" s="239"/>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30"/>
    </row>
    <row r="53" spans="1:131" ht="26.25" customHeight="1">
      <c r="A53" s="238">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2"/>
      <c r="BF53" s="972"/>
      <c r="BG53" s="972"/>
      <c r="BH53" s="972"/>
      <c r="BI53" s="973"/>
      <c r="BJ53" s="232"/>
      <c r="BK53" s="232"/>
      <c r="BL53" s="232"/>
      <c r="BM53" s="232"/>
      <c r="BN53" s="232"/>
      <c r="BO53" s="241"/>
      <c r="BP53" s="241"/>
      <c r="BQ53" s="238">
        <v>47</v>
      </c>
      <c r="BR53" s="239"/>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30"/>
    </row>
    <row r="54" spans="1:131" ht="26.25" customHeight="1">
      <c r="A54" s="238">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2"/>
      <c r="BF54" s="972"/>
      <c r="BG54" s="972"/>
      <c r="BH54" s="972"/>
      <c r="BI54" s="973"/>
      <c r="BJ54" s="232"/>
      <c r="BK54" s="232"/>
      <c r="BL54" s="232"/>
      <c r="BM54" s="232"/>
      <c r="BN54" s="232"/>
      <c r="BO54" s="241"/>
      <c r="BP54" s="241"/>
      <c r="BQ54" s="238">
        <v>48</v>
      </c>
      <c r="BR54" s="239"/>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30"/>
    </row>
    <row r="55" spans="1:131" ht="26.25" customHeight="1">
      <c r="A55" s="238">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2"/>
      <c r="BF55" s="972"/>
      <c r="BG55" s="972"/>
      <c r="BH55" s="972"/>
      <c r="BI55" s="973"/>
      <c r="BJ55" s="232"/>
      <c r="BK55" s="232"/>
      <c r="BL55" s="232"/>
      <c r="BM55" s="232"/>
      <c r="BN55" s="232"/>
      <c r="BO55" s="241"/>
      <c r="BP55" s="241"/>
      <c r="BQ55" s="238">
        <v>49</v>
      </c>
      <c r="BR55" s="239"/>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30"/>
    </row>
    <row r="56" spans="1:131" ht="26.25" customHeight="1">
      <c r="A56" s="238">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2"/>
      <c r="BF56" s="972"/>
      <c r="BG56" s="972"/>
      <c r="BH56" s="972"/>
      <c r="BI56" s="973"/>
      <c r="BJ56" s="232"/>
      <c r="BK56" s="232"/>
      <c r="BL56" s="232"/>
      <c r="BM56" s="232"/>
      <c r="BN56" s="232"/>
      <c r="BO56" s="241"/>
      <c r="BP56" s="241"/>
      <c r="BQ56" s="238">
        <v>50</v>
      </c>
      <c r="BR56" s="239"/>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30"/>
    </row>
    <row r="57" spans="1:131" ht="26.25" customHeight="1">
      <c r="A57" s="238">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2"/>
      <c r="BF57" s="972"/>
      <c r="BG57" s="972"/>
      <c r="BH57" s="972"/>
      <c r="BI57" s="973"/>
      <c r="BJ57" s="232"/>
      <c r="BK57" s="232"/>
      <c r="BL57" s="232"/>
      <c r="BM57" s="232"/>
      <c r="BN57" s="232"/>
      <c r="BO57" s="241"/>
      <c r="BP57" s="241"/>
      <c r="BQ57" s="238">
        <v>51</v>
      </c>
      <c r="BR57" s="239"/>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30"/>
    </row>
    <row r="58" spans="1:131" ht="26.25" customHeight="1">
      <c r="A58" s="238">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2"/>
      <c r="BF58" s="972"/>
      <c r="BG58" s="972"/>
      <c r="BH58" s="972"/>
      <c r="BI58" s="973"/>
      <c r="BJ58" s="232"/>
      <c r="BK58" s="232"/>
      <c r="BL58" s="232"/>
      <c r="BM58" s="232"/>
      <c r="BN58" s="232"/>
      <c r="BO58" s="241"/>
      <c r="BP58" s="241"/>
      <c r="BQ58" s="238">
        <v>52</v>
      </c>
      <c r="BR58" s="239"/>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30"/>
    </row>
    <row r="59" spans="1:131" ht="26.25" customHeight="1">
      <c r="A59" s="238">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2"/>
      <c r="BF59" s="972"/>
      <c r="BG59" s="972"/>
      <c r="BH59" s="972"/>
      <c r="BI59" s="973"/>
      <c r="BJ59" s="232"/>
      <c r="BK59" s="232"/>
      <c r="BL59" s="232"/>
      <c r="BM59" s="232"/>
      <c r="BN59" s="232"/>
      <c r="BO59" s="241"/>
      <c r="BP59" s="241"/>
      <c r="BQ59" s="238">
        <v>53</v>
      </c>
      <c r="BR59" s="239"/>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30"/>
    </row>
    <row r="60" spans="1:131" ht="26.25" customHeight="1">
      <c r="A60" s="238">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2"/>
      <c r="BF60" s="972"/>
      <c r="BG60" s="972"/>
      <c r="BH60" s="972"/>
      <c r="BI60" s="973"/>
      <c r="BJ60" s="232"/>
      <c r="BK60" s="232"/>
      <c r="BL60" s="232"/>
      <c r="BM60" s="232"/>
      <c r="BN60" s="232"/>
      <c r="BO60" s="241"/>
      <c r="BP60" s="241"/>
      <c r="BQ60" s="238">
        <v>54</v>
      </c>
      <c r="BR60" s="239"/>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30"/>
    </row>
    <row r="61" spans="1:131" ht="26.25" customHeight="1" thickBot="1">
      <c r="A61" s="238">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2"/>
      <c r="BF61" s="972"/>
      <c r="BG61" s="972"/>
      <c r="BH61" s="972"/>
      <c r="BI61" s="973"/>
      <c r="BJ61" s="232"/>
      <c r="BK61" s="232"/>
      <c r="BL61" s="232"/>
      <c r="BM61" s="232"/>
      <c r="BN61" s="232"/>
      <c r="BO61" s="241"/>
      <c r="BP61" s="241"/>
      <c r="BQ61" s="238">
        <v>55</v>
      </c>
      <c r="BR61" s="239"/>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30"/>
    </row>
    <row r="62" spans="1:131" ht="26.25" customHeight="1">
      <c r="A62" s="238">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2"/>
      <c r="BF62" s="972"/>
      <c r="BG62" s="972"/>
      <c r="BH62" s="972"/>
      <c r="BI62" s="973"/>
      <c r="BJ62" s="1023" t="s">
        <v>395</v>
      </c>
      <c r="BK62" s="1024"/>
      <c r="BL62" s="1024"/>
      <c r="BM62" s="1024"/>
      <c r="BN62" s="1025"/>
      <c r="BO62" s="241"/>
      <c r="BP62" s="241"/>
      <c r="BQ62" s="238">
        <v>56</v>
      </c>
      <c r="BR62" s="239"/>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30"/>
    </row>
    <row r="63" spans="1:131" ht="26.25" customHeight="1" thickBot="1">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6"/>
      <c r="AF63" s="1017">
        <v>28</v>
      </c>
      <c r="AG63" s="959"/>
      <c r="AH63" s="959"/>
      <c r="AI63" s="959"/>
      <c r="AJ63" s="1018"/>
      <c r="AK63" s="1019"/>
      <c r="AL63" s="963"/>
      <c r="AM63" s="963"/>
      <c r="AN63" s="963"/>
      <c r="AO63" s="963"/>
      <c r="AP63" s="959"/>
      <c r="AQ63" s="959"/>
      <c r="AR63" s="959"/>
      <c r="AS63" s="959"/>
      <c r="AT63" s="959"/>
      <c r="AU63" s="959"/>
      <c r="AV63" s="959"/>
      <c r="AW63" s="959"/>
      <c r="AX63" s="959"/>
      <c r="AY63" s="959"/>
      <c r="AZ63" s="1013"/>
      <c r="BA63" s="1013"/>
      <c r="BB63" s="1013"/>
      <c r="BC63" s="1013"/>
      <c r="BD63" s="1013"/>
      <c r="BE63" s="960"/>
      <c r="BF63" s="960"/>
      <c r="BG63" s="960"/>
      <c r="BH63" s="960"/>
      <c r="BI63" s="961"/>
      <c r="BJ63" s="1014" t="s">
        <v>122</v>
      </c>
      <c r="BK63" s="953"/>
      <c r="BL63" s="953"/>
      <c r="BM63" s="953"/>
      <c r="BN63" s="1015"/>
      <c r="BO63" s="241"/>
      <c r="BP63" s="241"/>
      <c r="BQ63" s="238">
        <v>57</v>
      </c>
      <c r="BR63" s="239"/>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30"/>
    </row>
    <row r="66" spans="1:131" ht="26.25" customHeight="1">
      <c r="A66" s="991" t="s">
        <v>398</v>
      </c>
      <c r="B66" s="992"/>
      <c r="C66" s="992"/>
      <c r="D66" s="992"/>
      <c r="E66" s="992"/>
      <c r="F66" s="992"/>
      <c r="G66" s="992"/>
      <c r="H66" s="992"/>
      <c r="I66" s="992"/>
      <c r="J66" s="992"/>
      <c r="K66" s="992"/>
      <c r="L66" s="992"/>
      <c r="M66" s="992"/>
      <c r="N66" s="992"/>
      <c r="O66" s="992"/>
      <c r="P66" s="993"/>
      <c r="Q66" s="997" t="s">
        <v>381</v>
      </c>
      <c r="R66" s="998"/>
      <c r="S66" s="998"/>
      <c r="T66" s="998"/>
      <c r="U66" s="999"/>
      <c r="V66" s="997" t="s">
        <v>382</v>
      </c>
      <c r="W66" s="998"/>
      <c r="X66" s="998"/>
      <c r="Y66" s="998"/>
      <c r="Z66" s="999"/>
      <c r="AA66" s="997" t="s">
        <v>383</v>
      </c>
      <c r="AB66" s="998"/>
      <c r="AC66" s="998"/>
      <c r="AD66" s="998"/>
      <c r="AE66" s="999"/>
      <c r="AF66" s="1003" t="s">
        <v>384</v>
      </c>
      <c r="AG66" s="1004"/>
      <c r="AH66" s="1004"/>
      <c r="AI66" s="1004"/>
      <c r="AJ66" s="1005"/>
      <c r="AK66" s="997" t="s">
        <v>385</v>
      </c>
      <c r="AL66" s="992"/>
      <c r="AM66" s="992"/>
      <c r="AN66" s="992"/>
      <c r="AO66" s="993"/>
      <c r="AP66" s="997" t="s">
        <v>386</v>
      </c>
      <c r="AQ66" s="998"/>
      <c r="AR66" s="998"/>
      <c r="AS66" s="998"/>
      <c r="AT66" s="999"/>
      <c r="AU66" s="997" t="s">
        <v>399</v>
      </c>
      <c r="AV66" s="998"/>
      <c r="AW66" s="998"/>
      <c r="AX66" s="998"/>
      <c r="AY66" s="999"/>
      <c r="AZ66" s="997" t="s">
        <v>365</v>
      </c>
      <c r="BA66" s="998"/>
      <c r="BB66" s="998"/>
      <c r="BC66" s="998"/>
      <c r="BD66" s="1011"/>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1" t="s">
        <v>550</v>
      </c>
      <c r="C68" s="982"/>
      <c r="D68" s="982"/>
      <c r="E68" s="982"/>
      <c r="F68" s="982"/>
      <c r="G68" s="982"/>
      <c r="H68" s="982"/>
      <c r="I68" s="982"/>
      <c r="J68" s="982"/>
      <c r="K68" s="982"/>
      <c r="L68" s="982"/>
      <c r="M68" s="982"/>
      <c r="N68" s="982"/>
      <c r="O68" s="982"/>
      <c r="P68" s="983"/>
      <c r="Q68" s="984">
        <v>1779</v>
      </c>
      <c r="R68" s="978"/>
      <c r="S68" s="978"/>
      <c r="T68" s="978"/>
      <c r="U68" s="978"/>
      <c r="V68" s="978">
        <v>1740</v>
      </c>
      <c r="W68" s="978"/>
      <c r="X68" s="978"/>
      <c r="Y68" s="978"/>
      <c r="Z68" s="978"/>
      <c r="AA68" s="978">
        <v>39</v>
      </c>
      <c r="AB68" s="978"/>
      <c r="AC68" s="978"/>
      <c r="AD68" s="978"/>
      <c r="AE68" s="978"/>
      <c r="AF68" s="978">
        <v>39</v>
      </c>
      <c r="AG68" s="978"/>
      <c r="AH68" s="978"/>
      <c r="AI68" s="978"/>
      <c r="AJ68" s="978"/>
      <c r="AK68" s="978">
        <v>75</v>
      </c>
      <c r="AL68" s="978"/>
      <c r="AM68" s="978"/>
      <c r="AN68" s="978"/>
      <c r="AO68" s="978"/>
      <c r="AP68" s="978">
        <v>0</v>
      </c>
      <c r="AQ68" s="978"/>
      <c r="AR68" s="978"/>
      <c r="AS68" s="978"/>
      <c r="AT68" s="978"/>
      <c r="AU68" s="978">
        <v>0</v>
      </c>
      <c r="AV68" s="978"/>
      <c r="AW68" s="978"/>
      <c r="AX68" s="978"/>
      <c r="AY68" s="978"/>
      <c r="AZ68" s="979"/>
      <c r="BA68" s="979"/>
      <c r="BB68" s="979"/>
      <c r="BC68" s="979"/>
      <c r="BD68" s="980"/>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551</v>
      </c>
      <c r="C69" s="975"/>
      <c r="D69" s="975"/>
      <c r="E69" s="975"/>
      <c r="F69" s="975"/>
      <c r="G69" s="975"/>
      <c r="H69" s="975"/>
      <c r="I69" s="975"/>
      <c r="J69" s="975"/>
      <c r="K69" s="975"/>
      <c r="L69" s="975"/>
      <c r="M69" s="975"/>
      <c r="N69" s="975"/>
      <c r="O69" s="975"/>
      <c r="P69" s="976"/>
      <c r="Q69" s="977">
        <v>38927</v>
      </c>
      <c r="R69" s="971"/>
      <c r="S69" s="971"/>
      <c r="T69" s="971"/>
      <c r="U69" s="971"/>
      <c r="V69" s="971">
        <v>37577</v>
      </c>
      <c r="W69" s="971"/>
      <c r="X69" s="971"/>
      <c r="Y69" s="971"/>
      <c r="Z69" s="971"/>
      <c r="AA69" s="971">
        <v>1350</v>
      </c>
      <c r="AB69" s="971"/>
      <c r="AC69" s="971"/>
      <c r="AD69" s="971"/>
      <c r="AE69" s="971"/>
      <c r="AF69" s="971">
        <v>1350</v>
      </c>
      <c r="AG69" s="971"/>
      <c r="AH69" s="971"/>
      <c r="AI69" s="971"/>
      <c r="AJ69" s="971"/>
      <c r="AK69" s="971">
        <v>1111</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552</v>
      </c>
      <c r="C70" s="975"/>
      <c r="D70" s="975"/>
      <c r="E70" s="975"/>
      <c r="F70" s="975"/>
      <c r="G70" s="975"/>
      <c r="H70" s="975"/>
      <c r="I70" s="975"/>
      <c r="J70" s="975"/>
      <c r="K70" s="975"/>
      <c r="L70" s="975"/>
      <c r="M70" s="975"/>
      <c r="N70" s="975"/>
      <c r="O70" s="975"/>
      <c r="P70" s="976"/>
      <c r="Q70" s="977">
        <v>298</v>
      </c>
      <c r="R70" s="971"/>
      <c r="S70" s="971"/>
      <c r="T70" s="971"/>
      <c r="U70" s="971"/>
      <c r="V70" s="971">
        <v>271</v>
      </c>
      <c r="W70" s="971"/>
      <c r="X70" s="971"/>
      <c r="Y70" s="971"/>
      <c r="Z70" s="971"/>
      <c r="AA70" s="971">
        <v>27</v>
      </c>
      <c r="AB70" s="971"/>
      <c r="AC70" s="971"/>
      <c r="AD70" s="971"/>
      <c r="AE70" s="971"/>
      <c r="AF70" s="971">
        <v>27</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553</v>
      </c>
      <c r="C71" s="975"/>
      <c r="D71" s="975"/>
      <c r="E71" s="975"/>
      <c r="F71" s="975"/>
      <c r="G71" s="975"/>
      <c r="H71" s="975"/>
      <c r="I71" s="975"/>
      <c r="J71" s="975"/>
      <c r="K71" s="975"/>
      <c r="L71" s="975"/>
      <c r="M71" s="975"/>
      <c r="N71" s="975"/>
      <c r="O71" s="975"/>
      <c r="P71" s="976"/>
      <c r="Q71" s="977">
        <v>157647</v>
      </c>
      <c r="R71" s="971"/>
      <c r="S71" s="971"/>
      <c r="T71" s="971"/>
      <c r="U71" s="971"/>
      <c r="V71" s="971">
        <v>152544</v>
      </c>
      <c r="W71" s="971"/>
      <c r="X71" s="971"/>
      <c r="Y71" s="971"/>
      <c r="Z71" s="971"/>
      <c r="AA71" s="971">
        <v>5102</v>
      </c>
      <c r="AB71" s="971"/>
      <c r="AC71" s="971"/>
      <c r="AD71" s="971"/>
      <c r="AE71" s="971"/>
      <c r="AF71" s="971">
        <v>5102</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554</v>
      </c>
      <c r="C72" s="975"/>
      <c r="D72" s="975"/>
      <c r="E72" s="975"/>
      <c r="F72" s="975"/>
      <c r="G72" s="975"/>
      <c r="H72" s="975"/>
      <c r="I72" s="975"/>
      <c r="J72" s="975"/>
      <c r="K72" s="975"/>
      <c r="L72" s="975"/>
      <c r="M72" s="975"/>
      <c r="N72" s="975"/>
      <c r="O72" s="975"/>
      <c r="P72" s="976"/>
      <c r="Q72" s="977">
        <v>214</v>
      </c>
      <c r="R72" s="971"/>
      <c r="S72" s="971"/>
      <c r="T72" s="971"/>
      <c r="U72" s="971"/>
      <c r="V72" s="971">
        <v>200</v>
      </c>
      <c r="W72" s="971"/>
      <c r="X72" s="971"/>
      <c r="Y72" s="971"/>
      <c r="Z72" s="971"/>
      <c r="AA72" s="971">
        <v>14</v>
      </c>
      <c r="AB72" s="971"/>
      <c r="AC72" s="971"/>
      <c r="AD72" s="971"/>
      <c r="AE72" s="971"/>
      <c r="AF72" s="971">
        <v>14</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555</v>
      </c>
      <c r="C73" s="975"/>
      <c r="D73" s="975"/>
      <c r="E73" s="975"/>
      <c r="F73" s="975"/>
      <c r="G73" s="975"/>
      <c r="H73" s="975"/>
      <c r="I73" s="975"/>
      <c r="J73" s="975"/>
      <c r="K73" s="975"/>
      <c r="L73" s="975"/>
      <c r="M73" s="975"/>
      <c r="N73" s="975"/>
      <c r="O73" s="975"/>
      <c r="P73" s="976"/>
      <c r="Q73" s="977">
        <v>7664</v>
      </c>
      <c r="R73" s="971"/>
      <c r="S73" s="971"/>
      <c r="T73" s="971"/>
      <c r="U73" s="971"/>
      <c r="V73" s="971">
        <v>7152</v>
      </c>
      <c r="W73" s="971"/>
      <c r="X73" s="971"/>
      <c r="Y73" s="971"/>
      <c r="Z73" s="971"/>
      <c r="AA73" s="971">
        <v>512</v>
      </c>
      <c r="AB73" s="971"/>
      <c r="AC73" s="971"/>
      <c r="AD73" s="971"/>
      <c r="AE73" s="971"/>
      <c r="AF73" s="971">
        <v>512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559</v>
      </c>
      <c r="C74" s="975"/>
      <c r="D74" s="975"/>
      <c r="E74" s="975"/>
      <c r="F74" s="975"/>
      <c r="G74" s="975"/>
      <c r="H74" s="975"/>
      <c r="I74" s="975"/>
      <c r="J74" s="975"/>
      <c r="K74" s="975"/>
      <c r="L74" s="975"/>
      <c r="M74" s="975"/>
      <c r="N74" s="975"/>
      <c r="O74" s="975"/>
      <c r="P74" s="976"/>
      <c r="Q74" s="977">
        <v>799</v>
      </c>
      <c r="R74" s="971"/>
      <c r="S74" s="971"/>
      <c r="T74" s="971"/>
      <c r="U74" s="971"/>
      <c r="V74" s="971">
        <v>710</v>
      </c>
      <c r="W74" s="971"/>
      <c r="X74" s="971"/>
      <c r="Y74" s="971"/>
      <c r="Z74" s="971"/>
      <c r="AA74" s="971">
        <v>89</v>
      </c>
      <c r="AB74" s="971"/>
      <c r="AC74" s="971"/>
      <c r="AD74" s="971"/>
      <c r="AE74" s="971"/>
      <c r="AF74" s="971">
        <v>89</v>
      </c>
      <c r="AG74" s="971"/>
      <c r="AH74" s="971"/>
      <c r="AI74" s="971"/>
      <c r="AJ74" s="971"/>
      <c r="AK74" s="971">
        <v>31</v>
      </c>
      <c r="AL74" s="971"/>
      <c r="AM74" s="971"/>
      <c r="AN74" s="971"/>
      <c r="AO74" s="971"/>
      <c r="AP74" s="971">
        <v>967</v>
      </c>
      <c r="AQ74" s="971"/>
      <c r="AR74" s="971"/>
      <c r="AS74" s="971"/>
      <c r="AT74" s="971"/>
      <c r="AU74" s="971">
        <v>0</v>
      </c>
      <c r="AV74" s="971"/>
      <c r="AW74" s="971"/>
      <c r="AX74" s="971"/>
      <c r="AY74" s="971"/>
      <c r="AZ74" s="972" t="s">
        <v>560</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561</v>
      </c>
      <c r="C75" s="975"/>
      <c r="D75" s="975"/>
      <c r="E75" s="975"/>
      <c r="F75" s="975"/>
      <c r="G75" s="975"/>
      <c r="H75" s="975"/>
      <c r="I75" s="975"/>
      <c r="J75" s="975"/>
      <c r="K75" s="975"/>
      <c r="L75" s="975"/>
      <c r="M75" s="975"/>
      <c r="N75" s="975"/>
      <c r="O75" s="975"/>
      <c r="P75" s="976"/>
      <c r="Q75" s="977">
        <v>0</v>
      </c>
      <c r="R75" s="971"/>
      <c r="S75" s="971"/>
      <c r="T75" s="971"/>
      <c r="U75" s="971"/>
      <c r="V75" s="971">
        <v>18</v>
      </c>
      <c r="W75" s="971"/>
      <c r="X75" s="971"/>
      <c r="Y75" s="971"/>
      <c r="Z75" s="971"/>
      <c r="AA75" s="971">
        <v>-18</v>
      </c>
      <c r="AB75" s="971"/>
      <c r="AC75" s="971"/>
      <c r="AD75" s="971"/>
      <c r="AE75" s="971"/>
      <c r="AF75" s="971">
        <v>-18</v>
      </c>
      <c r="AG75" s="971"/>
      <c r="AH75" s="971"/>
      <c r="AI75" s="971"/>
      <c r="AJ75" s="971"/>
      <c r="AK75" s="971">
        <v>0</v>
      </c>
      <c r="AL75" s="971"/>
      <c r="AM75" s="971"/>
      <c r="AN75" s="971"/>
      <c r="AO75" s="971"/>
      <c r="AP75" s="971">
        <v>0</v>
      </c>
      <c r="AQ75" s="971"/>
      <c r="AR75" s="971"/>
      <c r="AS75" s="971"/>
      <c r="AT75" s="971"/>
      <c r="AU75" s="971">
        <v>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562</v>
      </c>
      <c r="C76" s="975"/>
      <c r="D76" s="975"/>
      <c r="E76" s="975"/>
      <c r="F76" s="975"/>
      <c r="G76" s="975"/>
      <c r="H76" s="975"/>
      <c r="I76" s="975"/>
      <c r="J76" s="975"/>
      <c r="K76" s="975"/>
      <c r="L76" s="975"/>
      <c r="M76" s="975"/>
      <c r="N76" s="975"/>
      <c r="O76" s="975"/>
      <c r="P76" s="976"/>
      <c r="Q76" s="977">
        <v>1324</v>
      </c>
      <c r="R76" s="971"/>
      <c r="S76" s="971"/>
      <c r="T76" s="971"/>
      <c r="U76" s="971"/>
      <c r="V76" s="971">
        <v>1279</v>
      </c>
      <c r="W76" s="971"/>
      <c r="X76" s="971"/>
      <c r="Y76" s="971"/>
      <c r="Z76" s="971"/>
      <c r="AA76" s="971">
        <v>45</v>
      </c>
      <c r="AB76" s="971"/>
      <c r="AC76" s="971"/>
      <c r="AD76" s="971"/>
      <c r="AE76" s="971"/>
      <c r="AF76" s="971">
        <v>45</v>
      </c>
      <c r="AG76" s="971"/>
      <c r="AH76" s="971"/>
      <c r="AI76" s="971"/>
      <c r="AJ76" s="971"/>
      <c r="AK76" s="971">
        <v>0</v>
      </c>
      <c r="AL76" s="971"/>
      <c r="AM76" s="971"/>
      <c r="AN76" s="971"/>
      <c r="AO76" s="971"/>
      <c r="AP76" s="971">
        <v>431</v>
      </c>
      <c r="AQ76" s="971"/>
      <c r="AR76" s="971"/>
      <c r="AS76" s="971"/>
      <c r="AT76" s="971"/>
      <c r="AU76" s="971">
        <v>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563</v>
      </c>
      <c r="C77" s="975"/>
      <c r="D77" s="975"/>
      <c r="E77" s="975"/>
      <c r="F77" s="975"/>
      <c r="G77" s="975"/>
      <c r="H77" s="975"/>
      <c r="I77" s="975"/>
      <c r="J77" s="975"/>
      <c r="K77" s="975"/>
      <c r="L77" s="975"/>
      <c r="M77" s="975"/>
      <c r="N77" s="975"/>
      <c r="O77" s="975"/>
      <c r="P77" s="976"/>
      <c r="Q77" s="977">
        <v>969</v>
      </c>
      <c r="R77" s="971"/>
      <c r="S77" s="971"/>
      <c r="T77" s="971"/>
      <c r="U77" s="971"/>
      <c r="V77" s="971">
        <v>937</v>
      </c>
      <c r="W77" s="971"/>
      <c r="X77" s="971"/>
      <c r="Y77" s="971"/>
      <c r="Z77" s="971"/>
      <c r="AA77" s="971">
        <v>32</v>
      </c>
      <c r="AB77" s="971"/>
      <c r="AC77" s="971"/>
      <c r="AD77" s="971"/>
      <c r="AE77" s="971"/>
      <c r="AF77" s="971">
        <v>32</v>
      </c>
      <c r="AG77" s="971"/>
      <c r="AH77" s="971"/>
      <c r="AI77" s="971"/>
      <c r="AJ77" s="971"/>
      <c r="AK77" s="971">
        <v>30</v>
      </c>
      <c r="AL77" s="971"/>
      <c r="AM77" s="971"/>
      <c r="AN77" s="971"/>
      <c r="AO77" s="971"/>
      <c r="AP77" s="971">
        <v>304</v>
      </c>
      <c r="AQ77" s="971"/>
      <c r="AR77" s="971"/>
      <c r="AS77" s="971"/>
      <c r="AT77" s="971"/>
      <c r="AU77" s="971">
        <v>0</v>
      </c>
      <c r="AV77" s="971"/>
      <c r="AW77" s="971"/>
      <c r="AX77" s="971"/>
      <c r="AY77" s="971"/>
      <c r="AZ77" s="972" t="s">
        <v>560</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564</v>
      </c>
      <c r="C78" s="975"/>
      <c r="D78" s="975"/>
      <c r="E78" s="975"/>
      <c r="F78" s="975"/>
      <c r="G78" s="975"/>
      <c r="H78" s="975"/>
      <c r="I78" s="975"/>
      <c r="J78" s="975"/>
      <c r="K78" s="975"/>
      <c r="L78" s="975"/>
      <c r="M78" s="975"/>
      <c r="N78" s="975"/>
      <c r="O78" s="975"/>
      <c r="P78" s="976"/>
      <c r="Q78" s="977">
        <v>279</v>
      </c>
      <c r="R78" s="971"/>
      <c r="S78" s="971"/>
      <c r="T78" s="971"/>
      <c r="U78" s="971"/>
      <c r="V78" s="971">
        <v>272</v>
      </c>
      <c r="W78" s="971"/>
      <c r="X78" s="971"/>
      <c r="Y78" s="971"/>
      <c r="Z78" s="971"/>
      <c r="AA78" s="971">
        <v>7</v>
      </c>
      <c r="AB78" s="971"/>
      <c r="AC78" s="971"/>
      <c r="AD78" s="971"/>
      <c r="AE78" s="971"/>
      <c r="AF78" s="971">
        <v>7</v>
      </c>
      <c r="AG78" s="971"/>
      <c r="AH78" s="971"/>
      <c r="AI78" s="971"/>
      <c r="AJ78" s="971"/>
      <c r="AK78" s="971">
        <v>1</v>
      </c>
      <c r="AL78" s="971"/>
      <c r="AM78" s="971"/>
      <c r="AN78" s="971"/>
      <c r="AO78" s="971"/>
      <c r="AP78" s="971">
        <v>132</v>
      </c>
      <c r="AQ78" s="971"/>
      <c r="AR78" s="971"/>
      <c r="AS78" s="971"/>
      <c r="AT78" s="971"/>
      <c r="AU78" s="971">
        <v>0</v>
      </c>
      <c r="AV78" s="971"/>
      <c r="AW78" s="971"/>
      <c r="AX78" s="971"/>
      <c r="AY78" s="971"/>
      <c r="AZ78" s="972" t="s">
        <v>560</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556</v>
      </c>
      <c r="C79" s="975"/>
      <c r="D79" s="975"/>
      <c r="E79" s="975"/>
      <c r="F79" s="975"/>
      <c r="G79" s="975"/>
      <c r="H79" s="975"/>
      <c r="I79" s="975"/>
      <c r="J79" s="975"/>
      <c r="K79" s="975"/>
      <c r="L79" s="975"/>
      <c r="M79" s="975"/>
      <c r="N79" s="975"/>
      <c r="O79" s="975"/>
      <c r="P79" s="976"/>
      <c r="Q79" s="977">
        <v>109</v>
      </c>
      <c r="R79" s="971"/>
      <c r="S79" s="971"/>
      <c r="T79" s="971"/>
      <c r="U79" s="971"/>
      <c r="V79" s="971">
        <v>105</v>
      </c>
      <c r="W79" s="971"/>
      <c r="X79" s="971"/>
      <c r="Y79" s="971"/>
      <c r="Z79" s="971"/>
      <c r="AA79" s="971">
        <v>4</v>
      </c>
      <c r="AB79" s="971"/>
      <c r="AC79" s="971"/>
      <c r="AD79" s="971"/>
      <c r="AE79" s="971"/>
      <c r="AF79" s="971">
        <v>4</v>
      </c>
      <c r="AG79" s="971"/>
      <c r="AH79" s="971"/>
      <c r="AI79" s="971"/>
      <c r="AJ79" s="971"/>
      <c r="AK79" s="971">
        <v>1</v>
      </c>
      <c r="AL79" s="971"/>
      <c r="AM79" s="971"/>
      <c r="AN79" s="971"/>
      <c r="AO79" s="971"/>
      <c r="AP79" s="971">
        <v>0</v>
      </c>
      <c r="AQ79" s="971"/>
      <c r="AR79" s="971"/>
      <c r="AS79" s="971"/>
      <c r="AT79" s="971"/>
      <c r="AU79" s="971">
        <v>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557</v>
      </c>
      <c r="C80" s="975"/>
      <c r="D80" s="975"/>
      <c r="E80" s="975"/>
      <c r="F80" s="975"/>
      <c r="G80" s="975"/>
      <c r="H80" s="975"/>
      <c r="I80" s="975"/>
      <c r="J80" s="975"/>
      <c r="K80" s="975"/>
      <c r="L80" s="975"/>
      <c r="M80" s="975"/>
      <c r="N80" s="975"/>
      <c r="O80" s="975"/>
      <c r="P80" s="976"/>
      <c r="Q80" s="977">
        <v>349</v>
      </c>
      <c r="R80" s="971"/>
      <c r="S80" s="971"/>
      <c r="T80" s="971"/>
      <c r="U80" s="971"/>
      <c r="V80" s="971">
        <v>192</v>
      </c>
      <c r="W80" s="971"/>
      <c r="X80" s="971"/>
      <c r="Y80" s="971"/>
      <c r="Z80" s="971"/>
      <c r="AA80" s="971">
        <v>157</v>
      </c>
      <c r="AB80" s="971"/>
      <c r="AC80" s="971"/>
      <c r="AD80" s="971"/>
      <c r="AE80" s="971"/>
      <c r="AF80" s="971">
        <v>9</v>
      </c>
      <c r="AG80" s="971"/>
      <c r="AH80" s="971"/>
      <c r="AI80" s="971"/>
      <c r="AJ80" s="971"/>
      <c r="AK80" s="971">
        <v>82</v>
      </c>
      <c r="AL80" s="971"/>
      <c r="AM80" s="971"/>
      <c r="AN80" s="971"/>
      <c r="AO80" s="971"/>
      <c r="AP80" s="971">
        <v>22</v>
      </c>
      <c r="AQ80" s="971"/>
      <c r="AR80" s="971"/>
      <c r="AS80" s="971"/>
      <c r="AT80" s="971"/>
      <c r="AU80" s="971">
        <v>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558</v>
      </c>
      <c r="C81" s="975"/>
      <c r="D81" s="975"/>
      <c r="E81" s="975"/>
      <c r="F81" s="975"/>
      <c r="G81" s="975"/>
      <c r="H81" s="975"/>
      <c r="I81" s="975"/>
      <c r="J81" s="975"/>
      <c r="K81" s="975"/>
      <c r="L81" s="975"/>
      <c r="M81" s="975"/>
      <c r="N81" s="975"/>
      <c r="O81" s="975"/>
      <c r="P81" s="976"/>
      <c r="Q81" s="977">
        <v>395</v>
      </c>
      <c r="R81" s="971"/>
      <c r="S81" s="971"/>
      <c r="T81" s="971"/>
      <c r="U81" s="971"/>
      <c r="V81" s="971">
        <v>385</v>
      </c>
      <c r="W81" s="971"/>
      <c r="X81" s="971"/>
      <c r="Y81" s="971"/>
      <c r="Z81" s="971"/>
      <c r="AA81" s="971">
        <v>10</v>
      </c>
      <c r="AB81" s="971"/>
      <c r="AC81" s="971"/>
      <c r="AD81" s="971"/>
      <c r="AE81" s="971"/>
      <c r="AF81" s="971">
        <v>10</v>
      </c>
      <c r="AG81" s="971"/>
      <c r="AH81" s="971"/>
      <c r="AI81" s="971"/>
      <c r="AJ81" s="971"/>
      <c r="AK81" s="971">
        <v>36</v>
      </c>
      <c r="AL81" s="971"/>
      <c r="AM81" s="971"/>
      <c r="AN81" s="971"/>
      <c r="AO81" s="971"/>
      <c r="AP81" s="971">
        <v>522</v>
      </c>
      <c r="AQ81" s="971"/>
      <c r="AR81" s="971"/>
      <c r="AS81" s="971"/>
      <c r="AT81" s="971"/>
      <c r="AU81" s="971">
        <v>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159108</v>
      </c>
      <c r="AB110" s="889"/>
      <c r="AC110" s="889"/>
      <c r="AD110" s="889"/>
      <c r="AE110" s="890"/>
      <c r="AF110" s="891">
        <v>174388</v>
      </c>
      <c r="AG110" s="889"/>
      <c r="AH110" s="889"/>
      <c r="AI110" s="889"/>
      <c r="AJ110" s="890"/>
      <c r="AK110" s="891">
        <v>169600</v>
      </c>
      <c r="AL110" s="889"/>
      <c r="AM110" s="889"/>
      <c r="AN110" s="889"/>
      <c r="AO110" s="890"/>
      <c r="AP110" s="892">
        <v>24.1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1321738</v>
      </c>
      <c r="BR110" s="842"/>
      <c r="BS110" s="842"/>
      <c r="BT110" s="842"/>
      <c r="BU110" s="842"/>
      <c r="BV110" s="842">
        <v>1191411</v>
      </c>
      <c r="BW110" s="842"/>
      <c r="BX110" s="842"/>
      <c r="BY110" s="842"/>
      <c r="BZ110" s="842"/>
      <c r="CA110" s="842">
        <v>1061089</v>
      </c>
      <c r="CB110" s="842"/>
      <c r="CC110" s="842"/>
      <c r="CD110" s="842"/>
      <c r="CE110" s="842"/>
      <c r="CF110" s="866">
        <v>150.80000000000001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203590</v>
      </c>
      <c r="BR112" s="817"/>
      <c r="BS112" s="817"/>
      <c r="BT112" s="817"/>
      <c r="BU112" s="817"/>
      <c r="BV112" s="817">
        <v>200150</v>
      </c>
      <c r="BW112" s="817"/>
      <c r="BX112" s="817"/>
      <c r="BY112" s="817"/>
      <c r="BZ112" s="817"/>
      <c r="CA112" s="817" t="s">
        <v>122</v>
      </c>
      <c r="CB112" s="817"/>
      <c r="CC112" s="817"/>
      <c r="CD112" s="817"/>
      <c r="CE112" s="817"/>
      <c r="CF112" s="875" t="s">
        <v>122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32356</v>
      </c>
      <c r="AB113" s="919"/>
      <c r="AC113" s="919"/>
      <c r="AD113" s="919"/>
      <c r="AE113" s="920"/>
      <c r="AF113" s="921">
        <v>33449</v>
      </c>
      <c r="AG113" s="919"/>
      <c r="AH113" s="919"/>
      <c r="AI113" s="919"/>
      <c r="AJ113" s="920"/>
      <c r="AK113" s="921">
        <v>21719</v>
      </c>
      <c r="AL113" s="919"/>
      <c r="AM113" s="919"/>
      <c r="AN113" s="919"/>
      <c r="AO113" s="920"/>
      <c r="AP113" s="922">
        <v>3.1</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518</v>
      </c>
      <c r="AB114" s="780"/>
      <c r="AC114" s="780"/>
      <c r="AD114" s="780"/>
      <c r="AE114" s="781"/>
      <c r="AF114" s="782">
        <v>439</v>
      </c>
      <c r="AG114" s="780"/>
      <c r="AH114" s="780"/>
      <c r="AI114" s="780"/>
      <c r="AJ114" s="781"/>
      <c r="AK114" s="782">
        <v>414</v>
      </c>
      <c r="AL114" s="780"/>
      <c r="AM114" s="780"/>
      <c r="AN114" s="780"/>
      <c r="AO114" s="781"/>
      <c r="AP114" s="824">
        <v>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11217</v>
      </c>
      <c r="BR114" s="817"/>
      <c r="BS114" s="817"/>
      <c r="BT114" s="817"/>
      <c r="BU114" s="817"/>
      <c r="BV114" s="817">
        <v>35770</v>
      </c>
      <c r="BW114" s="817"/>
      <c r="BX114" s="817"/>
      <c r="BY114" s="817"/>
      <c r="BZ114" s="817"/>
      <c r="CA114" s="817">
        <v>181413</v>
      </c>
      <c r="CB114" s="817"/>
      <c r="CC114" s="817"/>
      <c r="CD114" s="817"/>
      <c r="CE114" s="817"/>
      <c r="CF114" s="875">
        <v>25.8</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v>
      </c>
      <c r="AB116" s="780"/>
      <c r="AC116" s="780"/>
      <c r="AD116" s="780"/>
      <c r="AE116" s="781"/>
      <c r="AF116" s="782">
        <v>1</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191998</v>
      </c>
      <c r="AB117" s="903"/>
      <c r="AC117" s="903"/>
      <c r="AD117" s="903"/>
      <c r="AE117" s="904"/>
      <c r="AF117" s="905">
        <v>208277</v>
      </c>
      <c r="AG117" s="903"/>
      <c r="AH117" s="903"/>
      <c r="AI117" s="903"/>
      <c r="AJ117" s="904"/>
      <c r="AK117" s="905">
        <v>191733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1536545</v>
      </c>
      <c r="BR119" s="845"/>
      <c r="BS119" s="845"/>
      <c r="BT119" s="845"/>
      <c r="BU119" s="845"/>
      <c r="BV119" s="845">
        <v>1427331</v>
      </c>
      <c r="BW119" s="845"/>
      <c r="BX119" s="845"/>
      <c r="BY119" s="845"/>
      <c r="BZ119" s="845"/>
      <c r="CA119" s="845">
        <v>1242502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1086293</v>
      </c>
      <c r="BR120" s="842"/>
      <c r="BS120" s="842"/>
      <c r="BT120" s="842"/>
      <c r="BU120" s="842"/>
      <c r="BV120" s="842">
        <v>1214773</v>
      </c>
      <c r="BW120" s="842"/>
      <c r="BX120" s="842"/>
      <c r="BY120" s="842"/>
      <c r="BZ120" s="842"/>
      <c r="CA120" s="842">
        <v>1323456</v>
      </c>
      <c r="CB120" s="842"/>
      <c r="CC120" s="842"/>
      <c r="CD120" s="842"/>
      <c r="CE120" s="842"/>
      <c r="CF120" s="866">
        <v>188.1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2532</v>
      </c>
      <c r="DH120" s="842"/>
      <c r="DI120" s="842"/>
      <c r="DJ120" s="842"/>
      <c r="DK120" s="842"/>
      <c r="DL120" s="842">
        <v>394</v>
      </c>
      <c r="DM120" s="842"/>
      <c r="DN120" s="842"/>
      <c r="DO120" s="842"/>
      <c r="DP120" s="842"/>
      <c r="DQ120" s="842" t="s">
        <v>122</v>
      </c>
      <c r="DR120" s="842"/>
      <c r="DS120" s="842"/>
      <c r="DT120" s="842"/>
      <c r="DU120" s="842"/>
      <c r="DV120" s="843" t="s">
        <v>122</v>
      </c>
      <c r="DW120" s="843"/>
      <c r="DX120" s="843"/>
      <c r="DY120" s="843"/>
      <c r="DZ120" s="844"/>
    </row>
    <row r="121" spans="1:130" s="230" customFormat="1" ht="26.25" customHeight="1">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63776</v>
      </c>
      <c r="BR121" s="817"/>
      <c r="BS121" s="817"/>
      <c r="BT121" s="817"/>
      <c r="BU121" s="817"/>
      <c r="BV121" s="817">
        <v>52479</v>
      </c>
      <c r="BW121" s="817"/>
      <c r="BX121" s="817"/>
      <c r="BY121" s="817"/>
      <c r="BZ121" s="817"/>
      <c r="CA121" s="817">
        <v>40980</v>
      </c>
      <c r="CB121" s="817"/>
      <c r="CC121" s="817"/>
      <c r="CD121" s="817"/>
      <c r="CE121" s="817"/>
      <c r="CF121" s="875">
        <v>5.8</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179010</v>
      </c>
      <c r="DH121" s="817"/>
      <c r="DI121" s="817"/>
      <c r="DJ121" s="817"/>
      <c r="DK121" s="817"/>
      <c r="DL121" s="817">
        <v>175091</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909427</v>
      </c>
      <c r="BR122" s="845"/>
      <c r="BS122" s="845"/>
      <c r="BT122" s="845"/>
      <c r="BU122" s="845"/>
      <c r="BV122" s="845">
        <v>868208</v>
      </c>
      <c r="BW122" s="845"/>
      <c r="BX122" s="845"/>
      <c r="BY122" s="845"/>
      <c r="BZ122" s="845"/>
      <c r="CA122" s="845">
        <v>741456</v>
      </c>
      <c r="CB122" s="845"/>
      <c r="CC122" s="845"/>
      <c r="CD122" s="845"/>
      <c r="CE122" s="845"/>
      <c r="CF122" s="846">
        <v>105.4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2059496</v>
      </c>
      <c r="BR123" s="833"/>
      <c r="BS123" s="833"/>
      <c r="BT123" s="833"/>
      <c r="BU123" s="833"/>
      <c r="BV123" s="833">
        <v>2135460</v>
      </c>
      <c r="BW123" s="833"/>
      <c r="BX123" s="833"/>
      <c r="BY123" s="833"/>
      <c r="BZ123" s="833"/>
      <c r="CA123" s="833">
        <v>2105892</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22048</v>
      </c>
      <c r="DH123" s="780"/>
      <c r="DI123" s="780"/>
      <c r="DJ123" s="780"/>
      <c r="DK123" s="781"/>
      <c r="DL123" s="782">
        <v>24665</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12433</v>
      </c>
      <c r="AB128" s="801"/>
      <c r="AC128" s="801"/>
      <c r="AD128" s="801"/>
      <c r="AE128" s="802"/>
      <c r="AF128" s="803">
        <v>12433</v>
      </c>
      <c r="AG128" s="801"/>
      <c r="AH128" s="801"/>
      <c r="AI128" s="801"/>
      <c r="AJ128" s="802"/>
      <c r="AK128" s="803">
        <v>12433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855777</v>
      </c>
      <c r="AB129" s="780"/>
      <c r="AC129" s="780"/>
      <c r="AD129" s="780"/>
      <c r="AE129" s="781"/>
      <c r="AF129" s="782">
        <v>831869</v>
      </c>
      <c r="AG129" s="780"/>
      <c r="AH129" s="780"/>
      <c r="AI129" s="780"/>
      <c r="AJ129" s="781"/>
      <c r="AK129" s="782">
        <v>829784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136208</v>
      </c>
      <c r="AB130" s="780"/>
      <c r="AC130" s="780"/>
      <c r="AD130" s="780"/>
      <c r="AE130" s="781"/>
      <c r="AF130" s="782">
        <v>129917</v>
      </c>
      <c r="AG130" s="780"/>
      <c r="AH130" s="780"/>
      <c r="AI130" s="780"/>
      <c r="AJ130" s="781"/>
      <c r="AK130" s="782">
        <v>126336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719569</v>
      </c>
      <c r="AB131" s="764"/>
      <c r="AC131" s="764"/>
      <c r="AD131" s="764"/>
      <c r="AE131" s="765"/>
      <c r="AF131" s="766">
        <v>701952</v>
      </c>
      <c r="AG131" s="764"/>
      <c r="AH131" s="764"/>
      <c r="AI131" s="764"/>
      <c r="AJ131" s="765"/>
      <c r="AK131" s="766">
        <v>703448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6.0254124339999997</v>
      </c>
      <c r="AB132" s="745"/>
      <c r="AC132" s="745"/>
      <c r="AD132" s="745"/>
      <c r="AE132" s="746"/>
      <c r="AF132" s="747">
        <v>9.3919527259999995</v>
      </c>
      <c r="AG132" s="745"/>
      <c r="AH132" s="745"/>
      <c r="AI132" s="745"/>
      <c r="AJ132" s="746"/>
      <c r="AK132" s="747">
        <v>7.5291990310000001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5.9</v>
      </c>
      <c r="AB133" s="724"/>
      <c r="AC133" s="724"/>
      <c r="AD133" s="724"/>
      <c r="AE133" s="725"/>
      <c r="AF133" s="723">
        <v>7</v>
      </c>
      <c r="AG133" s="724"/>
      <c r="AH133" s="724"/>
      <c r="AI133" s="724"/>
      <c r="AJ133" s="725"/>
      <c r="AK133" s="723">
        <v>7.6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7WY2v+1WnzMhmV6jWM7minvUBTnLmr++wgzCF0qnQxrZkKRbIBAhO0ycRgh4kRFHS7DN2/fl+KTTS2xahkivw==" saltValue="rlxXmNRuRwFsHj0a5Rem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76" zoomScaleNormal="85" zoomScaleSheetLayoutView="100" workbookViewId="0">
      <selection activeCell="AP96" sqref="AP96"/>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sX37z06XV584uMrV6UAOHG8/TL5XF2LdK9FOyzuF12b2oGkQ6OIzxuM8ouYphv42d3wfcuw0mq8k9akTKoSK+g==" saltValue="Ob+yT+9nI2c+RO/uJlW9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9aL1ucO24O916v9+n+Z0+2OFjwGXym0kV1MrSlm3H9FOkSkop/0mQc/DIIBINXMMhfBXYXsn0RfdG2/l9i1Fg==" saltValue="DpssTb9V5VClmSG13f1z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483</v>
      </c>
      <c r="AL9" s="1128"/>
      <c r="AM9" s="1128"/>
      <c r="AN9" s="1129"/>
      <c r="AO9" s="281">
        <v>385170</v>
      </c>
      <c r="AP9" s="281">
        <v>570622</v>
      </c>
      <c r="AQ9" s="282">
        <v>273733</v>
      </c>
      <c r="AR9" s="283">
        <v>108.5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484</v>
      </c>
      <c r="AL10" s="1128"/>
      <c r="AM10" s="1128"/>
      <c r="AN10" s="1129"/>
      <c r="AO10" s="284">
        <v>1554</v>
      </c>
      <c r="AP10" s="284">
        <v>2302</v>
      </c>
      <c r="AQ10" s="285">
        <v>30345</v>
      </c>
      <c r="AR10" s="286">
        <v>-92.4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485</v>
      </c>
      <c r="AL11" s="1128"/>
      <c r="AM11" s="1128"/>
      <c r="AN11" s="1129"/>
      <c r="AO11" s="284" t="s">
        <v>486</v>
      </c>
      <c r="AP11" s="284" t="s">
        <v>486</v>
      </c>
      <c r="AQ11" s="285">
        <v>4149</v>
      </c>
      <c r="AR11" s="286" t="s">
        <v>486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487</v>
      </c>
      <c r="AL12" s="1128"/>
      <c r="AM12" s="1128"/>
      <c r="AN12" s="1129"/>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488</v>
      </c>
      <c r="AL13" s="1128"/>
      <c r="AM13" s="1128"/>
      <c r="AN13" s="1129"/>
      <c r="AO13" s="284">
        <v>8363</v>
      </c>
      <c r="AP13" s="284">
        <v>12390</v>
      </c>
      <c r="AQ13" s="285">
        <v>9494</v>
      </c>
      <c r="AR13" s="286">
        <v>30.5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489</v>
      </c>
      <c r="AL14" s="1128"/>
      <c r="AM14" s="1128"/>
      <c r="AN14" s="1129"/>
      <c r="AO14" s="284" t="s">
        <v>486</v>
      </c>
      <c r="AP14" s="284" t="s">
        <v>486</v>
      </c>
      <c r="AQ14" s="285">
        <v>5033</v>
      </c>
      <c r="AR14" s="286" t="s">
        <v>486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490</v>
      </c>
      <c r="AL15" s="1131"/>
      <c r="AM15" s="1131"/>
      <c r="AN15" s="1132"/>
      <c r="AO15" s="284">
        <v>-35398</v>
      </c>
      <c r="AP15" s="284">
        <v>-52441</v>
      </c>
      <c r="AQ15" s="285">
        <v>-17000</v>
      </c>
      <c r="AR15" s="286">
        <v>208.5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178</v>
      </c>
      <c r="AL16" s="1131"/>
      <c r="AM16" s="1131"/>
      <c r="AN16" s="1132"/>
      <c r="AO16" s="284">
        <v>359689</v>
      </c>
      <c r="AP16" s="284">
        <v>532873</v>
      </c>
      <c r="AQ16" s="285">
        <v>305754</v>
      </c>
      <c r="AR16" s="286">
        <v>74.3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495</v>
      </c>
      <c r="AL21" s="1134"/>
      <c r="AM21" s="1134"/>
      <c r="AN21" s="1135"/>
      <c r="AO21" s="297">
        <v>50.37</v>
      </c>
      <c r="AP21" s="298">
        <v>26.54</v>
      </c>
      <c r="AQ21" s="299">
        <v>23.83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496</v>
      </c>
      <c r="AL22" s="1134"/>
      <c r="AM22" s="1134"/>
      <c r="AN22" s="1135"/>
      <c r="AO22" s="302">
        <v>91.4</v>
      </c>
      <c r="AP22" s="303">
        <v>93.9</v>
      </c>
      <c r="AQ22" s="304">
        <v>-2.5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500</v>
      </c>
      <c r="AL32" s="1118"/>
      <c r="AM32" s="1118"/>
      <c r="AN32" s="1119"/>
      <c r="AO32" s="312">
        <v>169600</v>
      </c>
      <c r="AP32" s="312">
        <v>251259</v>
      </c>
      <c r="AQ32" s="313">
        <v>170830</v>
      </c>
      <c r="AR32" s="314">
        <v>47.1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501</v>
      </c>
      <c r="AL33" s="1118"/>
      <c r="AM33" s="1118"/>
      <c r="AN33" s="1119"/>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502</v>
      </c>
      <c r="AL34" s="1118"/>
      <c r="AM34" s="1118"/>
      <c r="AN34" s="1119"/>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503</v>
      </c>
      <c r="AL35" s="1118"/>
      <c r="AM35" s="1118"/>
      <c r="AN35" s="1119"/>
      <c r="AO35" s="312">
        <v>21719</v>
      </c>
      <c r="AP35" s="312">
        <v>32176</v>
      </c>
      <c r="AQ35" s="313">
        <v>32606</v>
      </c>
      <c r="AR35" s="314">
        <v>-1.3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504</v>
      </c>
      <c r="AL36" s="1118"/>
      <c r="AM36" s="1118"/>
      <c r="AN36" s="1119"/>
      <c r="AO36" s="312">
        <v>414</v>
      </c>
      <c r="AP36" s="312">
        <v>613</v>
      </c>
      <c r="AQ36" s="313">
        <v>4875</v>
      </c>
      <c r="AR36" s="314">
        <v>-87.4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505</v>
      </c>
      <c r="AL37" s="1118"/>
      <c r="AM37" s="1118"/>
      <c r="AN37" s="1119"/>
      <c r="AO37" s="312" t="s">
        <v>486</v>
      </c>
      <c r="AP37" s="312" t="s">
        <v>486</v>
      </c>
      <c r="AQ37" s="313">
        <v>993</v>
      </c>
      <c r="AR37" s="314" t="s">
        <v>486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506</v>
      </c>
      <c r="AL38" s="1121"/>
      <c r="AM38" s="1121"/>
      <c r="AN38" s="1122"/>
      <c r="AO38" s="315" t="s">
        <v>486</v>
      </c>
      <c r="AP38" s="315" t="s">
        <v>486</v>
      </c>
      <c r="AQ38" s="316">
        <v>50</v>
      </c>
      <c r="AR38" s="304" t="s">
        <v>486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507</v>
      </c>
      <c r="AL39" s="1121"/>
      <c r="AM39" s="1121"/>
      <c r="AN39" s="1122"/>
      <c r="AO39" s="312">
        <v>-12433</v>
      </c>
      <c r="AP39" s="312">
        <v>-18419</v>
      </c>
      <c r="AQ39" s="313">
        <v>-6626</v>
      </c>
      <c r="AR39" s="314">
        <v>178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508</v>
      </c>
      <c r="AL40" s="1118"/>
      <c r="AM40" s="1118"/>
      <c r="AN40" s="1119"/>
      <c r="AO40" s="312">
        <v>-126336</v>
      </c>
      <c r="AP40" s="312">
        <v>-187164</v>
      </c>
      <c r="AQ40" s="313">
        <v>-145454</v>
      </c>
      <c r="AR40" s="314">
        <v>28.7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288</v>
      </c>
      <c r="AL41" s="1124"/>
      <c r="AM41" s="1124"/>
      <c r="AN41" s="1125"/>
      <c r="AO41" s="312">
        <v>52964</v>
      </c>
      <c r="AP41" s="312">
        <v>78465</v>
      </c>
      <c r="AQ41" s="313">
        <v>57274</v>
      </c>
      <c r="AR41" s="314">
        <v>37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478</v>
      </c>
      <c r="AN49" s="1112" t="s">
        <v>511</v>
      </c>
      <c r="AO49" s="1113"/>
      <c r="AP49" s="1113"/>
      <c r="AQ49" s="1113"/>
      <c r="AR49" s="1114"/>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72297</v>
      </c>
      <c r="AN51" s="334">
        <v>101684</v>
      </c>
      <c r="AO51" s="335">
        <v>-80.3</v>
      </c>
      <c r="AP51" s="336">
        <v>316937</v>
      </c>
      <c r="AQ51" s="337">
        <v>9.4</v>
      </c>
      <c r="AR51" s="338">
        <v>-89.7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50658</v>
      </c>
      <c r="AN52" s="342">
        <v>71249</v>
      </c>
      <c r="AO52" s="343">
        <v>-57.3</v>
      </c>
      <c r="AP52" s="344">
        <v>199150</v>
      </c>
      <c r="AQ52" s="345">
        <v>27.5</v>
      </c>
      <c r="AR52" s="346">
        <v>-84.8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153907</v>
      </c>
      <c r="AN53" s="334">
        <v>212579</v>
      </c>
      <c r="AO53" s="335">
        <v>109.1</v>
      </c>
      <c r="AP53" s="336">
        <v>332350</v>
      </c>
      <c r="AQ53" s="337">
        <v>4.9000000000000004</v>
      </c>
      <c r="AR53" s="338">
        <v>104.2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7624</v>
      </c>
      <c r="AN54" s="342">
        <v>10530</v>
      </c>
      <c r="AO54" s="343">
        <v>-85.2</v>
      </c>
      <c r="AP54" s="344">
        <v>200453</v>
      </c>
      <c r="AQ54" s="345">
        <v>0.7</v>
      </c>
      <c r="AR54" s="346">
        <v>-85.9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164185</v>
      </c>
      <c r="AN55" s="334">
        <v>229309</v>
      </c>
      <c r="AO55" s="335">
        <v>7.9</v>
      </c>
      <c r="AP55" s="336">
        <v>362690</v>
      </c>
      <c r="AQ55" s="337">
        <v>9.1</v>
      </c>
      <c r="AR55" s="338">
        <v>-1.2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31745</v>
      </c>
      <c r="AN56" s="342">
        <v>44337</v>
      </c>
      <c r="AO56" s="343">
        <v>321.10000000000002</v>
      </c>
      <c r="AP56" s="344">
        <v>172580</v>
      </c>
      <c r="AQ56" s="345">
        <v>-13.9</v>
      </c>
      <c r="AR56" s="346">
        <v>335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149748</v>
      </c>
      <c r="AN57" s="334">
        <v>215465</v>
      </c>
      <c r="AO57" s="335">
        <v>-6</v>
      </c>
      <c r="AP57" s="336">
        <v>296093</v>
      </c>
      <c r="AQ57" s="337">
        <v>-18.399999999999999</v>
      </c>
      <c r="AR57" s="338">
        <v>12.4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45833</v>
      </c>
      <c r="AN58" s="342">
        <v>65947</v>
      </c>
      <c r="AO58" s="343">
        <v>48.7</v>
      </c>
      <c r="AP58" s="344">
        <v>140545</v>
      </c>
      <c r="AQ58" s="345">
        <v>-18.600000000000001</v>
      </c>
      <c r="AR58" s="346">
        <v>67.3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61763</v>
      </c>
      <c r="AN59" s="334">
        <v>91501</v>
      </c>
      <c r="AO59" s="335">
        <v>-57.5</v>
      </c>
      <c r="AP59" s="336">
        <v>308655</v>
      </c>
      <c r="AQ59" s="337">
        <v>4.2</v>
      </c>
      <c r="AR59" s="338">
        <v>-61.7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39543</v>
      </c>
      <c r="AN60" s="342">
        <v>58582</v>
      </c>
      <c r="AO60" s="343">
        <v>-11.2</v>
      </c>
      <c r="AP60" s="344">
        <v>169887</v>
      </c>
      <c r="AQ60" s="345">
        <v>20.9</v>
      </c>
      <c r="AR60" s="346">
        <v>-32.1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120380</v>
      </c>
      <c r="AN61" s="349">
        <v>170108</v>
      </c>
      <c r="AO61" s="350">
        <v>-5.4</v>
      </c>
      <c r="AP61" s="351">
        <v>323345</v>
      </c>
      <c r="AQ61" s="352">
        <v>1.8</v>
      </c>
      <c r="AR61" s="338">
        <v>-7.2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35081</v>
      </c>
      <c r="AN62" s="342">
        <v>50129</v>
      </c>
      <c r="AO62" s="343">
        <v>43.2</v>
      </c>
      <c r="AP62" s="344">
        <v>176523</v>
      </c>
      <c r="AQ62" s="345">
        <v>3.3</v>
      </c>
      <c r="AR62" s="346">
        <v>39.9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TTo/9EuoEM5L9kIuo4IgCNMJjIflzqtXUrL50ieHADgBkJ4o/vgJJCrydJsAZ8W67JO6YPF9qa/JRp/apm6qzQ==" saltValue="JenO/nR4fijscL2qI7GD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election activeCell="C111" sqref="C111"/>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J9yt7p1cRsBPhyOVL6c9IWaq7oLeahDy8i0bOJ/uh8EfCbIBC/AGK/yit22L0mqexlbSi0pgGBDJQVyPXW9tCA==" saltValue="+VuGblbpLrHAuaNdYyEU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82xx17LLeo3if/YO5olUTHbhMfIaWs+0VM3A8eK+rWISvrLT1BP3b+yXZWO2xymlK3cU6HbDeBB4L7BXnssCnQ==" saltValue="4kJ7syzEmowqMjvfBvxk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6" t="s">
        <v>3</v>
      </c>
      <c r="D47" s="1136"/>
      <c r="E47" s="1137"/>
      <c r="F47" s="11">
        <v>74.59</v>
      </c>
      <c r="G47" s="12">
        <v>72.41</v>
      </c>
      <c r="H47" s="12">
        <v>74.75</v>
      </c>
      <c r="I47" s="12">
        <v>88.92</v>
      </c>
      <c r="J47" s="13">
        <v>97.58</v>
      </c>
    </row>
    <row r="48" spans="2:10" ht="57.75" customHeight="1">
      <c r="B48" s="14"/>
      <c r="C48" s="1138" t="s">
        <v>4</v>
      </c>
      <c r="D48" s="1138"/>
      <c r="E48" s="1139"/>
      <c r="F48" s="15">
        <v>11.38</v>
      </c>
      <c r="G48" s="16">
        <v>17.48</v>
      </c>
      <c r="H48" s="16">
        <v>16.010000000000002</v>
      </c>
      <c r="I48" s="16">
        <v>13.01</v>
      </c>
      <c r="J48" s="17">
        <v>6.41</v>
      </c>
    </row>
    <row r="49" spans="2:10" ht="57.75" customHeight="1" thickBot="1">
      <c r="B49" s="18"/>
      <c r="C49" s="1140" t="s">
        <v>5</v>
      </c>
      <c r="D49" s="1140"/>
      <c r="E49" s="1141"/>
      <c r="F49" s="19">
        <v>4.6500000000000004</v>
      </c>
      <c r="G49" s="20">
        <v>8.8699999999999992</v>
      </c>
      <c r="H49" s="20">
        <v>10.36</v>
      </c>
      <c r="I49" s="20">
        <v>8.57</v>
      </c>
      <c r="J49" s="21">
        <v>1.81</v>
      </c>
    </row>
    <row r="50" spans="2:10"/>
  </sheetData>
  <sheetProtection algorithmName="SHA-512" hashValue="QATc1qYHJMThih4JTbAIS9Gv3Z/jPtrJ1AQg40PDZ2jrAfJZHokqf6DEvRIVRiO68DLdQ3VwIPUhXpF8MUqd9g==" saltValue="ISaKOup7I8Hyha+4Hmvg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36" sqref="H3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8" t="s">
        <v>530</v>
      </c>
      <c r="D34" s="1148"/>
      <c r="E34" s="1149"/>
      <c r="F34" s="32">
        <v>11.38</v>
      </c>
      <c r="G34" s="33">
        <v>17.47</v>
      </c>
      <c r="H34" s="33">
        <v>16</v>
      </c>
      <c r="I34" s="33">
        <v>13.01</v>
      </c>
      <c r="J34" s="34">
        <v>6.41</v>
      </c>
      <c r="K34" s="22"/>
      <c r="L34" s="22"/>
      <c r="M34" s="22"/>
      <c r="N34" s="22"/>
      <c r="O34" s="22"/>
      <c r="P34" s="22"/>
    </row>
    <row r="35" spans="1:16" ht="39" customHeight="1">
      <c r="A35" s="22"/>
      <c r="B35" s="35"/>
      <c r="C35" s="1142" t="s">
        <v>531</v>
      </c>
      <c r="D35" s="1143"/>
      <c r="E35" s="1144"/>
      <c r="F35" s="36">
        <v>2.92</v>
      </c>
      <c r="G35" s="37">
        <v>1.57</v>
      </c>
      <c r="H35" s="37">
        <v>1.0900000000000001</v>
      </c>
      <c r="I35" s="37">
        <v>1.61</v>
      </c>
      <c r="J35" s="38">
        <v>2.99</v>
      </c>
      <c r="K35" s="22"/>
      <c r="L35" s="22"/>
      <c r="M35" s="22"/>
      <c r="N35" s="22"/>
      <c r="O35" s="22"/>
      <c r="P35" s="22"/>
    </row>
    <row r="36" spans="1:16" ht="39" customHeight="1">
      <c r="A36" s="22"/>
      <c r="B36" s="35"/>
      <c r="C36" s="1142" t="s">
        <v>532</v>
      </c>
      <c r="D36" s="1143"/>
      <c r="E36" s="1144"/>
      <c r="F36" s="36">
        <v>0.17</v>
      </c>
      <c r="G36" s="37">
        <v>0.09</v>
      </c>
      <c r="H36" s="37">
        <v>0.08</v>
      </c>
      <c r="I36" s="37">
        <v>0.17</v>
      </c>
      <c r="J36" s="38">
        <v>0.28000000000000003</v>
      </c>
      <c r="K36" s="22"/>
      <c r="L36" s="22"/>
      <c r="M36" s="22"/>
      <c r="N36" s="22"/>
      <c r="O36" s="22"/>
      <c r="P36" s="22"/>
    </row>
    <row r="37" spans="1:16" ht="39" customHeight="1">
      <c r="A37" s="22"/>
      <c r="B37" s="35"/>
      <c r="C37" s="1142" t="s">
        <v>533</v>
      </c>
      <c r="D37" s="1143"/>
      <c r="E37" s="1144"/>
      <c r="F37" s="36">
        <v>0.02</v>
      </c>
      <c r="G37" s="37">
        <v>0.03</v>
      </c>
      <c r="H37" s="37">
        <v>0</v>
      </c>
      <c r="I37" s="37">
        <v>7.0000000000000007E-2</v>
      </c>
      <c r="J37" s="38">
        <v>0.06</v>
      </c>
      <c r="K37" s="22"/>
      <c r="L37" s="22"/>
      <c r="M37" s="22"/>
      <c r="N37" s="22"/>
      <c r="O37" s="22"/>
      <c r="P37" s="22"/>
    </row>
    <row r="38" spans="1:16" ht="39" customHeight="1">
      <c r="A38" s="22"/>
      <c r="B38" s="35"/>
      <c r="C38" s="1142" t="s">
        <v>534</v>
      </c>
      <c r="D38" s="1143"/>
      <c r="E38" s="1144"/>
      <c r="F38" s="36">
        <v>0</v>
      </c>
      <c r="G38" s="37">
        <v>0</v>
      </c>
      <c r="H38" s="37">
        <v>0</v>
      </c>
      <c r="I38" s="37">
        <v>0.01</v>
      </c>
      <c r="J38" s="38">
        <v>0.01</v>
      </c>
      <c r="K38" s="22"/>
      <c r="L38" s="22"/>
      <c r="M38" s="22"/>
      <c r="N38" s="22"/>
      <c r="O38" s="22"/>
      <c r="P38" s="22"/>
    </row>
    <row r="39" spans="1:16" ht="39" customHeight="1">
      <c r="A39" s="22"/>
      <c r="B39" s="35"/>
      <c r="C39" s="1142" t="s">
        <v>535</v>
      </c>
      <c r="D39" s="1143"/>
      <c r="E39" s="1144"/>
      <c r="F39" s="36">
        <v>7.36</v>
      </c>
      <c r="G39" s="37" t="s">
        <v>536</v>
      </c>
      <c r="H39" s="37">
        <v>5.33</v>
      </c>
      <c r="I39" s="37">
        <v>0</v>
      </c>
      <c r="J39" s="38">
        <v>0</v>
      </c>
      <c r="K39" s="22"/>
      <c r="L39" s="22"/>
      <c r="M39" s="22"/>
      <c r="N39" s="22"/>
      <c r="O39" s="22"/>
      <c r="P39" s="22"/>
    </row>
    <row r="40" spans="1:16" ht="39" customHeight="1">
      <c r="A40" s="22"/>
      <c r="B40" s="35"/>
      <c r="C40" s="1142"/>
      <c r="D40" s="1143"/>
      <c r="E40" s="1144"/>
      <c r="F40" s="36"/>
      <c r="G40" s="37"/>
      <c r="H40" s="37"/>
      <c r="I40" s="37"/>
      <c r="J40" s="38"/>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537</v>
      </c>
      <c r="D42" s="1143"/>
      <c r="E42" s="1144"/>
      <c r="F42" s="36" t="s">
        <v>486</v>
      </c>
      <c r="G42" s="37" t="s">
        <v>486</v>
      </c>
      <c r="H42" s="37" t="s">
        <v>486</v>
      </c>
      <c r="I42" s="37" t="s">
        <v>486</v>
      </c>
      <c r="J42" s="38" t="s">
        <v>486</v>
      </c>
      <c r="K42" s="22"/>
      <c r="L42" s="22"/>
      <c r="M42" s="22"/>
      <c r="N42" s="22"/>
      <c r="O42" s="22"/>
      <c r="P42" s="22"/>
    </row>
    <row r="43" spans="1:16" ht="39" customHeight="1" thickBot="1">
      <c r="A43" s="22"/>
      <c r="B43" s="40"/>
      <c r="C43" s="1145" t="s">
        <v>538</v>
      </c>
      <c r="D43" s="1146"/>
      <c r="E43" s="1147"/>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7/gWrscV9kOpldthLygr0GfaMkqlAo35FmlI+m+tkHf9c6bP1mAL0Nz3MYv2Nt7GYRKEpPZaJH0CeYoRhHb+A==" saltValue="k+ghpX5HEA9QpFcoHCm9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3" t="s">
        <v>9</v>
      </c>
      <c r="C45" s="1174"/>
      <c r="D45" s="58"/>
      <c r="E45" s="1179" t="s">
        <v>10</v>
      </c>
      <c r="F45" s="1179"/>
      <c r="G45" s="1179"/>
      <c r="H45" s="1179"/>
      <c r="I45" s="1179"/>
      <c r="J45" s="1180"/>
      <c r="K45" s="59">
        <v>149</v>
      </c>
      <c r="L45" s="60">
        <v>154</v>
      </c>
      <c r="M45" s="60">
        <v>159</v>
      </c>
      <c r="N45" s="60">
        <v>174</v>
      </c>
      <c r="O45" s="61">
        <v>170</v>
      </c>
      <c r="P45" s="48"/>
      <c r="Q45" s="48"/>
      <c r="R45" s="48"/>
      <c r="S45" s="48"/>
      <c r="T45" s="48"/>
      <c r="U45" s="48"/>
    </row>
    <row r="46" spans="1:21" ht="30.75" customHeight="1">
      <c r="A46" s="48"/>
      <c r="B46" s="1175"/>
      <c r="C46" s="1176"/>
      <c r="D46" s="62"/>
      <c r="E46" s="1152" t="s">
        <v>11</v>
      </c>
      <c r="F46" s="1152"/>
      <c r="G46" s="1152"/>
      <c r="H46" s="1152"/>
      <c r="I46" s="1152"/>
      <c r="J46" s="1153"/>
      <c r="K46" s="63" t="s">
        <v>486</v>
      </c>
      <c r="L46" s="64" t="s">
        <v>486</v>
      </c>
      <c r="M46" s="64" t="s">
        <v>486</v>
      </c>
      <c r="N46" s="64" t="s">
        <v>486</v>
      </c>
      <c r="O46" s="65" t="s">
        <v>486</v>
      </c>
      <c r="P46" s="48"/>
      <c r="Q46" s="48"/>
      <c r="R46" s="48"/>
      <c r="S46" s="48"/>
      <c r="T46" s="48"/>
      <c r="U46" s="48"/>
    </row>
    <row r="47" spans="1:21" ht="30.75" customHeight="1">
      <c r="A47" s="48"/>
      <c r="B47" s="1175"/>
      <c r="C47" s="1176"/>
      <c r="D47" s="62"/>
      <c r="E47" s="1152" t="s">
        <v>12</v>
      </c>
      <c r="F47" s="1152"/>
      <c r="G47" s="1152"/>
      <c r="H47" s="1152"/>
      <c r="I47" s="1152"/>
      <c r="J47" s="1153"/>
      <c r="K47" s="63" t="s">
        <v>486</v>
      </c>
      <c r="L47" s="64" t="s">
        <v>486</v>
      </c>
      <c r="M47" s="64" t="s">
        <v>486</v>
      </c>
      <c r="N47" s="64" t="s">
        <v>486</v>
      </c>
      <c r="O47" s="65" t="s">
        <v>486</v>
      </c>
      <c r="P47" s="48"/>
      <c r="Q47" s="48"/>
      <c r="R47" s="48"/>
      <c r="S47" s="48"/>
      <c r="T47" s="48"/>
      <c r="U47" s="48"/>
    </row>
    <row r="48" spans="1:21" ht="30.75" customHeight="1">
      <c r="A48" s="48"/>
      <c r="B48" s="1175"/>
      <c r="C48" s="1176"/>
      <c r="D48" s="62"/>
      <c r="E48" s="1152" t="s">
        <v>13</v>
      </c>
      <c r="F48" s="1152"/>
      <c r="G48" s="1152"/>
      <c r="H48" s="1152"/>
      <c r="I48" s="1152"/>
      <c r="J48" s="1153"/>
      <c r="K48" s="63">
        <v>29</v>
      </c>
      <c r="L48" s="64">
        <v>31</v>
      </c>
      <c r="M48" s="64">
        <v>32</v>
      </c>
      <c r="N48" s="64">
        <v>33</v>
      </c>
      <c r="O48" s="65">
        <v>22</v>
      </c>
      <c r="P48" s="48"/>
      <c r="Q48" s="48"/>
      <c r="R48" s="48"/>
      <c r="S48" s="48"/>
      <c r="T48" s="48"/>
      <c r="U48" s="48"/>
    </row>
    <row r="49" spans="1:21" ht="30.75" customHeight="1">
      <c r="A49" s="48"/>
      <c r="B49" s="1175"/>
      <c r="C49" s="1176"/>
      <c r="D49" s="62"/>
      <c r="E49" s="1152" t="s">
        <v>14</v>
      </c>
      <c r="F49" s="1152"/>
      <c r="G49" s="1152"/>
      <c r="H49" s="1152"/>
      <c r="I49" s="1152"/>
      <c r="J49" s="1153"/>
      <c r="K49" s="63">
        <v>0</v>
      </c>
      <c r="L49" s="64">
        <v>0</v>
      </c>
      <c r="M49" s="64">
        <v>1</v>
      </c>
      <c r="N49" s="64">
        <v>0</v>
      </c>
      <c r="O49" s="65">
        <v>0</v>
      </c>
      <c r="P49" s="48"/>
      <c r="Q49" s="48"/>
      <c r="R49" s="48"/>
      <c r="S49" s="48"/>
      <c r="T49" s="48"/>
      <c r="U49" s="48"/>
    </row>
    <row r="50" spans="1:21" ht="30.75" customHeight="1">
      <c r="A50" s="48"/>
      <c r="B50" s="1175"/>
      <c r="C50" s="1176"/>
      <c r="D50" s="62"/>
      <c r="E50" s="1152" t="s">
        <v>15</v>
      </c>
      <c r="F50" s="1152"/>
      <c r="G50" s="1152"/>
      <c r="H50" s="1152"/>
      <c r="I50" s="1152"/>
      <c r="J50" s="1153"/>
      <c r="K50" s="63" t="s">
        <v>486</v>
      </c>
      <c r="L50" s="64" t="s">
        <v>486</v>
      </c>
      <c r="M50" s="64" t="s">
        <v>486</v>
      </c>
      <c r="N50" s="64" t="s">
        <v>486</v>
      </c>
      <c r="O50" s="65" t="s">
        <v>486</v>
      </c>
      <c r="P50" s="48"/>
      <c r="Q50" s="48"/>
      <c r="R50" s="48"/>
      <c r="S50" s="48"/>
      <c r="T50" s="48"/>
      <c r="U50" s="48"/>
    </row>
    <row r="51" spans="1:21" ht="30.75" customHeight="1">
      <c r="A51" s="48"/>
      <c r="B51" s="1177"/>
      <c r="C51" s="1178"/>
      <c r="D51" s="66"/>
      <c r="E51" s="1152" t="s">
        <v>16</v>
      </c>
      <c r="F51" s="1152"/>
      <c r="G51" s="1152"/>
      <c r="H51" s="1152"/>
      <c r="I51" s="1152"/>
      <c r="J51" s="1153"/>
      <c r="K51" s="63">
        <v>0</v>
      </c>
      <c r="L51" s="64">
        <v>0</v>
      </c>
      <c r="M51" s="64">
        <v>0</v>
      </c>
      <c r="N51" s="64">
        <v>0</v>
      </c>
      <c r="O51" s="65" t="s">
        <v>486</v>
      </c>
      <c r="P51" s="48"/>
      <c r="Q51" s="48"/>
      <c r="R51" s="48"/>
      <c r="S51" s="48"/>
      <c r="T51" s="48"/>
      <c r="U51" s="48"/>
    </row>
    <row r="52" spans="1:21" ht="30.75" customHeight="1">
      <c r="A52" s="48"/>
      <c r="B52" s="1150" t="s">
        <v>17</v>
      </c>
      <c r="C52" s="1151"/>
      <c r="D52" s="66"/>
      <c r="E52" s="1152" t="s">
        <v>18</v>
      </c>
      <c r="F52" s="1152"/>
      <c r="G52" s="1152"/>
      <c r="H52" s="1152"/>
      <c r="I52" s="1152"/>
      <c r="J52" s="1153"/>
      <c r="K52" s="63">
        <v>143</v>
      </c>
      <c r="L52" s="64">
        <v>148</v>
      </c>
      <c r="M52" s="64">
        <v>148</v>
      </c>
      <c r="N52" s="64">
        <v>142</v>
      </c>
      <c r="O52" s="65">
        <v>138</v>
      </c>
      <c r="P52" s="48"/>
      <c r="Q52" s="48"/>
      <c r="R52" s="48"/>
      <c r="S52" s="48"/>
      <c r="T52" s="48"/>
      <c r="U52" s="48"/>
    </row>
    <row r="53" spans="1:21" ht="30.75" customHeight="1" thickBot="1">
      <c r="A53" s="48"/>
      <c r="B53" s="1154" t="s">
        <v>19</v>
      </c>
      <c r="C53" s="1155"/>
      <c r="D53" s="67"/>
      <c r="E53" s="1156" t="s">
        <v>20</v>
      </c>
      <c r="F53" s="1156"/>
      <c r="G53" s="1156"/>
      <c r="H53" s="1156"/>
      <c r="I53" s="1156"/>
      <c r="J53" s="1157"/>
      <c r="K53" s="68">
        <v>35</v>
      </c>
      <c r="L53" s="69">
        <v>37</v>
      </c>
      <c r="M53" s="69">
        <v>44</v>
      </c>
      <c r="N53" s="69">
        <v>65</v>
      </c>
      <c r="O53" s="70">
        <v>54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58" t="s">
        <v>24</v>
      </c>
      <c r="C58" s="1159"/>
      <c r="D58" s="1164" t="s">
        <v>25</v>
      </c>
      <c r="E58" s="1165"/>
      <c r="F58" s="1165"/>
      <c r="G58" s="1165"/>
      <c r="H58" s="1165"/>
      <c r="I58" s="1165"/>
      <c r="J58" s="1166"/>
      <c r="K58" s="83"/>
      <c r="L58" s="84"/>
      <c r="M58" s="84"/>
      <c r="N58" s="84"/>
      <c r="O58" s="85"/>
    </row>
    <row r="59" spans="1:21" ht="31.5" customHeight="1">
      <c r="B59" s="1160"/>
      <c r="C59" s="1161"/>
      <c r="D59" s="1167" t="s">
        <v>26</v>
      </c>
      <c r="E59" s="1168"/>
      <c r="F59" s="1168"/>
      <c r="G59" s="1168"/>
      <c r="H59" s="1168"/>
      <c r="I59" s="1168"/>
      <c r="J59" s="1169"/>
      <c r="K59" s="86"/>
      <c r="L59" s="87"/>
      <c r="M59" s="87"/>
      <c r="N59" s="87"/>
      <c r="O59" s="88"/>
    </row>
    <row r="60" spans="1:21" ht="31.5" customHeight="1" thickBot="1">
      <c r="B60" s="1162"/>
      <c r="C60" s="1163"/>
      <c r="D60" s="1170" t="s">
        <v>27</v>
      </c>
      <c r="E60" s="1171"/>
      <c r="F60" s="1171"/>
      <c r="G60" s="1171"/>
      <c r="H60" s="1171"/>
      <c r="I60" s="1171"/>
      <c r="J60" s="1172"/>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TlMsHE3goLgum1f28vI7cV/e+O7vOYag1vbK0+Ij4KJnGY/Xctzu1igeellRtCs2PFaiWeUuIoPsTRVuZ5VEA==" saltValue="ALRBhUqZfzlMslH9w28I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3" t="s">
        <v>30</v>
      </c>
      <c r="C41" s="1194"/>
      <c r="D41" s="105"/>
      <c r="E41" s="1195" t="s">
        <v>31</v>
      </c>
      <c r="F41" s="1195"/>
      <c r="G41" s="1195"/>
      <c r="H41" s="1196"/>
      <c r="I41" s="355">
        <v>1486</v>
      </c>
      <c r="J41" s="356">
        <v>1338</v>
      </c>
      <c r="K41" s="356">
        <v>1322</v>
      </c>
      <c r="L41" s="356">
        <v>1191</v>
      </c>
      <c r="M41" s="357">
        <v>1061</v>
      </c>
    </row>
    <row r="42" spans="2:13" ht="27.75" customHeight="1">
      <c r="B42" s="1183"/>
      <c r="C42" s="1184"/>
      <c r="D42" s="106"/>
      <c r="E42" s="1187" t="s">
        <v>32</v>
      </c>
      <c r="F42" s="1187"/>
      <c r="G42" s="1187"/>
      <c r="H42" s="1188"/>
      <c r="I42" s="358" t="s">
        <v>486</v>
      </c>
      <c r="J42" s="359" t="s">
        <v>486</v>
      </c>
      <c r="K42" s="359" t="s">
        <v>486</v>
      </c>
      <c r="L42" s="359" t="s">
        <v>486</v>
      </c>
      <c r="M42" s="360" t="s">
        <v>486</v>
      </c>
    </row>
    <row r="43" spans="2:13" ht="27.75" customHeight="1">
      <c r="B43" s="1183"/>
      <c r="C43" s="1184"/>
      <c r="D43" s="106"/>
      <c r="E43" s="1187" t="s">
        <v>33</v>
      </c>
      <c r="F43" s="1187"/>
      <c r="G43" s="1187"/>
      <c r="H43" s="1188"/>
      <c r="I43" s="358">
        <v>215</v>
      </c>
      <c r="J43" s="359">
        <v>222</v>
      </c>
      <c r="K43" s="359">
        <v>204</v>
      </c>
      <c r="L43" s="359">
        <v>200</v>
      </c>
      <c r="M43" s="360" t="s">
        <v>486</v>
      </c>
    </row>
    <row r="44" spans="2:13" ht="27.75" customHeight="1">
      <c r="B44" s="1183"/>
      <c r="C44" s="1184"/>
      <c r="D44" s="106"/>
      <c r="E44" s="1187" t="s">
        <v>34</v>
      </c>
      <c r="F44" s="1187"/>
      <c r="G44" s="1187"/>
      <c r="H44" s="1188"/>
      <c r="I44" s="358" t="s">
        <v>486</v>
      </c>
      <c r="J44" s="359" t="s">
        <v>486</v>
      </c>
      <c r="K44" s="359" t="s">
        <v>486</v>
      </c>
      <c r="L44" s="359" t="s">
        <v>486</v>
      </c>
      <c r="M44" s="360" t="s">
        <v>486</v>
      </c>
    </row>
    <row r="45" spans="2:13" ht="27.75" customHeight="1">
      <c r="B45" s="1183"/>
      <c r="C45" s="1184"/>
      <c r="D45" s="106"/>
      <c r="E45" s="1187" t="s">
        <v>35</v>
      </c>
      <c r="F45" s="1187"/>
      <c r="G45" s="1187"/>
      <c r="H45" s="1188"/>
      <c r="I45" s="358">
        <v>13</v>
      </c>
      <c r="J45" s="359">
        <v>20</v>
      </c>
      <c r="K45" s="359">
        <v>11</v>
      </c>
      <c r="L45" s="359">
        <v>36</v>
      </c>
      <c r="M45" s="360">
        <v>181</v>
      </c>
    </row>
    <row r="46" spans="2:13" ht="27.75" customHeight="1">
      <c r="B46" s="1183"/>
      <c r="C46" s="1184"/>
      <c r="D46" s="107"/>
      <c r="E46" s="1187" t="s">
        <v>36</v>
      </c>
      <c r="F46" s="1187"/>
      <c r="G46" s="1187"/>
      <c r="H46" s="1188"/>
      <c r="I46" s="358" t="s">
        <v>486</v>
      </c>
      <c r="J46" s="359" t="s">
        <v>486</v>
      </c>
      <c r="K46" s="359" t="s">
        <v>486</v>
      </c>
      <c r="L46" s="359" t="s">
        <v>486</v>
      </c>
      <c r="M46" s="360" t="s">
        <v>486</v>
      </c>
    </row>
    <row r="47" spans="2:13" ht="27.75" customHeight="1">
      <c r="B47" s="1183"/>
      <c r="C47" s="1184"/>
      <c r="D47" s="108"/>
      <c r="E47" s="1197" t="s">
        <v>37</v>
      </c>
      <c r="F47" s="1198"/>
      <c r="G47" s="1198"/>
      <c r="H47" s="1199"/>
      <c r="I47" s="358" t="s">
        <v>486</v>
      </c>
      <c r="J47" s="359" t="s">
        <v>486</v>
      </c>
      <c r="K47" s="359" t="s">
        <v>486</v>
      </c>
      <c r="L47" s="359" t="s">
        <v>486</v>
      </c>
      <c r="M47" s="360" t="s">
        <v>486</v>
      </c>
    </row>
    <row r="48" spans="2:13" ht="27.75" customHeight="1">
      <c r="B48" s="1183"/>
      <c r="C48" s="1184"/>
      <c r="D48" s="106"/>
      <c r="E48" s="1187" t="s">
        <v>38</v>
      </c>
      <c r="F48" s="1187"/>
      <c r="G48" s="1187"/>
      <c r="H48" s="1188"/>
      <c r="I48" s="358" t="s">
        <v>486</v>
      </c>
      <c r="J48" s="359" t="s">
        <v>486</v>
      </c>
      <c r="K48" s="359" t="s">
        <v>486</v>
      </c>
      <c r="L48" s="359" t="s">
        <v>486</v>
      </c>
      <c r="M48" s="360" t="s">
        <v>486</v>
      </c>
    </row>
    <row r="49" spans="2:13" ht="27.75" customHeight="1">
      <c r="B49" s="1185"/>
      <c r="C49" s="1186"/>
      <c r="D49" s="106"/>
      <c r="E49" s="1187" t="s">
        <v>39</v>
      </c>
      <c r="F49" s="1187"/>
      <c r="G49" s="1187"/>
      <c r="H49" s="1188"/>
      <c r="I49" s="358" t="s">
        <v>486</v>
      </c>
      <c r="J49" s="359" t="s">
        <v>486</v>
      </c>
      <c r="K49" s="359" t="s">
        <v>486</v>
      </c>
      <c r="L49" s="359" t="s">
        <v>486</v>
      </c>
      <c r="M49" s="360" t="s">
        <v>486</v>
      </c>
    </row>
    <row r="50" spans="2:13" ht="27.75" customHeight="1">
      <c r="B50" s="1181" t="s">
        <v>40</v>
      </c>
      <c r="C50" s="1182"/>
      <c r="D50" s="109"/>
      <c r="E50" s="1187" t="s">
        <v>41</v>
      </c>
      <c r="F50" s="1187"/>
      <c r="G50" s="1187"/>
      <c r="H50" s="1188"/>
      <c r="I50" s="358">
        <v>957</v>
      </c>
      <c r="J50" s="359">
        <v>975</v>
      </c>
      <c r="K50" s="359">
        <v>1086</v>
      </c>
      <c r="L50" s="359">
        <v>1215</v>
      </c>
      <c r="M50" s="360">
        <v>1323</v>
      </c>
    </row>
    <row r="51" spans="2:13" ht="27.75" customHeight="1">
      <c r="B51" s="1183"/>
      <c r="C51" s="1184"/>
      <c r="D51" s="106"/>
      <c r="E51" s="1187" t="s">
        <v>42</v>
      </c>
      <c r="F51" s="1187"/>
      <c r="G51" s="1187"/>
      <c r="H51" s="1188"/>
      <c r="I51" s="358">
        <v>86</v>
      </c>
      <c r="J51" s="359">
        <v>75</v>
      </c>
      <c r="K51" s="359">
        <v>64</v>
      </c>
      <c r="L51" s="359">
        <v>52</v>
      </c>
      <c r="M51" s="360">
        <v>41</v>
      </c>
    </row>
    <row r="52" spans="2:13" ht="27.75" customHeight="1">
      <c r="B52" s="1185"/>
      <c r="C52" s="1186"/>
      <c r="D52" s="106"/>
      <c r="E52" s="1187" t="s">
        <v>43</v>
      </c>
      <c r="F52" s="1187"/>
      <c r="G52" s="1187"/>
      <c r="H52" s="1188"/>
      <c r="I52" s="358">
        <v>1031</v>
      </c>
      <c r="J52" s="359">
        <v>995</v>
      </c>
      <c r="K52" s="359">
        <v>909</v>
      </c>
      <c r="L52" s="359">
        <v>868</v>
      </c>
      <c r="M52" s="360">
        <v>741</v>
      </c>
    </row>
    <row r="53" spans="2:13" ht="27.75" customHeight="1" thickBot="1">
      <c r="B53" s="1189" t="s">
        <v>19</v>
      </c>
      <c r="C53" s="1190"/>
      <c r="D53" s="110"/>
      <c r="E53" s="1191" t="s">
        <v>44</v>
      </c>
      <c r="F53" s="1191"/>
      <c r="G53" s="1191"/>
      <c r="H53" s="1192"/>
      <c r="I53" s="361">
        <v>-360</v>
      </c>
      <c r="J53" s="362">
        <v>-464</v>
      </c>
      <c r="K53" s="362">
        <v>-523</v>
      </c>
      <c r="L53" s="362">
        <v>-708</v>
      </c>
      <c r="M53" s="363">
        <v>-863</v>
      </c>
    </row>
    <row r="54" spans="2:13" ht="27.75" customHeight="1">
      <c r="B54" s="111"/>
      <c r="C54" s="112"/>
      <c r="D54" s="112"/>
      <c r="E54" s="113"/>
      <c r="F54" s="113"/>
      <c r="G54" s="113"/>
      <c r="H54" s="113"/>
      <c r="I54" s="114"/>
      <c r="J54" s="114"/>
      <c r="K54" s="114"/>
      <c r="L54" s="114"/>
      <c r="M54" s="114"/>
    </row>
    <row r="55" spans="2:13"/>
  </sheetData>
  <sheetProtection algorithmName="SHA-512" hashValue="YTGP3YzL2LLdI1Jk4mrYaEtWvjfnmeLxC/j6HIWXXzex1uT5pCcDnlS5Iy4BwDXx9lbBSMHKx2AMhTkmcUSqJw==" saltValue="jVZxi1TvrrLTG1Iao1PJ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08" t="s">
        <v>46</v>
      </c>
      <c r="D55" s="1208"/>
      <c r="E55" s="1209"/>
      <c r="F55" s="122">
        <v>640</v>
      </c>
      <c r="G55" s="122">
        <v>740</v>
      </c>
      <c r="H55" s="123">
        <v>810</v>
      </c>
    </row>
    <row r="56" spans="2:8" ht="52.5" customHeight="1">
      <c r="B56" s="124"/>
      <c r="C56" s="1210" t="s">
        <v>47</v>
      </c>
      <c r="D56" s="1210"/>
      <c r="E56" s="1211"/>
      <c r="F56" s="125">
        <v>257</v>
      </c>
      <c r="G56" s="125">
        <v>272</v>
      </c>
      <c r="H56" s="126">
        <v>282</v>
      </c>
    </row>
    <row r="57" spans="2:8" ht="53.25" customHeight="1">
      <c r="B57" s="124"/>
      <c r="C57" s="1212" t="s">
        <v>48</v>
      </c>
      <c r="D57" s="1212"/>
      <c r="E57" s="1213"/>
      <c r="F57" s="127">
        <v>150</v>
      </c>
      <c r="G57" s="127">
        <v>164</v>
      </c>
      <c r="H57" s="128">
        <v>193</v>
      </c>
    </row>
    <row r="58" spans="2:8" ht="45.75" customHeight="1">
      <c r="B58" s="129"/>
      <c r="C58" s="1200" t="s">
        <v>545</v>
      </c>
      <c r="D58" s="1201"/>
      <c r="E58" s="1202"/>
      <c r="F58" s="130">
        <v>90</v>
      </c>
      <c r="G58" s="130">
        <v>90</v>
      </c>
      <c r="H58" s="131">
        <v>95</v>
      </c>
    </row>
    <row r="59" spans="2:8" ht="45.75" customHeight="1">
      <c r="B59" s="129"/>
      <c r="C59" s="1200" t="s">
        <v>546</v>
      </c>
      <c r="D59" s="1201"/>
      <c r="E59" s="1202"/>
      <c r="F59" s="130">
        <v>22</v>
      </c>
      <c r="G59" s="130">
        <v>22</v>
      </c>
      <c r="H59" s="131">
        <v>22</v>
      </c>
    </row>
    <row r="60" spans="2:8" ht="45.75" customHeight="1">
      <c r="B60" s="129"/>
      <c r="C60" s="1200" t="s">
        <v>547</v>
      </c>
      <c r="D60" s="1201"/>
      <c r="E60" s="1202"/>
      <c r="F60" s="130">
        <v>5</v>
      </c>
      <c r="G60" s="130">
        <v>20</v>
      </c>
      <c r="H60" s="131">
        <v>40</v>
      </c>
    </row>
    <row r="61" spans="2:8" ht="45.75" customHeight="1">
      <c r="B61" s="129"/>
      <c r="C61" s="1200" t="s">
        <v>548</v>
      </c>
      <c r="D61" s="1201"/>
      <c r="E61" s="1202"/>
      <c r="F61" s="130">
        <v>1</v>
      </c>
      <c r="G61" s="130">
        <v>1</v>
      </c>
      <c r="H61" s="131">
        <v>2</v>
      </c>
    </row>
    <row r="62" spans="2:8" ht="45.75" customHeight="1" thickBot="1">
      <c r="B62" s="132"/>
      <c r="C62" s="1203" t="s">
        <v>549</v>
      </c>
      <c r="D62" s="1204"/>
      <c r="E62" s="1205"/>
      <c r="F62" s="133">
        <v>11</v>
      </c>
      <c r="G62" s="133">
        <v>11</v>
      </c>
      <c r="H62" s="134">
        <v>11</v>
      </c>
    </row>
    <row r="63" spans="2:8" ht="52.5" customHeight="1" thickBot="1">
      <c r="B63" s="135"/>
      <c r="C63" s="1206" t="s">
        <v>49</v>
      </c>
      <c r="D63" s="1206"/>
      <c r="E63" s="1207"/>
      <c r="F63" s="136">
        <v>1046</v>
      </c>
      <c r="G63" s="136">
        <v>1175</v>
      </c>
      <c r="H63" s="137">
        <v>1284</v>
      </c>
    </row>
    <row r="64" spans="2:8"/>
  </sheetData>
  <sheetProtection algorithmName="SHA-512" hashValue="XTtgj7lo8YRBoJjQzsuENx3OL0fl0s4l82unM4WkDIBdVSXSWJcYolot5UIoE2shAP5Q0nnlZ3diY9OfkXASww==" saltValue="SaOE3j9+H3mYIKyyQU36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101684</v>
      </c>
      <c r="E3" s="156"/>
      <c r="F3" s="157">
        <v>316937</v>
      </c>
      <c r="G3" s="158"/>
      <c r="H3" s="159"/>
    </row>
    <row r="4" spans="1:8">
      <c r="A4" s="160"/>
      <c r="B4" s="161"/>
      <c r="C4" s="162"/>
      <c r="D4" s="163">
        <v>71249</v>
      </c>
      <c r="E4" s="164"/>
      <c r="F4" s="165">
        <v>199150</v>
      </c>
      <c r="G4" s="166"/>
      <c r="H4" s="167"/>
    </row>
    <row r="5" spans="1:8">
      <c r="A5" s="148" t="s">
        <v>519</v>
      </c>
      <c r="B5" s="153"/>
      <c r="C5" s="154"/>
      <c r="D5" s="155">
        <v>212579</v>
      </c>
      <c r="E5" s="156"/>
      <c r="F5" s="157">
        <v>332350</v>
      </c>
      <c r="G5" s="158"/>
      <c r="H5" s="159"/>
    </row>
    <row r="6" spans="1:8">
      <c r="A6" s="160"/>
      <c r="B6" s="161"/>
      <c r="C6" s="162"/>
      <c r="D6" s="163">
        <v>10530</v>
      </c>
      <c r="E6" s="164"/>
      <c r="F6" s="165">
        <v>200453</v>
      </c>
      <c r="G6" s="166"/>
      <c r="H6" s="167"/>
    </row>
    <row r="7" spans="1:8">
      <c r="A7" s="148" t="s">
        <v>520</v>
      </c>
      <c r="B7" s="153"/>
      <c r="C7" s="154"/>
      <c r="D7" s="155">
        <v>229309</v>
      </c>
      <c r="E7" s="156"/>
      <c r="F7" s="157">
        <v>362690</v>
      </c>
      <c r="G7" s="158"/>
      <c r="H7" s="159"/>
    </row>
    <row r="8" spans="1:8">
      <c r="A8" s="160"/>
      <c r="B8" s="161"/>
      <c r="C8" s="162"/>
      <c r="D8" s="163">
        <v>44337</v>
      </c>
      <c r="E8" s="164"/>
      <c r="F8" s="165">
        <v>172580</v>
      </c>
      <c r="G8" s="166"/>
      <c r="H8" s="167"/>
    </row>
    <row r="9" spans="1:8">
      <c r="A9" s="148" t="s">
        <v>521</v>
      </c>
      <c r="B9" s="153"/>
      <c r="C9" s="154"/>
      <c r="D9" s="155">
        <v>215465</v>
      </c>
      <c r="E9" s="156"/>
      <c r="F9" s="157">
        <v>296093</v>
      </c>
      <c r="G9" s="158"/>
      <c r="H9" s="159"/>
    </row>
    <row r="10" spans="1:8">
      <c r="A10" s="160"/>
      <c r="B10" s="161"/>
      <c r="C10" s="162"/>
      <c r="D10" s="163">
        <v>65947</v>
      </c>
      <c r="E10" s="164"/>
      <c r="F10" s="165">
        <v>140545</v>
      </c>
      <c r="G10" s="166"/>
      <c r="H10" s="167"/>
    </row>
    <row r="11" spans="1:8">
      <c r="A11" s="148" t="s">
        <v>522</v>
      </c>
      <c r="B11" s="153"/>
      <c r="C11" s="154"/>
      <c r="D11" s="155">
        <v>91501</v>
      </c>
      <c r="E11" s="156"/>
      <c r="F11" s="157">
        <v>308655</v>
      </c>
      <c r="G11" s="158"/>
      <c r="H11" s="159"/>
    </row>
    <row r="12" spans="1:8">
      <c r="A12" s="160"/>
      <c r="B12" s="161"/>
      <c r="C12" s="168"/>
      <c r="D12" s="163">
        <v>58582</v>
      </c>
      <c r="E12" s="164"/>
      <c r="F12" s="165">
        <v>169887</v>
      </c>
      <c r="G12" s="166"/>
      <c r="H12" s="167"/>
    </row>
    <row r="13" spans="1:8">
      <c r="A13" s="148"/>
      <c r="B13" s="153"/>
      <c r="C13" s="169"/>
      <c r="D13" s="170">
        <v>170108</v>
      </c>
      <c r="E13" s="171"/>
      <c r="F13" s="172">
        <v>323345</v>
      </c>
      <c r="G13" s="173"/>
      <c r="H13" s="159"/>
    </row>
    <row r="14" spans="1:8">
      <c r="A14" s="160"/>
      <c r="B14" s="161"/>
      <c r="C14" s="162"/>
      <c r="D14" s="163">
        <v>50129</v>
      </c>
      <c r="E14" s="164"/>
      <c r="F14" s="165">
        <v>176523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11.38</v>
      </c>
      <c r="C19" s="174">
        <f>ROUND(VALUE(SUBSTITUTE(実質収支比率等に係る経年分析!G$48,"▲","-")),2)</f>
        <v>17.48</v>
      </c>
      <c r="D19" s="174">
        <f>ROUND(VALUE(SUBSTITUTE(実質収支比率等に係る経年分析!H$48,"▲","-")),2)</f>
        <v>16.010000000000002</v>
      </c>
      <c r="E19" s="174">
        <f>ROUND(VALUE(SUBSTITUTE(実質収支比率等に係る経年分析!I$48,"▲","-")),2)</f>
        <v>13.01</v>
      </c>
      <c r="F19" s="174">
        <f>ROUND(VALUE(SUBSTITUTE(実質収支比率等に係る経年分析!J$48,"▲","-")),2)</f>
        <v>6.41</v>
      </c>
    </row>
    <row r="20" spans="1:11">
      <c r="A20" s="174" t="s">
        <v>53</v>
      </c>
      <c r="B20" s="174">
        <f>ROUND(VALUE(SUBSTITUTE(実質収支比率等に係る経年分析!F$47,"▲","-")),2)</f>
        <v>74.59</v>
      </c>
      <c r="C20" s="174">
        <f>ROUND(VALUE(SUBSTITUTE(実質収支比率等に係る経年分析!G$47,"▲","-")),2)</f>
        <v>72.41</v>
      </c>
      <c r="D20" s="174">
        <f>ROUND(VALUE(SUBSTITUTE(実質収支比率等に係る経年分析!H$47,"▲","-")),2)</f>
        <v>74.75</v>
      </c>
      <c r="E20" s="174">
        <f>ROUND(VALUE(SUBSTITUTE(実質収支比率等に係る経年分析!I$47,"▲","-")),2)</f>
        <v>88.92</v>
      </c>
      <c r="F20" s="174">
        <f>ROUND(VALUE(SUBSTITUTE(実質収支比率等に係る経年分析!J$47,"▲","-")),2)</f>
        <v>97.58</v>
      </c>
    </row>
    <row r="21" spans="1:11">
      <c r="A21" s="174" t="s">
        <v>54</v>
      </c>
      <c r="B21" s="174">
        <f>IF(ISNUMBER(VALUE(SUBSTITUTE(実質収支比率等に係る経年分析!F$49,"▲","-"))),ROUND(VALUE(SUBSTITUTE(実質収支比率等に係る経年分析!F$49,"▲","-")),2),NA())</f>
        <v>4.6500000000000004</v>
      </c>
      <c r="C21" s="174">
        <f>IF(ISNUMBER(VALUE(SUBSTITUTE(実質収支比率等に係る経年分析!G$49,"▲","-"))),ROUND(VALUE(SUBSTITUTE(実質収支比率等に係る経年分析!G$49,"▲","-")),2),NA())</f>
        <v>8.8699999999999992</v>
      </c>
      <c r="D21" s="174">
        <f>IF(ISNUMBER(VALUE(SUBSTITUTE(実質収支比率等に係る経年分析!H$49,"▲","-"))),ROUND(VALUE(SUBSTITUTE(実質収支比率等に係る経年分析!H$49,"▲","-")),2),NA())</f>
        <v>10.36</v>
      </c>
      <c r="E21" s="174">
        <f>IF(ISNUMBER(VALUE(SUBSTITUTE(実質収支比率等に係る経年分析!I$49,"▲","-"))),ROUND(VALUE(SUBSTITUTE(実質収支比率等に係る経年分析!I$49,"▲","-")),2),NA())</f>
        <v>8.57</v>
      </c>
      <c r="F21" s="174">
        <f>IF(ISNUMBER(VALUE(SUBSTITUTE(実質収支比率等に係る経年分析!J$49,"▲","-"))),ROUND(VALUE(SUBSTITUTE(実質収支比率等に係る経年分析!J$49,"▲","-")),2),NA())</f>
        <v>1.81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航路事業特別会計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7.36</v>
      </c>
      <c r="D31" s="175">
        <f>IF(ROUND(VALUE(SUBSTITUTE(連結実質赤字比率に係る赤字・黒字の構成分析!G$39,"▲", "-")), 2) &lt; 0, ABS(ROUND(VALUE(SUBSTITUTE(連結実質赤字比率に係る赤字・黒字の構成分析!G$39,"▲", "-")), 2)), NA())</f>
        <v>6.74</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5.33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143</v>
      </c>
      <c r="E42" s="176"/>
      <c r="F42" s="176"/>
      <c r="G42" s="176">
        <f>'実質公債費比率（分子）の構造'!L$52</f>
        <v>148</v>
      </c>
      <c r="H42" s="176"/>
      <c r="I42" s="176"/>
      <c r="J42" s="176">
        <f>'実質公債費比率（分子）の構造'!M$52</f>
        <v>148</v>
      </c>
      <c r="K42" s="176"/>
      <c r="L42" s="176"/>
      <c r="M42" s="176">
        <f>'実質公債費比率（分子）の構造'!N$52</f>
        <v>142</v>
      </c>
      <c r="N42" s="176"/>
      <c r="O42" s="176"/>
      <c r="P42" s="176">
        <f>'実質公債費比率（分子）の構造'!O$52</f>
        <v>138</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0</v>
      </c>
      <c r="C45" s="176"/>
      <c r="D45" s="176"/>
      <c r="E45" s="176">
        <f>'実質公債費比率（分子）の構造'!L$49</f>
        <v>0</v>
      </c>
      <c r="F45" s="176"/>
      <c r="G45" s="176"/>
      <c r="H45" s="176">
        <f>'実質公債費比率（分子）の構造'!M$49</f>
        <v>1</v>
      </c>
      <c r="I45" s="176"/>
      <c r="J45" s="176"/>
      <c r="K45" s="176">
        <f>'実質公債費比率（分子）の構造'!N$49</f>
        <v>0</v>
      </c>
      <c r="L45" s="176"/>
      <c r="M45" s="176"/>
      <c r="N45" s="176">
        <f>'実質公債費比率（分子）の構造'!O$49</f>
        <v>0</v>
      </c>
      <c r="O45" s="176"/>
      <c r="P45" s="176"/>
    </row>
    <row r="46" spans="1:16">
      <c r="A46" s="176" t="s">
        <v>64</v>
      </c>
      <c r="B46" s="176">
        <f>'実質公債費比率（分子）の構造'!K$48</f>
        <v>29</v>
      </c>
      <c r="C46" s="176"/>
      <c r="D46" s="176"/>
      <c r="E46" s="176">
        <f>'実質公債費比率（分子）の構造'!L$48</f>
        <v>31</v>
      </c>
      <c r="F46" s="176"/>
      <c r="G46" s="176"/>
      <c r="H46" s="176">
        <f>'実質公債費比率（分子）の構造'!M$48</f>
        <v>32</v>
      </c>
      <c r="I46" s="176"/>
      <c r="J46" s="176"/>
      <c r="K46" s="176">
        <f>'実質公債費比率（分子）の構造'!N$48</f>
        <v>33</v>
      </c>
      <c r="L46" s="176"/>
      <c r="M46" s="176"/>
      <c r="N46" s="176">
        <f>'実質公債費比率（分子）の構造'!O$48</f>
        <v>22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149</v>
      </c>
      <c r="C49" s="176"/>
      <c r="D49" s="176"/>
      <c r="E49" s="176">
        <f>'実質公債費比率（分子）の構造'!L$45</f>
        <v>154</v>
      </c>
      <c r="F49" s="176"/>
      <c r="G49" s="176"/>
      <c r="H49" s="176">
        <f>'実質公債費比率（分子）の構造'!M$45</f>
        <v>159</v>
      </c>
      <c r="I49" s="176"/>
      <c r="J49" s="176"/>
      <c r="K49" s="176">
        <f>'実質公債費比率（分子）の構造'!N$45</f>
        <v>174</v>
      </c>
      <c r="L49" s="176"/>
      <c r="M49" s="176"/>
      <c r="N49" s="176">
        <f>'実質公債費比率（分子）の構造'!O$45</f>
        <v>170</v>
      </c>
      <c r="O49" s="176"/>
      <c r="P49" s="176"/>
    </row>
    <row r="50" spans="1:16">
      <c r="A50" s="176" t="s">
        <v>67</v>
      </c>
      <c r="B50" s="176" t="e">
        <f>NA()</f>
        <v>#N/A</v>
      </c>
      <c r="C50" s="176">
        <f>IF(ISNUMBER('実質公債費比率（分子）の構造'!K$53),'実質公債費比率（分子）の構造'!K$53,NA())</f>
        <v>35</v>
      </c>
      <c r="D50" s="176" t="e">
        <f>NA()</f>
        <v>#N/A</v>
      </c>
      <c r="E50" s="176" t="e">
        <f>NA()</f>
        <v>#N/A</v>
      </c>
      <c r="F50" s="176">
        <f>IF(ISNUMBER('実質公債費比率（分子）の構造'!L$53),'実質公債費比率（分子）の構造'!L$53,NA())</f>
        <v>37</v>
      </c>
      <c r="G50" s="176" t="e">
        <f>NA()</f>
        <v>#N/A</v>
      </c>
      <c r="H50" s="176" t="e">
        <f>NA()</f>
        <v>#N/A</v>
      </c>
      <c r="I50" s="176">
        <f>IF(ISNUMBER('実質公債費比率（分子）の構造'!M$53),'実質公債費比率（分子）の構造'!M$53,NA())</f>
        <v>44</v>
      </c>
      <c r="J50" s="176" t="e">
        <f>NA()</f>
        <v>#N/A</v>
      </c>
      <c r="K50" s="176" t="e">
        <f>NA()</f>
        <v>#N/A</v>
      </c>
      <c r="L50" s="176">
        <f>IF(ISNUMBER('実質公債費比率（分子）の構造'!N$53),'実質公債費比率（分子）の構造'!N$53,NA())</f>
        <v>65</v>
      </c>
      <c r="M50" s="176" t="e">
        <f>NA()</f>
        <v>#N/A</v>
      </c>
      <c r="N50" s="176" t="e">
        <f>NA()</f>
        <v>#N/A</v>
      </c>
      <c r="O50" s="176">
        <f>IF(ISNUMBER('実質公債費比率（分子）の構造'!O$53),'実質公債費比率（分子）の構造'!O$53,NA())</f>
        <v>54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1031</v>
      </c>
      <c r="E56" s="175"/>
      <c r="F56" s="175"/>
      <c r="G56" s="175">
        <f>'将来負担比率（分子）の構造'!J$52</f>
        <v>995</v>
      </c>
      <c r="H56" s="175"/>
      <c r="I56" s="175"/>
      <c r="J56" s="175">
        <f>'将来負担比率（分子）の構造'!K$52</f>
        <v>909</v>
      </c>
      <c r="K56" s="175"/>
      <c r="L56" s="175"/>
      <c r="M56" s="175">
        <f>'将来負担比率（分子）の構造'!L$52</f>
        <v>868</v>
      </c>
      <c r="N56" s="175"/>
      <c r="O56" s="175"/>
      <c r="P56" s="175">
        <f>'将来負担比率（分子）の構造'!M$52</f>
        <v>741</v>
      </c>
    </row>
    <row r="57" spans="1:16">
      <c r="A57" s="175" t="s">
        <v>42</v>
      </c>
      <c r="B57" s="175"/>
      <c r="C57" s="175"/>
      <c r="D57" s="175">
        <f>'将来負担比率（分子）の構造'!I$51</f>
        <v>86</v>
      </c>
      <c r="E57" s="175"/>
      <c r="F57" s="175"/>
      <c r="G57" s="175">
        <f>'将来負担比率（分子）の構造'!J$51</f>
        <v>75</v>
      </c>
      <c r="H57" s="175"/>
      <c r="I57" s="175"/>
      <c r="J57" s="175">
        <f>'将来負担比率（分子）の構造'!K$51</f>
        <v>64</v>
      </c>
      <c r="K57" s="175"/>
      <c r="L57" s="175"/>
      <c r="M57" s="175">
        <f>'将来負担比率（分子）の構造'!L$51</f>
        <v>52</v>
      </c>
      <c r="N57" s="175"/>
      <c r="O57" s="175"/>
      <c r="P57" s="175">
        <f>'将来負担比率（分子）の構造'!M$51</f>
        <v>41</v>
      </c>
    </row>
    <row r="58" spans="1:16">
      <c r="A58" s="175" t="s">
        <v>41</v>
      </c>
      <c r="B58" s="175"/>
      <c r="C58" s="175"/>
      <c r="D58" s="175">
        <f>'将来負担比率（分子）の構造'!I$50</f>
        <v>957</v>
      </c>
      <c r="E58" s="175"/>
      <c r="F58" s="175"/>
      <c r="G58" s="175">
        <f>'将来負担比率（分子）の構造'!J$50</f>
        <v>975</v>
      </c>
      <c r="H58" s="175"/>
      <c r="I58" s="175"/>
      <c r="J58" s="175">
        <f>'将来負担比率（分子）の構造'!K$50</f>
        <v>1086</v>
      </c>
      <c r="K58" s="175"/>
      <c r="L58" s="175"/>
      <c r="M58" s="175">
        <f>'将来負担比率（分子）の構造'!L$50</f>
        <v>1215</v>
      </c>
      <c r="N58" s="175"/>
      <c r="O58" s="175"/>
      <c r="P58" s="175">
        <f>'将来負担比率（分子）の構造'!M$50</f>
        <v>1323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13</v>
      </c>
      <c r="C62" s="175"/>
      <c r="D62" s="175"/>
      <c r="E62" s="175">
        <f>'将来負担比率（分子）の構造'!J$45</f>
        <v>20</v>
      </c>
      <c r="F62" s="175"/>
      <c r="G62" s="175"/>
      <c r="H62" s="175">
        <f>'将来負担比率（分子）の構造'!K$45</f>
        <v>11</v>
      </c>
      <c r="I62" s="175"/>
      <c r="J62" s="175"/>
      <c r="K62" s="175">
        <f>'将来負担比率（分子）の構造'!L$45</f>
        <v>36</v>
      </c>
      <c r="L62" s="175"/>
      <c r="M62" s="175"/>
      <c r="N62" s="175">
        <f>'将来負担比率（分子）の構造'!M$45</f>
        <v>181</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215</v>
      </c>
      <c r="C64" s="175"/>
      <c r="D64" s="175"/>
      <c r="E64" s="175">
        <f>'将来負担比率（分子）の構造'!J$43</f>
        <v>222</v>
      </c>
      <c r="F64" s="175"/>
      <c r="G64" s="175"/>
      <c r="H64" s="175">
        <f>'将来負担比率（分子）の構造'!K$43</f>
        <v>204</v>
      </c>
      <c r="I64" s="175"/>
      <c r="J64" s="175"/>
      <c r="K64" s="175">
        <f>'将来負担比率（分子）の構造'!L$43</f>
        <v>200</v>
      </c>
      <c r="L64" s="175"/>
      <c r="M64" s="175"/>
      <c r="N64" s="175" t="str">
        <f>'将来負担比率（分子）の構造'!M$43</f>
        <v>-</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1486</v>
      </c>
      <c r="C66" s="175"/>
      <c r="D66" s="175"/>
      <c r="E66" s="175">
        <f>'将来負担比率（分子）の構造'!J$41</f>
        <v>1338</v>
      </c>
      <c r="F66" s="175"/>
      <c r="G66" s="175"/>
      <c r="H66" s="175">
        <f>'将来負担比率（分子）の構造'!K$41</f>
        <v>1322</v>
      </c>
      <c r="I66" s="175"/>
      <c r="J66" s="175"/>
      <c r="K66" s="175">
        <f>'将来負担比率（分子）の構造'!L$41</f>
        <v>1191</v>
      </c>
      <c r="L66" s="175"/>
      <c r="M66" s="175"/>
      <c r="N66" s="175">
        <f>'将来負担比率（分子）の構造'!M$41</f>
        <v>1061</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640</v>
      </c>
      <c r="C72" s="179">
        <f>基金残高に係る経年分析!G55</f>
        <v>740</v>
      </c>
      <c r="D72" s="179">
        <f>基金残高に係る経年分析!H55</f>
        <v>810</v>
      </c>
    </row>
    <row r="73" spans="1:16">
      <c r="A73" s="178" t="s">
        <v>74</v>
      </c>
      <c r="B73" s="179">
        <f>基金残高に係る経年分析!F56</f>
        <v>257</v>
      </c>
      <c r="C73" s="179">
        <f>基金残高に係る経年分析!G56</f>
        <v>272</v>
      </c>
      <c r="D73" s="179">
        <f>基金残高に係る経年分析!H56</f>
        <v>282</v>
      </c>
    </row>
    <row r="74" spans="1:16">
      <c r="A74" s="178" t="s">
        <v>75</v>
      </c>
      <c r="B74" s="179">
        <f>基金残高に係る経年分析!F57</f>
        <v>150</v>
      </c>
      <c r="C74" s="179">
        <f>基金残高に係る経年分析!G57</f>
        <v>164</v>
      </c>
      <c r="D74" s="179">
        <f>基金残高に係る経年分析!H57</f>
        <v>193</v>
      </c>
    </row>
  </sheetData>
  <sheetProtection algorithmName="SHA-512" hashValue="4m0tNotFm6SJLO/6VhxRylk4tqlFqFVn/rDTtjnCZVJ74nj52iYRZ/ApBkcXKaSHt1A51zdqFe+pITJ+1EeR1g==" saltValue="peJWvDI5w0a4tMBduv7g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2025-02-19T05:50:08Z</dcterms:created>
  <dcterms:modified xsi:type="dcterms:W3CDTF">2025-03-13T00:43:51Z</dcterms:modified>
  <cp:category/>
</cp:coreProperties>
</file>