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Lg21-filebkup01\企画財政課\財政係\☆財政係長\R6\80　【R7.3.13〆】R5年度財政状況資料集の作成等について\02　提出\"/>
    </mc:Choice>
  </mc:AlternateContent>
  <xr:revisionPtr revIDLastSave="0" documentId="13_ncr:1_{939FB112-C67D-45A0-A8ED-11AA1602772A}" xr6:coauthVersionLast="36" xr6:coauthVersionMax="36" xr10:uidLastSave="{00000000-0000-0000-0000-000000000000}"/>
  <bookViews>
    <workbookView xWindow="0" yWindow="0" windowWidth="28800" windowHeight="14112" tabRatio="869" firstSheet="8"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W34" i="10" s="1"/>
  <c r="BW35" i="10" s="1"/>
  <c r="BW36" i="10" s="1"/>
  <c r="BW37" i="10" s="1"/>
  <c r="BW38" i="10" s="1"/>
  <c r="BW39" i="10" s="1"/>
  <c r="BW40" i="10" s="1"/>
  <c r="BW41" i="10" s="1"/>
  <c r="BW42" i="10" s="1"/>
  <c r="BW43" i="10" s="1"/>
  <c r="BE34" i="10"/>
</calcChain>
</file>

<file path=xl/sharedStrings.xml><?xml version="1.0" encoding="utf-8"?>
<sst xmlns="http://schemas.openxmlformats.org/spreadsheetml/2006/main" count="1123" uniqueCount="576">
  <si>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</si>
  <si>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</si>
  <si>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</si>
  <si>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</si>
  <si>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</si>
  <si>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</si>
  <si>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</si>
  <si>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</si>
  <si>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</si>
  <si>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</si>
  <si>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</si>
  <si>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</si>
  <si>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</si>
  <si>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</si>
  <si>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</si>
  <si>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</si>
  <si>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</si>
  <si>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</si>
  <si>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</si>
  <si>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</si>
  <si>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</si>
  <si>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</si>
  <si>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</si>
  <si>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</si>
  <si>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</si>
  <si>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</si>
  <si>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</si>
  <si>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</si>
  <si>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</si>
  <si>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</si>
  <si>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</si>
  <si>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</si>
  <si>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</si>
  <si>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</si>
  <si>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</si>
  <si>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</si>
  <si>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</si>
  <si>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</si>
  <si>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</si>
  <si>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</si>
  <si>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</si>
  <si>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</si>
  <si>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</si>
  <si>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</si>
  <si>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</si>
  <si>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</si>
  <si>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</si>
  <si>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</si>
  <si>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</si>
  <si>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</si>
  <si>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</si>
  <si>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</si>
  <si>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</si>
  <si>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</si>
  <si>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</si>
  <si>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</si>
  <si>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</si>
  <si>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</si>
  <si>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</si>
  <si>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</si>
  <si>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</si>
  <si>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</si>
  <si>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</si>
  <si>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</si>
  <si>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</si>
  <si>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</si>
  <si>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</si>
  <si>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</si>
  <si>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</si>
  <si>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</si>
  <si>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</si>
  <si>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</si>
  <si>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</si>
  <si>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</si>
  <si>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</si>
  <si>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</si>
  <si>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</si>
  <si>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</si>
  <si>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</si>
  <si>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</si>
  <si>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</si>
  <si>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</si>
  <si>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</si>
  <si>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</si>
  <si>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</si>
  <si>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</si>
  <si>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</si>
  <si>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</si>
  <si>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</si>
  <si>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</si>
  <si>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</si>
  <si>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</si>
  <si>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</si>
  <si>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</si>
  <si>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</si>
  <si>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</si>
  <si>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</si>
  <si>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</si>
  <si>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</si>
  <si>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</si>
  <si>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</si>
  <si>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</si>
  <si>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</si>
  <si>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</si>
  <si>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</si>
  <si>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</si>
  <si>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</si>
  <si>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</si>
  <si>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</si>
  <si>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</si>
  <si>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</si>
  <si>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</si>
  <si>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</si>
  <si>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</si>
  <si>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</si>
  <si>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</si>
  <si>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</si>
  <si>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</si>
  <si>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</si>
  <si>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</si>
  <si>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</si>
  <si>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</si>
  <si>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</si>
  <si>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</si>
  <si>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</si>
  <si>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</si>
  <si>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</si>
  <si>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</si>
  <si>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</si>
  <si>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</si>
  <si>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</si>
  <si>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</si>
  <si>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</si>
  <si>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</si>
  <si>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</si>
  <si>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</si>
  <si>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</si>
  <si>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</si>
  <si>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</si>
  <si>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</si>
  <si>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</si>
  <si>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</si>
  <si>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</si>
  <si>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</si>
  <si>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</si>
  <si>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</si>
  <si>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</si>
  <si>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</si>
  <si>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</si>
  <si>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</si>
  <si>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</si>
  <si>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</si>
  <si>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</si>
  <si>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</si>
  <si>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</si>
  <si>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</si>
  <si>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</si>
  <si>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</si>
  <si>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</si>
  <si>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</si>
  <si>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</si>
  <si>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</si>
  <si>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</si>
  <si>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</si>
  <si>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</si>
  <si>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</si>
  <si>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</si>
  <si>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</si>
  <si>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</si>
  <si>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</si>
  <si>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</si>
  <si>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</si>
  <si>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</si>
  <si>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</si>
  <si>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</si>
  <si>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</si>
  <si>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</si>
  <si>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</si>
  <si>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</si>
  <si>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</si>
  <si>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</si>
  <si>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</si>
  <si>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</si>
  <si>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</si>
  <si>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</si>
  <si>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</si>
  <si>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</si>
  <si>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</si>
  <si>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</si>
  <si>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</si>
  <si>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</si>
  <si>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</si>
  <si>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</si>
  <si>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</si>
  <si>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</si>
  <si>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</si>
  <si>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</si>
  <si>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</si>
  <si>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</si>
  <si>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</si>
  <si>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</si>
  <si>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</si>
  <si>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</si>
  <si>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沖縄県西原町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</si>
  <si>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</si>
  <si>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</si>
  <si>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</si>
  <si>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</si>
  <si>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</si>
  <si>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</si>
  <si>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</si>
  <si>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</si>
  <si>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</si>
  <si>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</si>
  <si>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</si>
  <si>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</si>
  <si>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</si>
  <si>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</si>
  <si>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</si>
  <si>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</si>
  <si>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</si>
  <si>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</si>
  <si>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</si>
  <si>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</si>
  <si>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</si>
  <si>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</si>
  <si>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</si>
  <si>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</si>
  <si>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</si>
  <si>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</si>
  <si>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</si>
  <si>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</si>
  <si>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</si>
  <si>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</si>
  <si>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</si>
  <si>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</si>
  <si>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</si>
  <si>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</si>
  <si>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</si>
  <si>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</si>
  <si>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</si>
  <si>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</si>
  <si>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</si>
  <si>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</si>
  <si>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</si>
  <si>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</si>
  <si>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</si>
  <si>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</si>
  <si>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</si>
  <si>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</si>
  <si>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</si>
  <si>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</si>
  <si>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</si>
  <si>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</si>
  <si>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</si>
  <si>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</si>
  <si>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</si>
  <si>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</si>
  <si>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</si>
  <si>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</si>
  <si>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</si>
  <si>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</si>
  <si>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</si>
  <si>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</si>
  <si>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</si>
  <si>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</si>
  <si>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</si>
  <si>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</si>
  <si>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</si>
  <si>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</si>
  <si>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</si>
  <si>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</si>
  <si>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</si>
  <si>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</si>
  <si>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</si>
  <si>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</si>
  <si>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</si>
  <si>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</si>
  <si>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</si>
  <si>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</si>
  <si>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</si>
  <si>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</si>
  <si>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</si>
  <si>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</si>
  <si>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</si>
  <si>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</si>
  <si>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</si>
  <si>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</si>
  <si>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</si>
  <si>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</si>
  <si>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</si>
  <si>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</si>
  <si>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</si>
  <si>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</si>
  <si>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</si>
  <si>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</si>
  <si>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</si>
  <si>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</si>
  <si>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</si>
  <si>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</si>
  <si>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</si>
  <si>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</si>
  <si>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</si>
  <si>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</si>
  <si>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</si>
  <si>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</si>
  <si>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</si>
  <si>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</si>
  <si>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</si>
  <si>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</si>
  <si>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</si>
  <si>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</si>
  <si>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</si>
  <si>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</si>
  <si>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</si>
  <si>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</si>
  <si>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</si>
  <si>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</si>
  <si>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</si>
  <si>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</si>
  <si>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</si>
  <si>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</si>
  <si>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</si>
  <si>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</si>
  <si>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</si>
  <si>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</si>
  <si>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</si>
  <si>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</si>
  <si>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</si>
  <si>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</si>
  <si>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</si>
  <si>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</si>
  <si>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</si>
  <si>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</si>
  <si>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</si>
  <si>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</si>
  <si>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</si>
  <si>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</si>
  <si>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</si>
  <si>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</si>
  <si>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</si>
  <si>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</si>
  <si>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</si>
  <si>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</si>
  <si>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</si>
  <si>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</si>
  <si>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</si>
  <si>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</si>
  <si>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</si>
  <si>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</si>
  <si>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</si>
  <si>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</si>
  <si>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</si>
  <si>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</si>
  <si>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沖縄県西原町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</si>
  <si>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</si>
  <si>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</si>
  <si>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</si>
  <si>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</si>
  <si>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</si>
  <si>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</si>
  <si>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</si>
  <si>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</si>
  <si>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</si>
  <si>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</si>
  <si>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</si>
  <si>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</si>
  <si>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</si>
  <si>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</si>
  <si>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</si>
  <si>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</si>
  <si>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</si>
  <si>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</si>
  <si>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</si>
  <si>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</si>
  <si>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</si>
  <si>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</si>
  <si>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</si>
  <si>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</si>
  <si>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</si>
  <si>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</si>
  <si>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</si>
  <si>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</si>
  <si>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</si>
  <si>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</si>
  <si>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</si>
  <si>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</si>
  <si>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</si>
  <si>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</si>
  <si>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</si>
  <si>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</si>
  <si>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</si>
  <si>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</si>
  <si>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</si>
  <si>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</si>
  <si>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</si>
  <si>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</si>
  <si>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</si>
  <si>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</si>
  <si>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</si>
  <si>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</si>
  <si>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</si>
  <si>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</si>
  <si>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</si>
  <si>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</si>
  <si>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</si>
  <si>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</si>
  <si>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</si>
  <si>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</si>
  <si>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</si>
  <si>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</si>
  <si>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</si>
  <si>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</si>
  <si>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</si>
  <si>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</si>
  <si>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</si>
  <si>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</si>
  <si>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</si>
  <si>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</si>
  <si>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</si>
  <si>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</si>
  <si>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</si>
  <si>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</si>
  <si>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</si>
  <si>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</si>
  <si>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</si>
  <si>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</si>
  <si>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</si>
  <si>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</si>
  <si>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</si>
  <si>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</si>
  <si>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</si>
  <si>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</si>
  <si>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</si>
  <si>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</si>
  <si>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</si>
  <si>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</si>
  <si>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</si>
  <si>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</si>
  <si>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</si>
  <si>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</si>
  <si>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</si>
  <si>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</si>
  <si>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</si>
  <si>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</si>
  <si>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</si>
  <si>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</si>
  <si>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</si>
  <si>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</si>
  <si>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</si>
  <si>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</si>
  <si>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</si>
  <si>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</si>
  <si>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</si>
  <si>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</si>
  <si>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</si>
  <si>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</si>
  <si>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</si>
  <si>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</si>
  <si>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</si>
  <si>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</si>
  <si>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</si>
  <si>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</si>
  <si>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</si>
  <si>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</si>
  <si>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</si>
  <si>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</si>
  <si>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</si>
  <si>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</si>
  <si>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</si>
  <si>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</si>
  <si>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</si>
  <si>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</si>
  <si>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</si>
  <si>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</si>
  <si>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</si>
  <si>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</si>
  <si>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</si>
  <si>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</si>
  <si>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</si>
  <si>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</si>
  <si>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</si>
  <si>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</si>
  <si>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</si>
  <si>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</si>
  <si>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</si>
  <si>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</si>
  <si>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</si>
  <si>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</si>
  <si>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</si>
  <si>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</si>
  <si>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</si>
  <si>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</si>
  <si>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</si>
  <si>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</si>
  <si>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</si>
  <si>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</si>
  <si>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</si>
  <si>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</si>
  <si>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</si>
  <si>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</si>
  <si>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</si>
  <si>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</si>
  <si>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</si>
  <si>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</si>
  <si>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</si>
  <si>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</si>
  <si>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</si>
  <si>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</si>
  <si>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</si>
  <si>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</si>
  <si>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</si>
  <si>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</si>
  <si>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</si>
  <si>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</si>
  <si>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</si>
  <si>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</si>
  <si>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</si>
  <si>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</si>
  <si>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</si>
  <si>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</si>
  <si>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</si>
  <si>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</si>
  <si>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</si>
  <si>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</si>
  <si>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</si>
  <si>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</si>
  <si>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</si>
  <si>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</si>
  <si>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2.16</t>
  </si>
  <si>
    <t>▲ 0.56</t>
  </si>
  <si>
    <t>▲ 1.30</t>
  </si>
  <si>
    <t>国民健康保険特別会計</t>
  </si>
  <si>
    <t>▲ 12.94</t>
  </si>
  <si>
    <t>▲ 9.77</t>
  </si>
  <si>
    <t>▲ 6.41</t>
  </si>
  <si>
    <t>▲ 4.80</t>
  </si>
  <si>
    <t>▲ 5.16</t>
  </si>
  <si>
    <t>水道事業会計</t>
  </si>
  <si>
    <t>一般会計</t>
  </si>
  <si>
    <t>下水道事業会計</t>
  </si>
  <si>
    <t>後期高齢者医療特別会計</t>
  </si>
  <si>
    <t>土地区画整理事業特別会計</t>
  </si>
  <si>
    <t>その他会計（赤字）</t>
  </si>
  <si>
    <t>その他会計（黒字）</t>
  </si>
  <si>
    <t>R01</t>
    <phoneticPr fontId="5"/>
  </si>
  <si>
    <t>R02</t>
    <phoneticPr fontId="5"/>
  </si>
  <si>
    <t>R03</t>
    <phoneticPr fontId="5"/>
  </si>
  <si>
    <t>R04</t>
    <phoneticPr fontId="5"/>
  </si>
  <si>
    <t>R05</t>
    <phoneticPr fontId="5"/>
  </si>
  <si>
    <t>東部消防組合　一般会計</t>
    <rPh sb="0" eb="2">
      <t>トウブ</t>
    </rPh>
    <rPh sb="2" eb="4">
      <t>ショウボウ</t>
    </rPh>
    <rPh sb="4" eb="6">
      <t>クミアイ</t>
    </rPh>
    <rPh sb="7" eb="11">
      <t>イッパンカイケイ</t>
    </rPh>
    <phoneticPr fontId="2"/>
  </si>
  <si>
    <t>南部広域行政組合　一般会計</t>
    <rPh sb="0" eb="4">
      <t>ナンブコウイキ</t>
    </rPh>
    <rPh sb="4" eb="6">
      <t>ギョウセイ</t>
    </rPh>
    <rPh sb="6" eb="8">
      <t>クミアイ</t>
    </rPh>
    <rPh sb="9" eb="13">
      <t>イッパンカイケイ</t>
    </rPh>
    <phoneticPr fontId="2"/>
  </si>
  <si>
    <t>南部広域行政組合　公共用地取得事業特別会計</t>
    <rPh sb="0" eb="4">
      <t>ナンブコウイキ</t>
    </rPh>
    <rPh sb="4" eb="6">
      <t>ギョウセイ</t>
    </rPh>
    <rPh sb="6" eb="8">
      <t>クミアイ</t>
    </rPh>
    <rPh sb="9" eb="13">
      <t>コウキョウヨウチ</t>
    </rPh>
    <rPh sb="13" eb="17">
      <t>シュトクジギョウ</t>
    </rPh>
    <rPh sb="17" eb="19">
      <t>トクベツ</t>
    </rPh>
    <rPh sb="19" eb="21">
      <t>カイケイ</t>
    </rPh>
    <phoneticPr fontId="2"/>
  </si>
  <si>
    <t>南部広域行政組合　糸豊環境衛生事業特別会計</t>
    <rPh sb="0" eb="2">
      <t>ナンブ</t>
    </rPh>
    <rPh sb="2" eb="4">
      <t>コウイキ</t>
    </rPh>
    <rPh sb="4" eb="6">
      <t>ギョウセイ</t>
    </rPh>
    <rPh sb="6" eb="8">
      <t>クミアイ</t>
    </rPh>
    <rPh sb="9" eb="10">
      <t>イト</t>
    </rPh>
    <rPh sb="10" eb="11">
      <t>トヨ</t>
    </rPh>
    <rPh sb="11" eb="13">
      <t>カンキョウ</t>
    </rPh>
    <rPh sb="13" eb="15">
      <t>エイセイ</t>
    </rPh>
    <rPh sb="15" eb="17">
      <t>ジギョウ</t>
    </rPh>
    <rPh sb="17" eb="19">
      <t>トクベツ</t>
    </rPh>
    <rPh sb="19" eb="21">
      <t>カイケイ</t>
    </rPh>
    <phoneticPr fontId="2"/>
  </si>
  <si>
    <t>南部広域行政組合　東部環境衛生事業特別会計</t>
    <rPh sb="0" eb="8">
      <t>ナンブコウイキギョウセイクミアイ</t>
    </rPh>
    <rPh sb="9" eb="13">
      <t>トウブカンキョウ</t>
    </rPh>
    <rPh sb="13" eb="15">
      <t>エイセイ</t>
    </rPh>
    <rPh sb="15" eb="17">
      <t>ジギョウ</t>
    </rPh>
    <rPh sb="17" eb="21">
      <t>トクベツカイケイ</t>
    </rPh>
    <phoneticPr fontId="2"/>
  </si>
  <si>
    <t>南部広域行政組合　島尻環境衛生事業特別会計</t>
    <rPh sb="0" eb="4">
      <t>ナンブコウイキ</t>
    </rPh>
    <rPh sb="4" eb="8">
      <t>ギョウセイクミアイ</t>
    </rPh>
    <rPh sb="9" eb="11">
      <t>シマジリ</t>
    </rPh>
    <rPh sb="11" eb="13">
      <t>カンキョウ</t>
    </rPh>
    <rPh sb="13" eb="15">
      <t>エイセイ</t>
    </rPh>
    <rPh sb="15" eb="17">
      <t>ジギョウ</t>
    </rPh>
    <rPh sb="17" eb="21">
      <t>トクベツカイケイ</t>
    </rPh>
    <phoneticPr fontId="2"/>
  </si>
  <si>
    <t>沖縄県市町村総合事務組合</t>
    <rPh sb="0" eb="3">
      <t>オキナワケン</t>
    </rPh>
    <rPh sb="3" eb="6">
      <t>シチョウソン</t>
    </rPh>
    <rPh sb="6" eb="8">
      <t>ソウゴウ</t>
    </rPh>
    <rPh sb="8" eb="12">
      <t>ジムクミアイ</t>
    </rPh>
    <phoneticPr fontId="2"/>
  </si>
  <si>
    <t>沖縄県市町村自治会館管理組合</t>
    <rPh sb="0" eb="3">
      <t>オキナワケン</t>
    </rPh>
    <rPh sb="3" eb="6">
      <t>シチョウソン</t>
    </rPh>
    <rPh sb="6" eb="10">
      <t>ジチカイカン</t>
    </rPh>
    <rPh sb="10" eb="12">
      <t>カンリ</t>
    </rPh>
    <rPh sb="12" eb="14">
      <t>クミアイ</t>
    </rPh>
    <phoneticPr fontId="2"/>
  </si>
  <si>
    <t>中部広域市町村圏事務組合　一般会計</t>
    <rPh sb="0" eb="4">
      <t>チュウブコウイキ</t>
    </rPh>
    <rPh sb="4" eb="8">
      <t>シチョウソンケン</t>
    </rPh>
    <rPh sb="8" eb="12">
      <t>ジムクミアイ</t>
    </rPh>
    <rPh sb="13" eb="17">
      <t>イッパンカイケイ</t>
    </rPh>
    <phoneticPr fontId="2"/>
  </si>
  <si>
    <t>中部広域市町村圏事務組合　特別会計</t>
    <rPh sb="0" eb="4">
      <t>チュウブコウイキ</t>
    </rPh>
    <rPh sb="4" eb="12">
      <t>シチョウソンケンジムクミアイ</t>
    </rPh>
    <rPh sb="13" eb="15">
      <t>トクベツ</t>
    </rPh>
    <rPh sb="15" eb="17">
      <t>カイケイ</t>
    </rPh>
    <phoneticPr fontId="2"/>
  </si>
  <si>
    <t>後期高齢者医療広域連合　一般会計</t>
    <rPh sb="0" eb="5">
      <t>コウキコウレイシャ</t>
    </rPh>
    <rPh sb="5" eb="7">
      <t>イリョウ</t>
    </rPh>
    <rPh sb="7" eb="9">
      <t>コウイキ</t>
    </rPh>
    <rPh sb="9" eb="11">
      <t>レンゴウ</t>
    </rPh>
    <rPh sb="12" eb="16">
      <t>イッパンカイケイ</t>
    </rPh>
    <phoneticPr fontId="2"/>
  </si>
  <si>
    <t>後期高齢者医療広域連合　特別会計</t>
    <rPh sb="0" eb="5">
      <t>コウキコウレイシャ</t>
    </rPh>
    <rPh sb="5" eb="7">
      <t>イリョウ</t>
    </rPh>
    <rPh sb="7" eb="9">
      <t>コウイキ</t>
    </rPh>
    <rPh sb="9" eb="11">
      <t>レンゴウ</t>
    </rPh>
    <rPh sb="12" eb="16">
      <t>トクベツカイケイ</t>
    </rPh>
    <phoneticPr fontId="2"/>
  </si>
  <si>
    <t>沖縄県介護保険広域連合　一般会計</t>
    <rPh sb="0" eb="3">
      <t>オキナワケン</t>
    </rPh>
    <rPh sb="3" eb="5">
      <t>カイゴ</t>
    </rPh>
    <rPh sb="5" eb="7">
      <t>ホケン</t>
    </rPh>
    <rPh sb="7" eb="11">
      <t>コウイキレンゴウ</t>
    </rPh>
    <rPh sb="12" eb="16">
      <t>イッパンカイケイ</t>
    </rPh>
    <phoneticPr fontId="2"/>
  </si>
  <si>
    <t>沖縄県介護保険広域連合　特別会計</t>
    <rPh sb="0" eb="3">
      <t>オキナワケン</t>
    </rPh>
    <rPh sb="3" eb="5">
      <t>カイゴ</t>
    </rPh>
    <rPh sb="5" eb="7">
      <t>ホケン</t>
    </rPh>
    <rPh sb="7" eb="11">
      <t>コウイキレンゴウ</t>
    </rPh>
    <rPh sb="12" eb="16">
      <t>トクベツカイケイ</t>
    </rPh>
    <phoneticPr fontId="2"/>
  </si>
  <si>
    <t>-</t>
    <phoneticPr fontId="2"/>
  </si>
  <si>
    <t>-</t>
    <phoneticPr fontId="2"/>
  </si>
  <si>
    <t>-</t>
    <phoneticPr fontId="2"/>
  </si>
  <si>
    <t>沖縄県土地開発公社</t>
    <rPh sb="0" eb="3">
      <t>オキナワケン</t>
    </rPh>
    <rPh sb="3" eb="9">
      <t>トチカイハツコウシャ</t>
    </rPh>
    <phoneticPr fontId="2"/>
  </si>
  <si>
    <t>-</t>
    <phoneticPr fontId="2"/>
  </si>
  <si>
    <t>基金からの繰入</t>
    <rPh sb="0" eb="2">
      <t>キキン</t>
    </rPh>
    <rPh sb="5" eb="7">
      <t>クリイ</t>
    </rPh>
    <phoneticPr fontId="2"/>
  </si>
  <si>
    <t>-</t>
    <phoneticPr fontId="2"/>
  </si>
  <si>
    <t>(特別会計繰出準備基金)</t>
    <rPh sb="1" eb="3">
      <t>トクベツ</t>
    </rPh>
    <rPh sb="3" eb="5">
      <t>カイケイ</t>
    </rPh>
    <rPh sb="5" eb="7">
      <t>クリダ</t>
    </rPh>
    <rPh sb="7" eb="9">
      <t>ジュンビ</t>
    </rPh>
    <rPh sb="9" eb="11">
      <t>キキン</t>
    </rPh>
    <phoneticPr fontId="5"/>
  </si>
  <si>
    <t>(公共施設修繕等基金)</t>
    <rPh sb="1" eb="5">
      <t>コウキョウシセツ</t>
    </rPh>
    <rPh sb="5" eb="7">
      <t>シュウゼン</t>
    </rPh>
    <rPh sb="7" eb="8">
      <t>トウ</t>
    </rPh>
    <rPh sb="8" eb="10">
      <t>キキン</t>
    </rPh>
    <phoneticPr fontId="2"/>
  </si>
  <si>
    <t>(教育環境整備基金)</t>
    <rPh sb="1" eb="5">
      <t>キョウイクカンキョウ</t>
    </rPh>
    <rPh sb="5" eb="7">
      <t>セイビ</t>
    </rPh>
    <rPh sb="7" eb="9">
      <t>キキン</t>
    </rPh>
    <phoneticPr fontId="2"/>
  </si>
  <si>
    <t>(町立小中学校体育館長寿命化基金)</t>
    <rPh sb="1" eb="3">
      <t>チョウリツ</t>
    </rPh>
    <rPh sb="3" eb="7">
      <t>ショウチュウガッコウ</t>
    </rPh>
    <rPh sb="7" eb="10">
      <t>タイイクカン</t>
    </rPh>
    <rPh sb="10" eb="14">
      <t>チョウジュミョウカ</t>
    </rPh>
    <rPh sb="14" eb="16">
      <t>キキン</t>
    </rPh>
    <phoneticPr fontId="2"/>
  </si>
  <si>
    <t>(職員退職手当特別負担金基金)</t>
    <rPh sb="1" eb="3">
      <t>ショクイン</t>
    </rPh>
    <rPh sb="3" eb="5">
      <t>タイショク</t>
    </rPh>
    <rPh sb="5" eb="7">
      <t>テアテ</t>
    </rPh>
    <rPh sb="7" eb="9">
      <t>トクベツ</t>
    </rPh>
    <rPh sb="9" eb="11">
      <t>フタン</t>
    </rPh>
    <rPh sb="11" eb="12">
      <t>キン</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</si>
</sst>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A918-45B3-B355-20C96FFC16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29604</c:v>
                </c:pt>
                <c:pt idx="1">
                  <c:v>46652</c:v>
                </c:pt>
                <c:pt idx="2">
                  <c:v>37499</c:v>
                </c:pt>
                <c:pt idx="3">
                  <c:v>38843</c:v>
                </c:pt>
                <c:pt idx="4">
                  <c:v>40387</c:v>
                </c:pt>
              </c:numCache>
            </c:numRef>
          </c:val>
          <c:smooth val="0"/>
          <c:extLst>
            <c:ext xmlns:c16="http://schemas.microsoft.com/office/drawing/2014/chart" uri="{C3380CC4-5D6E-409C-BE32-E72D297353CC}">
              <c16:uniqueId val="{00000001-A918-45B3-B355-20C96FFC16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5.87</c:v>
                </c:pt>
                <c:pt idx="1">
                  <c:v>6.18</c:v>
                </c:pt>
                <c:pt idx="2">
                  <c:v>7.74</c:v>
                </c:pt>
                <c:pt idx="3">
                  <c:v>5.61</c:v>
                </c:pt>
                <c:pt idx="4">
                  <c:v>4.8600000000000003</c:v>
                </c:pt>
              </c:numCache>
            </c:numRef>
          </c:val>
          <c:extLst>
            <c:ext xmlns:c16="http://schemas.microsoft.com/office/drawing/2014/chart" uri="{C3380CC4-5D6E-409C-BE32-E72D297353CC}">
              <c16:uniqueId val="{00000000-6046-48EA-B3C8-D50131C803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9.98</c:v>
                </c:pt>
                <c:pt idx="1">
                  <c:v>9.32</c:v>
                </c:pt>
                <c:pt idx="2">
                  <c:v>11.85</c:v>
                </c:pt>
                <c:pt idx="3">
                  <c:v>13.59</c:v>
                </c:pt>
                <c:pt idx="4">
                  <c:v>12.68</c:v>
                </c:pt>
              </c:numCache>
            </c:numRef>
          </c:val>
          <c:extLst>
            <c:ext xmlns:c16="http://schemas.microsoft.com/office/drawing/2014/chart" uri="{C3380CC4-5D6E-409C-BE32-E72D297353CC}">
              <c16:uniqueId val="{00000001-6046-48EA-B3C8-D50131C803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-2.16</c:v>
                </c:pt>
                <c:pt idx="1">
                  <c:v>0.5</c:v>
                </c:pt>
                <c:pt idx="2">
                  <c:v>5.17</c:v>
                </c:pt>
                <c:pt idx="3">
                  <c:v>-0.56000000000000005</c:v>
                </c:pt>
                <c:pt idx="4">
                  <c:v>-1.3</c:v>
                </c:pt>
              </c:numCache>
            </c:numRef>
          </c:val>
          <c:smooth val="0"/>
          <c:extLst>
            <c:ext xmlns:c16="http://schemas.microsoft.com/office/drawing/2014/chart" uri="{C3380CC4-5D6E-409C-BE32-E72D297353CC}">
              <c16:uniqueId val="{00000002-6046-48EA-B3C8-D50131C803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88-49AE-BAA5-037E1270C5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88-49AE-BAA5-037E1270C5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88-49AE-BAA5-037E1270C5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88-49AE-BAA5-037E1270C5F4}"/>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0.03</c:v>
                </c:pt>
                <c:pt idx="4">
                  <c:v>#N/A</c:v>
                </c:pt>
                <c:pt idx="5">
                  <c:v>0.18</c:v>
                </c:pt>
                <c:pt idx="6">
                  <c:v>#N/A</c:v>
                </c:pt>
                <c:pt idx="7">
                  <c:v>0.02</c:v>
                </c:pt>
                <c:pt idx="8">
                  <c:v>#N/A</c:v>
                </c:pt>
                <c:pt idx="9">
                  <c:v>0.01</c:v>
                </c:pt>
              </c:numCache>
            </c:numRef>
          </c:val>
          <c:extLst>
            <c:ext xmlns:c16="http://schemas.microsoft.com/office/drawing/2014/chart" uri="{C3380CC4-5D6E-409C-BE32-E72D297353CC}">
              <c16:uniqueId val="{00000004-8388-49AE-BAA5-037E1270C5F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5-8388-49AE-BAA5-037E1270C5F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0.38</c:v>
                </c:pt>
                <c:pt idx="4">
                  <c:v>#N/A</c:v>
                </c:pt>
                <c:pt idx="5">
                  <c:v>0.7</c:v>
                </c:pt>
                <c:pt idx="6">
                  <c:v>#N/A</c:v>
                </c:pt>
                <c:pt idx="7">
                  <c:v>0.77</c:v>
                </c:pt>
                <c:pt idx="8">
                  <c:v>#N/A</c:v>
                </c:pt>
                <c:pt idx="9">
                  <c:v>1.34</c:v>
                </c:pt>
              </c:numCache>
            </c:numRef>
          </c:val>
          <c:extLst>
            <c:ext xmlns:c16="http://schemas.microsoft.com/office/drawing/2014/chart" uri="{C3380CC4-5D6E-409C-BE32-E72D297353CC}">
              <c16:uniqueId val="{00000006-8388-49AE-BAA5-037E1270C5F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5.85</c:v>
                </c:pt>
                <c:pt idx="2">
                  <c:v>#N/A</c:v>
                </c:pt>
                <c:pt idx="3">
                  <c:v>6.18</c:v>
                </c:pt>
                <c:pt idx="4">
                  <c:v>#N/A</c:v>
                </c:pt>
                <c:pt idx="5">
                  <c:v>7.57</c:v>
                </c:pt>
                <c:pt idx="6">
                  <c:v>#N/A</c:v>
                </c:pt>
                <c:pt idx="7">
                  <c:v>5.58</c:v>
                </c:pt>
                <c:pt idx="8">
                  <c:v>#N/A</c:v>
                </c:pt>
                <c:pt idx="9">
                  <c:v>4.83</c:v>
                </c:pt>
              </c:numCache>
            </c:numRef>
          </c:val>
          <c:extLst>
            <c:ext xmlns:c16="http://schemas.microsoft.com/office/drawing/2014/chart" uri="{C3380CC4-5D6E-409C-BE32-E72D297353CC}">
              <c16:uniqueId val="{00000007-8388-49AE-BAA5-037E1270C5F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27.55</c:v>
                </c:pt>
                <c:pt idx="2">
                  <c:v>#N/A</c:v>
                </c:pt>
                <c:pt idx="3">
                  <c:v>26.37</c:v>
                </c:pt>
                <c:pt idx="4">
                  <c:v>#N/A</c:v>
                </c:pt>
                <c:pt idx="5">
                  <c:v>25.57</c:v>
                </c:pt>
                <c:pt idx="6">
                  <c:v>#N/A</c:v>
                </c:pt>
                <c:pt idx="7">
                  <c:v>26.71</c:v>
                </c:pt>
                <c:pt idx="8">
                  <c:v>#N/A</c:v>
                </c:pt>
                <c:pt idx="9">
                  <c:v>27.73</c:v>
                </c:pt>
              </c:numCache>
            </c:numRef>
          </c:val>
          <c:extLst>
            <c:ext xmlns:c16="http://schemas.microsoft.com/office/drawing/2014/chart" uri="{C3380CC4-5D6E-409C-BE32-E72D297353CC}">
              <c16:uniqueId val="{00000008-8388-49AE-BAA5-037E1270C5F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12.94</c:v>
                </c:pt>
                <c:pt idx="1">
                  <c:v>#N/A</c:v>
                </c:pt>
                <c:pt idx="2">
                  <c:v>9.77</c:v>
                </c:pt>
                <c:pt idx="3">
                  <c:v>#N/A</c:v>
                </c:pt>
                <c:pt idx="4">
                  <c:v>6.41</c:v>
                </c:pt>
                <c:pt idx="5">
                  <c:v>#N/A</c:v>
                </c:pt>
                <c:pt idx="6">
                  <c:v>4.8</c:v>
                </c:pt>
                <c:pt idx="7">
                  <c:v>#N/A</c:v>
                </c:pt>
                <c:pt idx="8">
                  <c:v>5.16</c:v>
                </c:pt>
                <c:pt idx="9">
                  <c:v>#N/A</c:v>
                </c:pt>
              </c:numCache>
            </c:numRef>
          </c:val>
          <c:extLst>
            <c:ext xmlns:c16="http://schemas.microsoft.com/office/drawing/2014/chart" uri="{C3380CC4-5D6E-409C-BE32-E72D297353CC}">
              <c16:uniqueId val="{00000009-8388-49AE-BAA5-037E1270C5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718</c:v>
                </c:pt>
                <c:pt idx="5">
                  <c:v>722</c:v>
                </c:pt>
                <c:pt idx="8">
                  <c:v>728</c:v>
                </c:pt>
                <c:pt idx="11">
                  <c:v>734</c:v>
                </c:pt>
                <c:pt idx="14">
                  <c:v>724</c:v>
                </c:pt>
              </c:numCache>
            </c:numRef>
          </c:val>
          <c:extLst>
            <c:ext xmlns:c16="http://schemas.microsoft.com/office/drawing/2014/chart" uri="{C3380CC4-5D6E-409C-BE32-E72D297353CC}">
              <c16:uniqueId val="{00000000-54EA-47C4-A919-B7B6327549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54EA-47C4-A919-B7B6327549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EA-47C4-A919-B7B6327549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53</c:v>
                </c:pt>
                <c:pt idx="3">
                  <c:v>64</c:v>
                </c:pt>
                <c:pt idx="6">
                  <c:v>73</c:v>
                </c:pt>
                <c:pt idx="9">
                  <c:v>81</c:v>
                </c:pt>
                <c:pt idx="12">
                  <c:v>95</c:v>
                </c:pt>
              </c:numCache>
            </c:numRef>
          </c:val>
          <c:extLst>
            <c:ext xmlns:c16="http://schemas.microsoft.com/office/drawing/2014/chart" uri="{C3380CC4-5D6E-409C-BE32-E72D297353CC}">
              <c16:uniqueId val="{00000003-54EA-47C4-A919-B7B6327549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186</c:v>
                </c:pt>
                <c:pt idx="3">
                  <c:v>117</c:v>
                </c:pt>
                <c:pt idx="6">
                  <c:v>108</c:v>
                </c:pt>
                <c:pt idx="9">
                  <c:v>113</c:v>
                </c:pt>
                <c:pt idx="12">
                  <c:v>98</c:v>
                </c:pt>
              </c:numCache>
            </c:numRef>
          </c:val>
          <c:extLst>
            <c:ext xmlns:c16="http://schemas.microsoft.com/office/drawing/2014/chart" uri="{C3380CC4-5D6E-409C-BE32-E72D297353CC}">
              <c16:uniqueId val="{00000004-54EA-47C4-A919-B7B6327549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EA-47C4-A919-B7B6327549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EA-47C4-A919-B7B6327549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988</c:v>
                </c:pt>
                <c:pt idx="3">
                  <c:v>985</c:v>
                </c:pt>
                <c:pt idx="6">
                  <c:v>1010</c:v>
                </c:pt>
                <c:pt idx="9">
                  <c:v>996</c:v>
                </c:pt>
                <c:pt idx="12">
                  <c:v>965</c:v>
                </c:pt>
              </c:numCache>
            </c:numRef>
          </c:val>
          <c:extLst>
            <c:ext xmlns:c16="http://schemas.microsoft.com/office/drawing/2014/chart" uri="{C3380CC4-5D6E-409C-BE32-E72D297353CC}">
              <c16:uniqueId val="{00000007-54EA-47C4-A919-B7B6327549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509</c:v>
                </c:pt>
                <c:pt idx="2">
                  <c:v>#N/A</c:v>
                </c:pt>
                <c:pt idx="3">
                  <c:v>#N/A</c:v>
                </c:pt>
                <c:pt idx="4">
                  <c:v>444</c:v>
                </c:pt>
                <c:pt idx="5">
                  <c:v>#N/A</c:v>
                </c:pt>
                <c:pt idx="6">
                  <c:v>#N/A</c:v>
                </c:pt>
                <c:pt idx="7">
                  <c:v>463</c:v>
                </c:pt>
                <c:pt idx="8">
                  <c:v>#N/A</c:v>
                </c:pt>
                <c:pt idx="9">
                  <c:v>#N/A</c:v>
                </c:pt>
                <c:pt idx="10">
                  <c:v>456</c:v>
                </c:pt>
                <c:pt idx="11">
                  <c:v>#N/A</c:v>
                </c:pt>
                <c:pt idx="12">
                  <c:v>#N/A</c:v>
                </c:pt>
                <c:pt idx="13">
                  <c:v>435</c:v>
                </c:pt>
                <c:pt idx="14">
                  <c:v>#N/A</c:v>
                </c:pt>
              </c:numCache>
            </c:numRef>
          </c:val>
          <c:smooth val="0"/>
          <c:extLst>
            <c:ext xmlns:c16="http://schemas.microsoft.com/office/drawing/2014/chart" uri="{C3380CC4-5D6E-409C-BE32-E72D297353CC}">
              <c16:uniqueId val="{00000008-54EA-47C4-A919-B7B6327549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8679</c:v>
                </c:pt>
                <c:pt idx="5">
                  <c:v>8651</c:v>
                </c:pt>
                <c:pt idx="8">
                  <c:v>8633</c:v>
                </c:pt>
                <c:pt idx="11">
                  <c:v>8241</c:v>
                </c:pt>
                <c:pt idx="14">
                  <c:v>7800</c:v>
                </c:pt>
              </c:numCache>
            </c:numRef>
          </c:val>
          <c:extLst>
            <c:ext xmlns:c16="http://schemas.microsoft.com/office/drawing/2014/chart" uri="{C3380CC4-5D6E-409C-BE32-E72D297353CC}">
              <c16:uniqueId val="{00000000-CA85-46F4-A700-7E0E336DB0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A85-46F4-A700-7E0E336DB0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1246</c:v>
                </c:pt>
                <c:pt idx="5">
                  <c:v>1349</c:v>
                </c:pt>
                <c:pt idx="8">
                  <c:v>2097</c:v>
                </c:pt>
                <c:pt idx="11">
                  <c:v>2403</c:v>
                </c:pt>
                <c:pt idx="14">
                  <c:v>2300</c:v>
                </c:pt>
              </c:numCache>
            </c:numRef>
          </c:val>
          <c:extLst>
            <c:ext xmlns:c16="http://schemas.microsoft.com/office/drawing/2014/chart" uri="{C3380CC4-5D6E-409C-BE32-E72D297353CC}">
              <c16:uniqueId val="{00000002-CA85-46F4-A700-7E0E336DB0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85-46F4-A700-7E0E336DB0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85-46F4-A700-7E0E336DB0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85-46F4-A700-7E0E336DB0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760</c:v>
                </c:pt>
                <c:pt idx="3">
                  <c:v>698</c:v>
                </c:pt>
                <c:pt idx="6">
                  <c:v>557</c:v>
                </c:pt>
                <c:pt idx="9">
                  <c:v>433</c:v>
                </c:pt>
                <c:pt idx="12">
                  <c:v>343</c:v>
                </c:pt>
              </c:numCache>
            </c:numRef>
          </c:val>
          <c:extLst>
            <c:ext xmlns:c16="http://schemas.microsoft.com/office/drawing/2014/chart" uri="{C3380CC4-5D6E-409C-BE32-E72D297353CC}">
              <c16:uniqueId val="{00000006-CA85-46F4-A700-7E0E336DB0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779</c:v>
                </c:pt>
                <c:pt idx="3">
                  <c:v>896</c:v>
                </c:pt>
                <c:pt idx="6">
                  <c:v>1169</c:v>
                </c:pt>
                <c:pt idx="9">
                  <c:v>1094</c:v>
                </c:pt>
                <c:pt idx="12">
                  <c:v>1141</c:v>
                </c:pt>
              </c:numCache>
            </c:numRef>
          </c:val>
          <c:extLst>
            <c:ext xmlns:c16="http://schemas.microsoft.com/office/drawing/2014/chart" uri="{C3380CC4-5D6E-409C-BE32-E72D297353CC}">
              <c16:uniqueId val="{00000007-CA85-46F4-A700-7E0E336DB0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3033</c:v>
                </c:pt>
                <c:pt idx="3">
                  <c:v>2543</c:v>
                </c:pt>
                <c:pt idx="6">
                  <c:v>2048</c:v>
                </c:pt>
                <c:pt idx="9">
                  <c:v>1570</c:v>
                </c:pt>
                <c:pt idx="12">
                  <c:v>1426</c:v>
                </c:pt>
              </c:numCache>
            </c:numRef>
          </c:val>
          <c:extLst>
            <c:ext xmlns:c16="http://schemas.microsoft.com/office/drawing/2014/chart" uri="{C3380CC4-5D6E-409C-BE32-E72D297353CC}">
              <c16:uniqueId val="{00000008-CA85-46F4-A700-7E0E336DB0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c:v>
                </c:pt>
                <c:pt idx="3">
                  <c:v>18</c:v>
                </c:pt>
                <c:pt idx="6">
                  <c:v>18</c:v>
                </c:pt>
                <c:pt idx="9">
                  <c:v>18</c:v>
                </c:pt>
                <c:pt idx="12">
                  <c:v>18</c:v>
                </c:pt>
              </c:numCache>
            </c:numRef>
          </c:val>
          <c:extLst>
            <c:ext xmlns:c16="http://schemas.microsoft.com/office/drawing/2014/chart" uri="{C3380CC4-5D6E-409C-BE32-E72D297353CC}">
              <c16:uniqueId val="{00000009-CA85-46F4-A700-7E0E336DB0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9809</c:v>
                </c:pt>
                <c:pt idx="3">
                  <c:v>9497</c:v>
                </c:pt>
                <c:pt idx="6">
                  <c:v>9142</c:v>
                </c:pt>
                <c:pt idx="9">
                  <c:v>8420</c:v>
                </c:pt>
                <c:pt idx="12">
                  <c:v>7831</c:v>
                </c:pt>
              </c:numCache>
            </c:numRef>
          </c:val>
          <c:extLst>
            <c:ext xmlns:c16="http://schemas.microsoft.com/office/drawing/2014/chart" uri="{C3380CC4-5D6E-409C-BE32-E72D297353CC}">
              <c16:uniqueId val="{0000000A-CA85-46F4-A700-7E0E336DB0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4473</c:v>
                </c:pt>
                <c:pt idx="2">
                  <c:v>#N/A</c:v>
                </c:pt>
                <c:pt idx="3">
                  <c:v>#N/A</c:v>
                </c:pt>
                <c:pt idx="4">
                  <c:v>3654</c:v>
                </c:pt>
                <c:pt idx="5">
                  <c:v>#N/A</c:v>
                </c:pt>
                <c:pt idx="6">
                  <c:v>#N/A</c:v>
                </c:pt>
                <c:pt idx="7">
                  <c:v>2204</c:v>
                </c:pt>
                <c:pt idx="8">
                  <c:v>#N/A</c:v>
                </c:pt>
                <c:pt idx="9">
                  <c:v>#N/A</c:v>
                </c:pt>
                <c:pt idx="10">
                  <c:v>892</c:v>
                </c:pt>
                <c:pt idx="11">
                  <c:v>#N/A</c:v>
                </c:pt>
                <c:pt idx="12">
                  <c:v>#N/A</c:v>
                </c:pt>
                <c:pt idx="13">
                  <c:v>659</c:v>
                </c:pt>
                <c:pt idx="14">
                  <c:v>#N/A</c:v>
                </c:pt>
              </c:numCache>
            </c:numRef>
          </c:val>
          <c:smooth val="0"/>
          <c:extLst>
            <c:ext xmlns:c16="http://schemas.microsoft.com/office/drawing/2014/chart" uri="{C3380CC4-5D6E-409C-BE32-E72D297353CC}">
              <c16:uniqueId val="{0000000B-CA85-46F4-A700-7E0E336DB0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890</c:v>
                </c:pt>
                <c:pt idx="1">
                  <c:v>1011</c:v>
                </c:pt>
                <c:pt idx="2">
                  <c:v>962</c:v>
                </c:pt>
              </c:numCache>
            </c:numRef>
          </c:val>
          <c:extLst>
            <c:ext xmlns:c16="http://schemas.microsoft.com/office/drawing/2014/chart" uri="{C3380CC4-5D6E-409C-BE32-E72D297353CC}">
              <c16:uniqueId val="{00000000-7AE5-4BB8-96B7-204853C961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186</c:v>
                </c:pt>
                <c:pt idx="1">
                  <c:v>179</c:v>
                </c:pt>
                <c:pt idx="2">
                  <c:v>205</c:v>
                </c:pt>
              </c:numCache>
            </c:numRef>
          </c:val>
          <c:extLst>
            <c:ext xmlns:c16="http://schemas.microsoft.com/office/drawing/2014/chart" uri="{C3380CC4-5D6E-409C-BE32-E72D297353CC}">
              <c16:uniqueId val="{00000001-7AE5-4BB8-96B7-204853C961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1133</c:v>
                </c:pt>
                <c:pt idx="1">
                  <c:v>1272</c:v>
                </c:pt>
                <c:pt idx="2">
                  <c:v>1247</c:v>
                </c:pt>
              </c:numCache>
            </c:numRef>
          </c:val>
          <c:extLst>
            <c:ext xmlns:c16="http://schemas.microsoft.com/office/drawing/2014/chart" uri="{C3380CC4-5D6E-409C-BE32-E72D297353CC}">
              <c16:uniqueId val="{00000002-7AE5-4BB8-96B7-204853C961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35,656
34,870
15.90
15,502,252
15,058,926
368,522
7,586,518
7,830,654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年度の財政力指数は、前年度と比べ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ポイント下がっており、類似団体内平均値より下回る結果となった。要因のひとつとして、令和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年度が地方税の減少により、令和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年度（単年度）の財政力指数が</a:t>
          </a:r>
          <a:r>
            <a:rPr kumimoji="1" lang="en-US" altLang="ja-JP" sz="1300">
              <a:latin typeface="ＭＳ Ｐゴシック" panose="020B0600070205080204" pitchFamily="50" charset="-128"/>
              <a:ea typeface="ＭＳ Ｐゴシック" panose="020B0600070205080204" pitchFamily="50" charset="-128"/>
            </a:rPr>
            <a:t>0.617</a:t>
          </a:r>
          <a:r>
            <a:rPr kumimoji="1" lang="ja-JP" altLang="en-US" sz="1300">
              <a:latin typeface="ＭＳ Ｐゴシック" panose="020B0600070205080204" pitchFamily="50" charset="-128"/>
              <a:ea typeface="ＭＳ Ｐゴシック" panose="020B0600070205080204" pitchFamily="50" charset="-128"/>
            </a:rPr>
            <a:t>となっており、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か年平均に影響したことが挙げられる。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単年度で見ると、令和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0.623</a:t>
          </a:r>
          <a:r>
            <a:rPr kumimoji="1" lang="ja-JP" altLang="en-US" sz="1300">
              <a:latin typeface="ＭＳ Ｐゴシック" panose="020B0600070205080204" pitchFamily="50" charset="-128"/>
              <a:ea typeface="ＭＳ Ｐゴシック" panose="020B0600070205080204" pitchFamily="50" charset="-128"/>
            </a:rPr>
            <a:t>に対し、令和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0.629</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ポイント上がっている。令和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年度は市町村民税（個人分）が減となったが、地方税全体としては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％増であった。今後も税の徴収強化等による財源確保の対策や歳出の見直しを実施し、財政基盤の強化に努める。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年度の経常収支比率は、前年度と比べ</a:t>
          </a:r>
          <a:r>
            <a:rPr kumimoji="1" lang="en-US" altLang="ja-JP" sz="1250">
              <a:latin typeface="ＭＳ Ｐゴシック" panose="020B0600070205080204" pitchFamily="50" charset="-128"/>
              <a:ea typeface="ＭＳ Ｐゴシック" panose="020B0600070205080204" pitchFamily="50" charset="-128"/>
            </a:rPr>
            <a:t>5.1</a:t>
          </a:r>
          <a:r>
            <a:rPr kumimoji="1" lang="ja-JP" altLang="en-US" sz="1250">
              <a:latin typeface="ＭＳ Ｐゴシック" panose="020B0600070205080204" pitchFamily="50" charset="-128"/>
              <a:ea typeface="ＭＳ Ｐゴシック" panose="020B0600070205080204" pitchFamily="50" charset="-128"/>
            </a:rPr>
            <a:t>ポイント増となった。主な要因としては、物件費及び扶助費の増加が挙げられる。物件費においては、新規の委託による増をはじめ、委託料（経常経費）全体で大幅増となった。扶助費においては、公立幼稚園が私立認定こども園に移行したことに伴う負担金の増、こども医療費や障がい福祉サービス関連経費が増となった。加えて、一部事務組合への経常的経費にかかる負担金の増も影響している。沖縄県平均や類似団体内平均値においても増加傾向ではあるが、引き続き内部経費削減の取り組みを通じて、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63</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11472"/>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118428</xdr:rowOff>
    </xdr:from>
    <xdr:to>
      <xdr:col>19</xdr:col>
      <xdr:colOff>133350</xdr:colOff>
      <xdr:row>61</xdr:row>
      <xdr:rowOff>53022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33978"/>
          <a:ext cx="8890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118428</xdr:rowOff>
    </xdr:from>
    <xdr:to>
      <xdr:col>15</xdr:col>
      <xdr:colOff>82550</xdr:colOff>
      <xdr:row>61</xdr:row>
      <xdr:rowOff>28893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33978"/>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28893</xdr:rowOff>
    </xdr:from>
    <xdr:to>
      <xdr:col>11</xdr:col>
      <xdr:colOff>31750</xdr:colOff>
      <xdr:row>61</xdr:row>
      <xdr:rowOff>167640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8734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2222</xdr:rowOff>
    </xdr:from>
    <xdr:to>
      <xdr:col>19</xdr:col>
      <xdr:colOff>184150</xdr:colOff>
      <xdr:row>61</xdr:row>
      <xdr:rowOff>103822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113999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67628</xdr:rowOff>
    </xdr:from>
    <xdr:to>
      <xdr:col>15</xdr:col>
      <xdr:colOff>133350</xdr:colOff>
      <xdr:row>59</xdr:row>
      <xdr:rowOff>169228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7955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149543</xdr:rowOff>
    </xdr:from>
    <xdr:to>
      <xdr:col>11</xdr:col>
      <xdr:colOff>82550</xdr:colOff>
      <xdr:row>61</xdr:row>
      <xdr:rowOff>79693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89870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本町の人口</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人当たりの人件費・物件費等の決算額は、毎年度類似団体内平均値、全国平均、沖縄県平均を下回っており、類似団体等と比較し本町の職員数が少ないことが影響している。令和</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年度においては、類似団体内平均値が前年度より</a:t>
          </a:r>
          <a:r>
            <a:rPr kumimoji="1" lang="en-US" altLang="ja-JP" sz="1250">
              <a:latin typeface="ＭＳ Ｐゴシック" panose="020B0600070205080204" pitchFamily="50" charset="-128"/>
              <a:ea typeface="ＭＳ Ｐゴシック" panose="020B0600070205080204" pitchFamily="50" charset="-128"/>
            </a:rPr>
            <a:t>211</a:t>
          </a:r>
          <a:r>
            <a:rPr kumimoji="1" lang="ja-JP" altLang="en-US" sz="1250">
              <a:latin typeface="ＭＳ Ｐゴシック" panose="020B0600070205080204" pitchFamily="50" charset="-128"/>
              <a:ea typeface="ＭＳ Ｐゴシック" panose="020B0600070205080204" pitchFamily="50" charset="-128"/>
            </a:rPr>
            <a:t>円減であるのに対し、本町は</a:t>
          </a:r>
          <a:r>
            <a:rPr kumimoji="1" lang="en-US" altLang="ja-JP" sz="1250">
              <a:latin typeface="ＭＳ Ｐゴシック" panose="020B0600070205080204" pitchFamily="50" charset="-128"/>
              <a:ea typeface="ＭＳ Ｐゴシック" panose="020B0600070205080204" pitchFamily="50" charset="-128"/>
            </a:rPr>
            <a:t>3,401</a:t>
          </a:r>
          <a:r>
            <a:rPr kumimoji="1" lang="ja-JP" altLang="en-US" sz="1250">
              <a:latin typeface="ＭＳ Ｐゴシック" panose="020B0600070205080204" pitchFamily="50" charset="-128"/>
              <a:ea typeface="ＭＳ Ｐゴシック" panose="020B0600070205080204" pitchFamily="50" charset="-128"/>
            </a:rPr>
            <a:t>円増となった。主な要因としては物件費の増である。新規委託が増えたことに加え、賃金の増や物価高騰等の影響により委託料が大幅な増となった。これらの影響は今後も続くと見込まれるが、一方で各施設の照明</a:t>
          </a:r>
          <a:r>
            <a:rPr kumimoji="1" lang="en-US" altLang="ja-JP" sz="1250">
              <a:latin typeface="ＭＳ Ｐゴシック" panose="020B0600070205080204" pitchFamily="50" charset="-128"/>
              <a:ea typeface="ＭＳ Ｐゴシック" panose="020B0600070205080204" pitchFamily="50" charset="-128"/>
            </a:rPr>
            <a:t>LED</a:t>
          </a:r>
          <a:r>
            <a:rPr kumimoji="1" lang="ja-JP" altLang="en-US" sz="1250">
              <a:latin typeface="ＭＳ Ｐゴシック" panose="020B0600070205080204" pitchFamily="50" charset="-128"/>
              <a:ea typeface="ＭＳ Ｐゴシック" panose="020B0600070205080204" pitchFamily="50" charset="-128"/>
            </a:rPr>
            <a:t>化や省エネルギーの空調設備へ更新することなどで、光熱水費などの抑制に努めていく。</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38102</xdr:rowOff>
    </xdr:from>
    <xdr:to>
      <xdr:col>23</xdr:col>
      <xdr:colOff>133350</xdr:colOff>
      <xdr:row>81</xdr:row>
      <xdr:rowOff>54516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25552"/>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12443</xdr:rowOff>
    </xdr:from>
    <xdr:to>
      <xdr:col>19</xdr:col>
      <xdr:colOff>133350</xdr:colOff>
      <xdr:row>81</xdr:row>
      <xdr:rowOff>38102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899893"/>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1406</xdr:rowOff>
    </xdr:from>
    <xdr:to>
      <xdr:col>15</xdr:col>
      <xdr:colOff>82550</xdr:colOff>
      <xdr:row>81</xdr:row>
      <xdr:rowOff>12443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88856"/>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130164</xdr:rowOff>
    </xdr:from>
    <xdr:to>
      <xdr:col>11</xdr:col>
      <xdr:colOff>31750</xdr:colOff>
      <xdr:row>81</xdr:row>
      <xdr:rowOff>1406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46164"/>
          <a:ext cx="889000" cy="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3716</xdr:rowOff>
    </xdr:from>
    <xdr:to>
      <xdr:col>23</xdr:col>
      <xdr:colOff>184150</xdr:colOff>
      <xdr:row>81</xdr:row>
      <xdr:rowOff>105316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8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96443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158752</xdr:rowOff>
    </xdr:from>
    <xdr:to>
      <xdr:col>19</xdr:col>
      <xdr:colOff>184150</xdr:colOff>
      <xdr:row>81</xdr:row>
      <xdr:rowOff>88902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99079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4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133093</xdr:rowOff>
    </xdr:from>
    <xdr:to>
      <xdr:col>15</xdr:col>
      <xdr:colOff>133350</xdr:colOff>
      <xdr:row>81</xdr:row>
      <xdr:rowOff>63243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73420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1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122056</xdr:rowOff>
    </xdr:from>
    <xdr:to>
      <xdr:col>11</xdr:col>
      <xdr:colOff>82550</xdr:colOff>
      <xdr:row>81</xdr:row>
      <xdr:rowOff>52206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62383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0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79364</xdr:rowOff>
    </xdr:from>
    <xdr:to>
      <xdr:col>7</xdr:col>
      <xdr:colOff>31750</xdr:colOff>
      <xdr:row>81</xdr:row>
      <xdr:rowOff>9514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19691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年度のラスパイレス指数は、前年度と比べ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ポイント減となったが、類似団体内平均値より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74789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792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74789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1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168628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194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168628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人当たり職員数は、前年度と比べ</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ポイント減となった。類似団体内平均値、全国平均及び沖縄県平均を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ポイント以上、下回っている。これまで取り組んできた「定員適正化計画」の効果であると考えられる。令和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次定員適正化計画」においては、多様化・高度化する行政ニーズにより業務量が増加する中、職員のワークライフ・バランスの実現に取り組む必要があるとして、令和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人となっている職員数を令和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人へ増員するとしている。今後も適正な定員管理に努めていく。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102053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191750"/>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86541</xdr:rowOff>
    </xdr:from>
    <xdr:to>
      <xdr:col>77</xdr:col>
      <xdr:colOff>44450</xdr:colOff>
      <xdr:row>59</xdr:row>
      <xdr:rowOff>102053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0209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86541</xdr:rowOff>
    </xdr:from>
    <xdr:to>
      <xdr:col>72</xdr:col>
      <xdr:colOff>203200</xdr:colOff>
      <xdr:row>59</xdr:row>
      <xdr:rowOff>89988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020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71029</xdr:rowOff>
    </xdr:from>
    <xdr:to>
      <xdr:col>68</xdr:col>
      <xdr:colOff>152400</xdr:colOff>
      <xdr:row>59</xdr:row>
      <xdr:rowOff>89988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8657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41927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51253</xdr:rowOff>
    </xdr:from>
    <xdr:to>
      <xdr:col>77</xdr:col>
      <xdr:colOff>95250</xdr:colOff>
      <xdr:row>59</xdr:row>
      <xdr:rowOff>152853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163030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3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35741</xdr:rowOff>
    </xdr:from>
    <xdr:to>
      <xdr:col>73</xdr:col>
      <xdr:colOff>44450</xdr:colOff>
      <xdr:row>59</xdr:row>
      <xdr:rowOff>137341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147518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39188</xdr:rowOff>
    </xdr:from>
    <xdr:to>
      <xdr:col>68</xdr:col>
      <xdr:colOff>203200</xdr:colOff>
      <xdr:row>59</xdr:row>
      <xdr:rowOff>140788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150965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20229</xdr:rowOff>
    </xdr:from>
    <xdr:to>
      <xdr:col>64</xdr:col>
      <xdr:colOff>152400</xdr:colOff>
      <xdr:row>59</xdr:row>
      <xdr:rowOff>121829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132006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年度の実質公債費比率は、前年度と比べ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これは、元利償還額などの減に対し、標準財政規模が増となったことで比率が下がったためである。類似団体内平均値及び沖縄県平均を下回ったが、全国平均を上回っているため、引き続き新規発行の抑制を継続し、償還額の平準化及び実質公債費比率が急激に上昇しないよ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93345</xdr:rowOff>
    </xdr:from>
    <xdr:to>
      <xdr:col>81</xdr:col>
      <xdr:colOff>44450</xdr:colOff>
      <xdr:row>39</xdr:row>
      <xdr:rowOff>105410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77989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147638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919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147638</xdr:rowOff>
    </xdr:from>
    <xdr:to>
      <xdr:col>72</xdr:col>
      <xdr:colOff>203200</xdr:colOff>
      <xdr:row>40</xdr:row>
      <xdr:rowOff>12382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8341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12382</xdr:rowOff>
    </xdr:from>
    <xdr:to>
      <xdr:col>68</xdr:col>
      <xdr:colOff>152400</xdr:colOff>
      <xdr:row>40</xdr:row>
      <xdr:rowOff>54610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7038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59072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140987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96838</xdr:rowOff>
    </xdr:from>
    <xdr:to>
      <xdr:col>73</xdr:col>
      <xdr:colOff>44450</xdr:colOff>
      <xdr:row>40</xdr:row>
      <xdr:rowOff>26988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11765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133032</xdr:rowOff>
    </xdr:from>
    <xdr:to>
      <xdr:col>68</xdr:col>
      <xdr:colOff>203200</xdr:colOff>
      <xdr:row>40</xdr:row>
      <xdr:rowOff>63182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47959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年度の将来負担比率は、前年度と比べ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がり改善傾向にある。主な要因としては、一般会計において元金償還額に対し、新規発行額を抑えていることによる地方債残高の減額や公営企業債等の繰入見込額の減額が挙げられる。今回は、沖縄県平均を下回ったが、依然として類似団体内平均値や全国平均を上回っているため、引き続き地方債の新規発行を元金償還額内に抑制し、財政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22074</xdr:rowOff>
    </xdr:from>
    <xdr:to>
      <xdr:col>81</xdr:col>
      <xdr:colOff>44450</xdr:colOff>
      <xdr:row>14</xdr:row>
      <xdr:rowOff>64588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22374"/>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64588</xdr:rowOff>
    </xdr:from>
    <xdr:to>
      <xdr:col>77</xdr:col>
      <xdr:colOff>44450</xdr:colOff>
      <xdr:row>15</xdr:row>
      <xdr:rowOff>114905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64888"/>
          <a:ext cx="889000" cy="2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114905</xdr:rowOff>
    </xdr:from>
    <xdr:to>
      <xdr:col>72</xdr:col>
      <xdr:colOff>203200</xdr:colOff>
      <xdr:row>17</xdr:row>
      <xdr:rowOff>68459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86655"/>
          <a:ext cx="8890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68459</xdr:rowOff>
    </xdr:from>
    <xdr:to>
      <xdr:col>68</xdr:col>
      <xdr:colOff>152400</xdr:colOff>
      <xdr:row>18</xdr:row>
      <xdr:rowOff>98092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98310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142724</xdr:rowOff>
    </xdr:from>
    <xdr:to>
      <xdr:col>81</xdr:col>
      <xdr:colOff>95250</xdr:colOff>
      <xdr:row>14</xdr:row>
      <xdr:rowOff>72874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114801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4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13788</xdr:rowOff>
    </xdr:from>
    <xdr:to>
      <xdr:col>77</xdr:col>
      <xdr:colOff>95250</xdr:colOff>
      <xdr:row>14</xdr:row>
      <xdr:rowOff>115388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100165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0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17659</xdr:rowOff>
    </xdr:from>
    <xdr:to>
      <xdr:col>68</xdr:col>
      <xdr:colOff>203200</xdr:colOff>
      <xdr:row>17</xdr:row>
      <xdr:rowOff>119259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104036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1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47292</xdr:rowOff>
    </xdr:from>
    <xdr:to>
      <xdr:col>64</xdr:col>
      <xdr:colOff>152400</xdr:colOff>
      <xdr:row>18</xdr:row>
      <xdr:rowOff>148892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133669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21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35,656
34,870
15.90
15,502,252
15,058,926
368,522
7,586,518
7,830,654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年度の人件費は、前年度と比べ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ポイント減となった。再任用職員等の増があったものの、育児休業者の増などにより人件費全体では減となったことが要因である。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今後は、会計年度任用職員の勤勉手当の支給や「第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次定員適正化計画」に基づく職員数の増により人件費の増が見込まれるが、比率が急激に上昇しないよう計画的に実施していく必要がある。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6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年度の物件費は、前年度と比べ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た。主な要因としては、システムの運営・維持保守等にかかる新規委託の増に加え、賃金の増や物価高騰等の影響に伴う委託料の増が挙げられる。類似団体内平均値、全国平均及び沖縄県平均を下回っているものの、今後も委託料等の増が見込まれるため、必要経費の見直しも進め、急激な上昇とならないよう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3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xdr:rowOff>
    </xdr:from>
    <xdr:to>
      <xdr:col>78</xdr:col>
      <xdr:colOff>69850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30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xdr:rowOff>
    </xdr:from>
    <xdr:to>
      <xdr:col>73</xdr:col>
      <xdr:colOff>180975</xdr:colOff>
      <xdr:row>13</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3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16510</xdr:rowOff>
    </xdr:from>
    <xdr:to>
      <xdr:col>69</xdr:col>
      <xdr:colOff>92075</xdr:colOff>
      <xdr:row>13</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4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121920</xdr:rowOff>
    </xdr:from>
    <xdr:to>
      <xdr:col>74</xdr:col>
      <xdr:colOff>31750</xdr:colOff>
      <xdr:row>13</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137160</xdr:rowOff>
    </xdr:from>
    <xdr:to>
      <xdr:col>69</xdr:col>
      <xdr:colOff>142875</xdr:colOff>
      <xdr:row>13</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年度の扶助費は、前年度と比べ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となった。主な要因としては、公立幼稚園から私立認定こども園移行に伴う私立分児童運営費負担金の増額が挙げられる。沖縄県平均を下回っているものの、類似団体内平均値及び全国平均を上回っている。今後も上昇傾向が続くと予想されることから、事業内容を精査し、可能な限り見直しを進めて急激な上昇とならない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59</xdr:row>
      <xdr:rowOff>97065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27557"/>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83457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6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83457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6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116115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46265</xdr:rowOff>
    </xdr:from>
    <xdr:to>
      <xdr:col>24</xdr:col>
      <xdr:colOff>76200</xdr:colOff>
      <xdr:row>59</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18342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その他については、主に繰出金が大きな割合を占めている。令和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た。主な要因としては、下水道事業会計出資金の増や後期高齢者医療事業等における経常的経費の繰出金の増が挙げられる。今後も国民健康保険特別会計への法定外繰出や下水道事業会計への繰出金等の継続が見込まれるため、特別会計においては保険料や料金の適正化を図るなど、引き続き独立採算の理念に基づいた経営を促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57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99785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年度の補助費等は、前年度と比べ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となった。主な要因としては、東部消防組合への経常的経費にかかる負担金の増や発達支援保育事業補助金の増が挙げられる。類似団体内平均値、全国平均及び沖縄県平均を上回っているため、事業継続・廃止等の検討など事業精査を行い、見直しを図ることで補助金等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03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58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140716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140716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年度の公債費は、前年度と比べ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これまでの「元金償還額以上に新規発行を行わない」という方針に基づき、実行してきた効果により、類似団体内平均値、全国平均及び沖縄県平均を下回る結果となった。引き続き新規発行の抑制を継続し、償還額の平準化及び公債費の上昇が急激にならないよう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154432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61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19558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800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51563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55135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年度は、前年度と比べ</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増となった。人件費以外が増となったこと、特に扶助費の伸びが大きくなったことが影響している。類似団体内平均値を下回っているものの、全国平均及び沖縄県平均を上回っている。今後も物件費や扶助費の増が見込まれ、上昇傾向が続くと見込まれるため、内部努力による経費削減を継続し、経常収支比率の安定化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78</xdr:row>
      <xdr:rowOff>26415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43485"/>
          <a:ext cx="838200" cy="2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377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76</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377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131572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886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163592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8533</xdr:rowOff>
    </xdr:from>
    <xdr:to>
      <xdr:col>29</xdr:col>
      <xdr:colOff>127000</xdr:colOff>
      <xdr:row>18</xdr:row>
      <xdr:rowOff>41608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42258"/>
          <a:ext cx="647700" cy="3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41608</xdr:rowOff>
    </xdr:from>
    <xdr:to>
      <xdr:col>26</xdr:col>
      <xdr:colOff>50800</xdr:colOff>
      <xdr:row>18</xdr:row>
      <xdr:rowOff>113417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75333"/>
          <a:ext cx="698500" cy="71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113417</xdr:rowOff>
    </xdr:from>
    <xdr:to>
      <xdr:col>22</xdr:col>
      <xdr:colOff>114300</xdr:colOff>
      <xdr:row>18</xdr:row>
      <xdr:rowOff>126319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47142"/>
          <a:ext cx="698500" cy="12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112875</xdr:rowOff>
    </xdr:from>
    <xdr:to>
      <xdr:col>18</xdr:col>
      <xdr:colOff>177800</xdr:colOff>
      <xdr:row>18</xdr:row>
      <xdr:rowOff>126319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46600"/>
          <a:ext cx="698500" cy="13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129183</xdr:rowOff>
    </xdr:from>
    <xdr:to>
      <xdr:col>29</xdr:col>
      <xdr:colOff>177800</xdr:colOff>
      <xdr:row>18</xdr:row>
      <xdr:rowOff>59333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91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101260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6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162258</xdr:rowOff>
    </xdr:from>
    <xdr:to>
      <xdr:col>26</xdr:col>
      <xdr:colOff>101600</xdr:colOff>
      <xdr:row>18</xdr:row>
      <xdr:rowOff>92408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2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77185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62617</xdr:rowOff>
    </xdr:from>
    <xdr:to>
      <xdr:col>22</xdr:col>
      <xdr:colOff>165100</xdr:colOff>
      <xdr:row>18</xdr:row>
      <xdr:rowOff>164217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148994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8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75519</xdr:rowOff>
    </xdr:from>
    <xdr:to>
      <xdr:col>19</xdr:col>
      <xdr:colOff>38100</xdr:colOff>
      <xdr:row>19</xdr:row>
      <xdr:rowOff>5669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0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161896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62075</xdr:rowOff>
    </xdr:from>
    <xdr:to>
      <xdr:col>15</xdr:col>
      <xdr:colOff>101600</xdr:colOff>
      <xdr:row>18</xdr:row>
      <xdr:rowOff>163675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9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148452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8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322225</xdr:rowOff>
    </xdr:from>
    <xdr:to>
      <xdr:col>29</xdr:col>
      <xdr:colOff>127000</xdr:colOff>
      <xdr:row>35</xdr:row>
      <xdr:rowOff>332798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32575"/>
          <a:ext cx="647700" cy="1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317081</xdr:rowOff>
    </xdr:from>
    <xdr:to>
      <xdr:col>26</xdr:col>
      <xdr:colOff>50800</xdr:colOff>
      <xdr:row>35</xdr:row>
      <xdr:rowOff>322225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27431"/>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317081</xdr:rowOff>
    </xdr:from>
    <xdr:to>
      <xdr:col>22</xdr:col>
      <xdr:colOff>114300</xdr:colOff>
      <xdr:row>35</xdr:row>
      <xdr:rowOff>327311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27431"/>
          <a:ext cx="698500" cy="1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290944</xdr:rowOff>
    </xdr:from>
    <xdr:to>
      <xdr:col>18</xdr:col>
      <xdr:colOff>177800</xdr:colOff>
      <xdr:row>35</xdr:row>
      <xdr:rowOff>327311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01294"/>
          <a:ext cx="698500" cy="3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281998</xdr:rowOff>
    </xdr:from>
    <xdr:to>
      <xdr:col>29</xdr:col>
      <xdr:colOff>177800</xdr:colOff>
      <xdr:row>36</xdr:row>
      <xdr:rowOff>40698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254075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271425</xdr:rowOff>
    </xdr:from>
    <xdr:to>
      <xdr:col>26</xdr:col>
      <xdr:colOff>101600</xdr:colOff>
      <xdr:row>36</xdr:row>
      <xdr:rowOff>30125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1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14902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266281</xdr:rowOff>
    </xdr:from>
    <xdr:to>
      <xdr:col>22</xdr:col>
      <xdr:colOff>165100</xdr:colOff>
      <xdr:row>36</xdr:row>
      <xdr:rowOff>24981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7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6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276511</xdr:rowOff>
    </xdr:from>
    <xdr:to>
      <xdr:col>19</xdr:col>
      <xdr:colOff>38100</xdr:colOff>
      <xdr:row>36</xdr:row>
      <xdr:rowOff>35211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19988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240144</xdr:rowOff>
    </xdr:from>
    <xdr:to>
      <xdr:col>15</xdr:col>
      <xdr:colOff>101600</xdr:colOff>
      <xdr:row>35</xdr:row>
      <xdr:rowOff>341744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9021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35,656
34,870
15.90
15,502,252
15,058,926
368,522
7,586,518
7,830,654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144190</xdr:rowOff>
    </xdr:from>
    <xdr:to>
      <xdr:col>24</xdr:col>
      <xdr:colOff>63500</xdr:colOff>
      <xdr:row>37</xdr:row>
      <xdr:rowOff>146656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87840"/>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144190</xdr:rowOff>
    </xdr:from>
    <xdr:to>
      <xdr:col>19</xdr:col>
      <xdr:colOff>177800</xdr:colOff>
      <xdr:row>38</xdr:row>
      <xdr:rowOff>11831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87840"/>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11831</xdr:rowOff>
    </xdr:from>
    <xdr:to>
      <xdr:col>15</xdr:col>
      <xdr:colOff>50800</xdr:colOff>
      <xdr:row>38</xdr:row>
      <xdr:rowOff>48864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26931"/>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48864</xdr:rowOff>
    </xdr:from>
    <xdr:to>
      <xdr:col>10</xdr:col>
      <xdr:colOff>114300</xdr:colOff>
      <xdr:row>38</xdr:row>
      <xdr:rowOff>81015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63964"/>
          <a:ext cx="889000" cy="3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95856</xdr:rowOff>
    </xdr:from>
    <xdr:to>
      <xdr:col>24</xdr:col>
      <xdr:colOff>114300</xdr:colOff>
      <xdr:row>38</xdr:row>
      <xdr:rowOff>26006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74283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93390</xdr:rowOff>
    </xdr:from>
    <xdr:to>
      <xdr:col>20</xdr:col>
      <xdr:colOff>38100</xdr:colOff>
      <xdr:row>38</xdr:row>
      <xdr:rowOff>23540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132481</xdr:rowOff>
    </xdr:from>
    <xdr:to>
      <xdr:col>15</xdr:col>
      <xdr:colOff>101600</xdr:colOff>
      <xdr:row>38</xdr:row>
      <xdr:rowOff>62631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53758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169514</xdr:rowOff>
    </xdr:from>
    <xdr:to>
      <xdr:col>10</xdr:col>
      <xdr:colOff>165100</xdr:colOff>
      <xdr:row>38</xdr:row>
      <xdr:rowOff>99664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90791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0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30215</xdr:rowOff>
    </xdr:from>
    <xdr:to>
      <xdr:col>6</xdr:col>
      <xdr:colOff>38100</xdr:colOff>
      <xdr:row>38</xdr:row>
      <xdr:rowOff>131815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122942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77073</xdr:rowOff>
    </xdr:from>
    <xdr:to>
      <xdr:col>24</xdr:col>
      <xdr:colOff>63500</xdr:colOff>
      <xdr:row>57</xdr:row>
      <xdr:rowOff>86509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49723"/>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86509</xdr:rowOff>
    </xdr:from>
    <xdr:to>
      <xdr:col>19</xdr:col>
      <xdr:colOff>177800</xdr:colOff>
      <xdr:row>57</xdr:row>
      <xdr:rowOff>105492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9159"/>
          <a:ext cx="889000" cy="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104674</xdr:rowOff>
    </xdr:from>
    <xdr:to>
      <xdr:col>15</xdr:col>
      <xdr:colOff>50800</xdr:colOff>
      <xdr:row>57</xdr:row>
      <xdr:rowOff>105492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77324"/>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104674</xdr:rowOff>
    </xdr:from>
    <xdr:to>
      <xdr:col>10</xdr:col>
      <xdr:colOff>114300</xdr:colOff>
      <xdr:row>57</xdr:row>
      <xdr:rowOff>135379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77324"/>
          <a:ext cx="889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26273</xdr:rowOff>
    </xdr:from>
    <xdr:to>
      <xdr:col>24</xdr:col>
      <xdr:colOff>114300</xdr:colOff>
      <xdr:row>57</xdr:row>
      <xdr:rowOff>127873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112650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35709</xdr:rowOff>
    </xdr:from>
    <xdr:to>
      <xdr:col>20</xdr:col>
      <xdr:colOff>38100</xdr:colOff>
      <xdr:row>57</xdr:row>
      <xdr:rowOff>137309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128436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54692</xdr:rowOff>
    </xdr:from>
    <xdr:to>
      <xdr:col>15</xdr:col>
      <xdr:colOff>101600</xdr:colOff>
      <xdr:row>57</xdr:row>
      <xdr:rowOff>156292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147419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53874</xdr:rowOff>
    </xdr:from>
    <xdr:to>
      <xdr:col>10</xdr:col>
      <xdr:colOff>165100</xdr:colOff>
      <xdr:row>57</xdr:row>
      <xdr:rowOff>155474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146601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84579</xdr:rowOff>
    </xdr:from>
    <xdr:to>
      <xdr:col>6</xdr:col>
      <xdr:colOff>38100</xdr:colOff>
      <xdr:row>58</xdr:row>
      <xdr:rowOff>14729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5856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4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11685</xdr:rowOff>
    </xdr:from>
    <xdr:to>
      <xdr:col>24</xdr:col>
      <xdr:colOff>63500</xdr:colOff>
      <xdr:row>78</xdr:row>
      <xdr:rowOff>65542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84785"/>
          <a:ext cx="838200" cy="5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33903</xdr:rowOff>
    </xdr:from>
    <xdr:to>
      <xdr:col>19</xdr:col>
      <xdr:colOff>177800</xdr:colOff>
      <xdr:row>78</xdr:row>
      <xdr:rowOff>65542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7003"/>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33903</xdr:rowOff>
    </xdr:from>
    <xdr:to>
      <xdr:col>15</xdr:col>
      <xdr:colOff>50800</xdr:colOff>
      <xdr:row>78</xdr:row>
      <xdr:rowOff>60651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7003"/>
          <a:ext cx="8890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49905</xdr:rowOff>
    </xdr:from>
    <xdr:to>
      <xdr:col>10</xdr:col>
      <xdr:colOff>114300</xdr:colOff>
      <xdr:row>78</xdr:row>
      <xdr:rowOff>60651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23005"/>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132335</xdr:rowOff>
    </xdr:from>
    <xdr:to>
      <xdr:col>24</xdr:col>
      <xdr:colOff>114300</xdr:colOff>
      <xdr:row>78</xdr:row>
      <xdr:rowOff>62485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47262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14742</xdr:rowOff>
    </xdr:from>
    <xdr:to>
      <xdr:col>20</xdr:col>
      <xdr:colOff>38100</xdr:colOff>
      <xdr:row>78</xdr:row>
      <xdr:rowOff>116342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107469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154553</xdr:rowOff>
    </xdr:from>
    <xdr:to>
      <xdr:col>15</xdr:col>
      <xdr:colOff>101600</xdr:colOff>
      <xdr:row>78</xdr:row>
      <xdr:rowOff>84703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75830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9851</xdr:rowOff>
    </xdr:from>
    <xdr:to>
      <xdr:col>10</xdr:col>
      <xdr:colOff>165100</xdr:colOff>
      <xdr:row>78</xdr:row>
      <xdr:rowOff>111451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102578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170555</xdr:rowOff>
    </xdr:from>
    <xdr:to>
      <xdr:col>6</xdr:col>
      <xdr:colOff>38100</xdr:colOff>
      <xdr:row>78</xdr:row>
      <xdr:rowOff>100705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91832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125743</xdr:rowOff>
    </xdr:from>
    <xdr:to>
      <xdr:col>24</xdr:col>
      <xdr:colOff>63500</xdr:colOff>
      <xdr:row>94</xdr:row>
      <xdr:rowOff>90703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70593"/>
          <a:ext cx="838200" cy="1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103987</xdr:rowOff>
    </xdr:from>
    <xdr:to>
      <xdr:col>19</xdr:col>
      <xdr:colOff>177800</xdr:colOff>
      <xdr:row>94</xdr:row>
      <xdr:rowOff>90703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048837"/>
          <a:ext cx="889000" cy="1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103987</xdr:rowOff>
    </xdr:from>
    <xdr:to>
      <xdr:col>15</xdr:col>
      <xdr:colOff>50800</xdr:colOff>
      <xdr:row>96</xdr:row>
      <xdr:rowOff>18847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48837"/>
          <a:ext cx="889000" cy="4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18847</xdr:rowOff>
    </xdr:from>
    <xdr:to>
      <xdr:col>10</xdr:col>
      <xdr:colOff>114300</xdr:colOff>
      <xdr:row>96</xdr:row>
      <xdr:rowOff>64860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78047"/>
          <a:ext cx="889000" cy="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74943</xdr:rowOff>
    </xdr:from>
    <xdr:to>
      <xdr:col>24</xdr:col>
      <xdr:colOff>114300</xdr:colOff>
      <xdr:row>94</xdr:row>
      <xdr:rowOff>5093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97820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7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39903</xdr:rowOff>
    </xdr:from>
    <xdr:to>
      <xdr:col>20</xdr:col>
      <xdr:colOff>38100</xdr:colOff>
      <xdr:row>94</xdr:row>
      <xdr:rowOff>141503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158030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93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53187</xdr:rowOff>
    </xdr:from>
    <xdr:to>
      <xdr:col>15</xdr:col>
      <xdr:colOff>101600</xdr:colOff>
      <xdr:row>93</xdr:row>
      <xdr:rowOff>154787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171314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77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139497</xdr:rowOff>
    </xdr:from>
    <xdr:to>
      <xdr:col>10</xdr:col>
      <xdr:colOff>165100</xdr:colOff>
      <xdr:row>96</xdr:row>
      <xdr:rowOff>69647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86174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20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14060</xdr:rowOff>
    </xdr:from>
    <xdr:to>
      <xdr:col>6</xdr:col>
      <xdr:colOff>38100</xdr:colOff>
      <xdr:row>96</xdr:row>
      <xdr:rowOff>115660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132187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95308</xdr:rowOff>
    </xdr:from>
    <xdr:to>
      <xdr:col>55</xdr:col>
      <xdr:colOff>0</xdr:colOff>
      <xdr:row>38</xdr:row>
      <xdr:rowOff>98639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610408"/>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98639</xdr:rowOff>
    </xdr:from>
    <xdr:to>
      <xdr:col>50</xdr:col>
      <xdr:colOff>114300</xdr:colOff>
      <xdr:row>38</xdr:row>
      <xdr:rowOff>146493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13739"/>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68551</xdr:rowOff>
    </xdr:from>
    <xdr:to>
      <xdr:col>45</xdr:col>
      <xdr:colOff>177800</xdr:colOff>
      <xdr:row>38</xdr:row>
      <xdr:rowOff>146493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54951"/>
          <a:ext cx="889000" cy="1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68551</xdr:rowOff>
    </xdr:from>
    <xdr:to>
      <xdr:col>41</xdr:col>
      <xdr:colOff>50800</xdr:colOff>
      <xdr:row>39</xdr:row>
      <xdr:rowOff>87557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54951"/>
          <a:ext cx="889000" cy="12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44508</xdr:rowOff>
    </xdr:from>
    <xdr:to>
      <xdr:col>55</xdr:col>
      <xdr:colOff>50800</xdr:colOff>
      <xdr:row>38</xdr:row>
      <xdr:rowOff>146108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22935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47839</xdr:rowOff>
    </xdr:from>
    <xdr:to>
      <xdr:col>50</xdr:col>
      <xdr:colOff>165100</xdr:colOff>
      <xdr:row>38</xdr:row>
      <xdr:rowOff>149439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140566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95693</xdr:rowOff>
    </xdr:from>
    <xdr:to>
      <xdr:col>46</xdr:col>
      <xdr:colOff>38100</xdr:colOff>
      <xdr:row>39</xdr:row>
      <xdr:rowOff>25843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16970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0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17751</xdr:rowOff>
    </xdr:from>
    <xdr:to>
      <xdr:col>41</xdr:col>
      <xdr:colOff>101600</xdr:colOff>
      <xdr:row>32</xdr:row>
      <xdr:rowOff>119351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110478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36757</xdr:rowOff>
    </xdr:from>
    <xdr:to>
      <xdr:col>36</xdr:col>
      <xdr:colOff>165100</xdr:colOff>
      <xdr:row>39</xdr:row>
      <xdr:rowOff>138357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129484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79601</xdr:rowOff>
    </xdr:from>
    <xdr:to>
      <xdr:col>55</xdr:col>
      <xdr:colOff>0</xdr:colOff>
      <xdr:row>57</xdr:row>
      <xdr:rowOff>91367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52251"/>
          <a:ext cx="8382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91367</xdr:rowOff>
    </xdr:from>
    <xdr:to>
      <xdr:col>50</xdr:col>
      <xdr:colOff>114300</xdr:colOff>
      <xdr:row>57</xdr:row>
      <xdr:rowOff>101608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64017"/>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31862</xdr:rowOff>
    </xdr:from>
    <xdr:to>
      <xdr:col>45</xdr:col>
      <xdr:colOff>177800</xdr:colOff>
      <xdr:row>57</xdr:row>
      <xdr:rowOff>101608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04512"/>
          <a:ext cx="889000" cy="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31862</xdr:rowOff>
    </xdr:from>
    <xdr:to>
      <xdr:col>41</xdr:col>
      <xdr:colOff>50800</xdr:colOff>
      <xdr:row>57</xdr:row>
      <xdr:rowOff>161768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04512"/>
          <a:ext cx="889000" cy="12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28801</xdr:rowOff>
    </xdr:from>
    <xdr:to>
      <xdr:col>55</xdr:col>
      <xdr:colOff>50800</xdr:colOff>
      <xdr:row>57</xdr:row>
      <xdr:rowOff>130401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7228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40567</xdr:rowOff>
    </xdr:from>
    <xdr:to>
      <xdr:col>50</xdr:col>
      <xdr:colOff>165100</xdr:colOff>
      <xdr:row>57</xdr:row>
      <xdr:rowOff>142167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133294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0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50808</xdr:rowOff>
    </xdr:from>
    <xdr:to>
      <xdr:col>46</xdr:col>
      <xdr:colOff>38100</xdr:colOff>
      <xdr:row>57</xdr:row>
      <xdr:rowOff>152408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143535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152512</xdr:rowOff>
    </xdr:from>
    <xdr:to>
      <xdr:col>41</xdr:col>
      <xdr:colOff>101600</xdr:colOff>
      <xdr:row>57</xdr:row>
      <xdr:rowOff>82662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73789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4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110968</xdr:rowOff>
    </xdr:from>
    <xdr:to>
      <xdr:col>36</xdr:col>
      <xdr:colOff>165100</xdr:colOff>
      <xdr:row>58</xdr:row>
      <xdr:rowOff>41118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32245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7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157493</xdr:rowOff>
    </xdr:from>
    <xdr:to>
      <xdr:col>55</xdr:col>
      <xdr:colOff>0</xdr:colOff>
      <xdr:row>77</xdr:row>
      <xdr:rowOff>18142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87693"/>
          <a:ext cx="8382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130442</xdr:rowOff>
    </xdr:from>
    <xdr:to>
      <xdr:col>50</xdr:col>
      <xdr:colOff>114300</xdr:colOff>
      <xdr:row>76</xdr:row>
      <xdr:rowOff>157493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6064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101771</xdr:rowOff>
    </xdr:from>
    <xdr:to>
      <xdr:col>45</xdr:col>
      <xdr:colOff>177800</xdr:colOff>
      <xdr:row>76</xdr:row>
      <xdr:rowOff>130442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60521"/>
          <a:ext cx="889000" cy="20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101771</xdr:rowOff>
    </xdr:from>
    <xdr:to>
      <xdr:col>41</xdr:col>
      <xdr:colOff>50800</xdr:colOff>
      <xdr:row>76</xdr:row>
      <xdr:rowOff>163931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60521"/>
          <a:ext cx="889000" cy="23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138792</xdr:rowOff>
    </xdr:from>
    <xdr:to>
      <xdr:col>55</xdr:col>
      <xdr:colOff>50800</xdr:colOff>
      <xdr:row>77</xdr:row>
      <xdr:rowOff>68942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161669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106693</xdr:rowOff>
    </xdr:from>
    <xdr:to>
      <xdr:col>50</xdr:col>
      <xdr:colOff>165100</xdr:colOff>
      <xdr:row>77</xdr:row>
      <xdr:rowOff>36843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53370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79642</xdr:rowOff>
    </xdr:from>
    <xdr:to>
      <xdr:col>46</xdr:col>
      <xdr:colOff>38100</xdr:colOff>
      <xdr:row>77</xdr:row>
      <xdr:rowOff>9792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26319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50971</xdr:rowOff>
    </xdr:from>
    <xdr:to>
      <xdr:col>41</xdr:col>
      <xdr:colOff>101600</xdr:colOff>
      <xdr:row>75</xdr:row>
      <xdr:rowOff>152571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169098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113131</xdr:rowOff>
    </xdr:from>
    <xdr:to>
      <xdr:col>36</xdr:col>
      <xdr:colOff>165100</xdr:colOff>
      <xdr:row>77</xdr:row>
      <xdr:rowOff>43281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59809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54181</xdr:rowOff>
    </xdr:from>
    <xdr:to>
      <xdr:col>55</xdr:col>
      <xdr:colOff>0</xdr:colOff>
      <xdr:row>98</xdr:row>
      <xdr:rowOff>92194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56281"/>
          <a:ext cx="8382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92194</xdr:rowOff>
    </xdr:from>
    <xdr:to>
      <xdr:col>50</xdr:col>
      <xdr:colOff>114300</xdr:colOff>
      <xdr:row>98</xdr:row>
      <xdr:rowOff>115033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94294"/>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115033</xdr:rowOff>
    </xdr:from>
    <xdr:to>
      <xdr:col>45</xdr:col>
      <xdr:colOff>177800</xdr:colOff>
      <xdr:row>98</xdr:row>
      <xdr:rowOff>155984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917133"/>
          <a:ext cx="889000" cy="4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155984</xdr:rowOff>
    </xdr:from>
    <xdr:to>
      <xdr:col>41</xdr:col>
      <xdr:colOff>50800</xdr:colOff>
      <xdr:row>99</xdr:row>
      <xdr:rowOff>7852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58084"/>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3381</xdr:rowOff>
    </xdr:from>
    <xdr:to>
      <xdr:col>55</xdr:col>
      <xdr:colOff>50800</xdr:colOff>
      <xdr:row>98</xdr:row>
      <xdr:rowOff>104981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153258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41394</xdr:rowOff>
    </xdr:from>
    <xdr:to>
      <xdr:col>50</xdr:col>
      <xdr:colOff>165100</xdr:colOff>
      <xdr:row>98</xdr:row>
      <xdr:rowOff>142994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3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64233</xdr:rowOff>
    </xdr:from>
    <xdr:to>
      <xdr:col>46</xdr:col>
      <xdr:colOff>38100</xdr:colOff>
      <xdr:row>98</xdr:row>
      <xdr:rowOff>165833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156960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105184</xdr:rowOff>
    </xdr:from>
    <xdr:to>
      <xdr:col>41</xdr:col>
      <xdr:colOff>101600</xdr:colOff>
      <xdr:row>99</xdr:row>
      <xdr:rowOff>35334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26461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70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128502</xdr:rowOff>
    </xdr:from>
    <xdr:to>
      <xdr:col>36</xdr:col>
      <xdr:colOff>165100</xdr:colOff>
      <xdr:row>99</xdr:row>
      <xdr:rowOff>58652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49779</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2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64981</xdr:rowOff>
    </xdr:from>
    <xdr:to>
      <xdr:col>85</xdr:col>
      <xdr:colOff>127000</xdr:colOff>
      <xdr:row>39</xdr:row>
      <xdr:rowOff>82517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51531"/>
          <a:ext cx="8382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82517</xdr:rowOff>
    </xdr:from>
    <xdr:to>
      <xdr:col>81</xdr:col>
      <xdr:colOff>50800</xdr:colOff>
      <xdr:row>39</xdr:row>
      <xdr:rowOff>90225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69067"/>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90225</xdr:rowOff>
    </xdr:from>
    <xdr:to>
      <xdr:col>76</xdr:col>
      <xdr:colOff>114300</xdr:colOff>
      <xdr:row>39</xdr:row>
      <xdr:rowOff>97115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76775"/>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97115</xdr:rowOff>
    </xdr:from>
    <xdr:to>
      <xdr:col>71</xdr:col>
      <xdr:colOff>177800</xdr:colOff>
      <xdr:row>39</xdr:row>
      <xdr:rowOff>98291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83665"/>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14181</xdr:rowOff>
    </xdr:from>
    <xdr:to>
      <xdr:col>85</xdr:col>
      <xdr:colOff>177800</xdr:colOff>
      <xdr:row>39</xdr:row>
      <xdr:rowOff>115781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31717</xdr:rowOff>
    </xdr:from>
    <xdr:to>
      <xdr:col>81</xdr:col>
      <xdr:colOff>101600</xdr:colOff>
      <xdr:row>39</xdr:row>
      <xdr:rowOff>133317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124444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10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39425</xdr:rowOff>
    </xdr:from>
    <xdr:to>
      <xdr:col>76</xdr:col>
      <xdr:colOff>165100</xdr:colOff>
      <xdr:row>39</xdr:row>
      <xdr:rowOff>141025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132152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1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46315</xdr:rowOff>
    </xdr:from>
    <xdr:to>
      <xdr:col>72</xdr:col>
      <xdr:colOff>38100</xdr:colOff>
      <xdr:row>39</xdr:row>
      <xdr:rowOff>147915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139042</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47491</xdr:rowOff>
    </xdr:from>
    <xdr:to>
      <xdr:col>67</xdr:col>
      <xdr:colOff>101600</xdr:colOff>
      <xdr:row>39</xdr:row>
      <xdr:rowOff>149091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140218</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158200</xdr:rowOff>
    </xdr:from>
    <xdr:to>
      <xdr:col>85</xdr:col>
      <xdr:colOff>127000</xdr:colOff>
      <xdr:row>76</xdr:row>
      <xdr:rowOff>170757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88400"/>
          <a:ext cx="8382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149644</xdr:rowOff>
    </xdr:from>
    <xdr:to>
      <xdr:col>81</xdr:col>
      <xdr:colOff>50800</xdr:colOff>
      <xdr:row>76</xdr:row>
      <xdr:rowOff>158200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79844"/>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149644</xdr:rowOff>
    </xdr:from>
    <xdr:to>
      <xdr:col>76</xdr:col>
      <xdr:colOff>114300</xdr:colOff>
      <xdr:row>76</xdr:row>
      <xdr:rowOff>159719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79844"/>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59314</xdr:rowOff>
    </xdr:from>
    <xdr:to>
      <xdr:col>71</xdr:col>
      <xdr:colOff>177800</xdr:colOff>
      <xdr:row>76</xdr:row>
      <xdr:rowOff>159719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89514"/>
          <a:ext cx="889000" cy="1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119957</xdr:rowOff>
    </xdr:from>
    <xdr:to>
      <xdr:col>85</xdr:col>
      <xdr:colOff>177800</xdr:colOff>
      <xdr:row>77</xdr:row>
      <xdr:rowOff>50107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98384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107400</xdr:rowOff>
    </xdr:from>
    <xdr:to>
      <xdr:col>81</xdr:col>
      <xdr:colOff>101600</xdr:colOff>
      <xdr:row>77</xdr:row>
      <xdr:rowOff>37550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28677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3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98844</xdr:rowOff>
    </xdr:from>
    <xdr:to>
      <xdr:col>76</xdr:col>
      <xdr:colOff>165100</xdr:colOff>
      <xdr:row>77</xdr:row>
      <xdr:rowOff>28994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20121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108919</xdr:rowOff>
    </xdr:from>
    <xdr:to>
      <xdr:col>72</xdr:col>
      <xdr:colOff>38100</xdr:colOff>
      <xdr:row>77</xdr:row>
      <xdr:rowOff>39069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30196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3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8514</xdr:rowOff>
    </xdr:from>
    <xdr:to>
      <xdr:col>67</xdr:col>
      <xdr:colOff>101600</xdr:colOff>
      <xdr:row>76</xdr:row>
      <xdr:rowOff>110114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126641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1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12740</xdr:rowOff>
    </xdr:from>
    <xdr:to>
      <xdr:col>85</xdr:col>
      <xdr:colOff>127000</xdr:colOff>
      <xdr:row>98</xdr:row>
      <xdr:rowOff>49530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14840"/>
          <a:ext cx="838200" cy="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145754</xdr:rowOff>
    </xdr:from>
    <xdr:to>
      <xdr:col>81</xdr:col>
      <xdr:colOff>50800</xdr:colOff>
      <xdr:row>98</xdr:row>
      <xdr:rowOff>12740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76404"/>
          <a:ext cx="8890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145754</xdr:rowOff>
    </xdr:from>
    <xdr:to>
      <xdr:col>76</xdr:col>
      <xdr:colOff>114300</xdr:colOff>
      <xdr:row>98</xdr:row>
      <xdr:rowOff>37236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76404"/>
          <a:ext cx="889000" cy="6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37236</xdr:rowOff>
    </xdr:from>
    <xdr:to>
      <xdr:col>71</xdr:col>
      <xdr:colOff>177800</xdr:colOff>
      <xdr:row>98</xdr:row>
      <xdr:rowOff>45558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9336"/>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170180</xdr:rowOff>
    </xdr:from>
    <xdr:to>
      <xdr:col>85</xdr:col>
      <xdr:colOff>177800</xdr:colOff>
      <xdr:row>98</xdr:row>
      <xdr:rowOff>100330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133390</xdr:rowOff>
    </xdr:from>
    <xdr:to>
      <xdr:col>81</xdr:col>
      <xdr:colOff>101600</xdr:colOff>
      <xdr:row>98</xdr:row>
      <xdr:rowOff>63540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94954</xdr:rowOff>
    </xdr:from>
    <xdr:to>
      <xdr:col>76</xdr:col>
      <xdr:colOff>165100</xdr:colOff>
      <xdr:row>98</xdr:row>
      <xdr:rowOff>25104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41631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157886</xdr:rowOff>
    </xdr:from>
    <xdr:to>
      <xdr:col>72</xdr:col>
      <xdr:colOff>38100</xdr:colOff>
      <xdr:row>98</xdr:row>
      <xdr:rowOff>88036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104563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166208</xdr:rowOff>
    </xdr:from>
    <xdr:to>
      <xdr:col>67</xdr:col>
      <xdr:colOff>101600</xdr:colOff>
      <xdr:row>98</xdr:row>
      <xdr:rowOff>96358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112885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7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151130</xdr:rowOff>
    </xdr:from>
    <xdr:to>
      <xdr:col>116</xdr:col>
      <xdr:colOff>63500</xdr:colOff>
      <xdr:row>37</xdr:row>
      <xdr:rowOff>87305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323330"/>
          <a:ext cx="838200" cy="10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51826</xdr:rowOff>
    </xdr:from>
    <xdr:to>
      <xdr:col>111</xdr:col>
      <xdr:colOff>177800</xdr:colOff>
      <xdr:row>37</xdr:row>
      <xdr:rowOff>87305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395476"/>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51826</xdr:rowOff>
    </xdr:from>
    <xdr:to>
      <xdr:col>107</xdr:col>
      <xdr:colOff>50800</xdr:colOff>
      <xdr:row>37</xdr:row>
      <xdr:rowOff>142535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395476"/>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142535</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86185"/>
          <a:ext cx="889000" cy="16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100330</xdr:rowOff>
    </xdr:from>
    <xdr:to>
      <xdr:col>116</xdr:col>
      <xdr:colOff>114300</xdr:colOff>
      <xdr:row>37</xdr:row>
      <xdr:rowOff>30480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123207</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36505</xdr:rowOff>
    </xdr:from>
    <xdr:to>
      <xdr:col>112</xdr:col>
      <xdr:colOff>38100</xdr:colOff>
      <xdr:row>37</xdr:row>
      <xdr:rowOff>138105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154632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5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1026</xdr:rowOff>
    </xdr:from>
    <xdr:to>
      <xdr:col>107</xdr:col>
      <xdr:colOff>101600</xdr:colOff>
      <xdr:row>37</xdr:row>
      <xdr:rowOff>102626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119153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1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91735</xdr:rowOff>
    </xdr:from>
    <xdr:to>
      <xdr:col>102</xdr:col>
      <xdr:colOff>165100</xdr:colOff>
      <xdr:row>38</xdr:row>
      <xdr:rowOff>21885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38412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122510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66610"/>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118120</xdr:rowOff>
    </xdr:from>
    <xdr:to>
      <xdr:col>107</xdr:col>
      <xdr:colOff>50800</xdr:colOff>
      <xdr:row>58</xdr:row>
      <xdr:rowOff>122510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62220"/>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118120</xdr:rowOff>
    </xdr:from>
    <xdr:to>
      <xdr:col>102</xdr:col>
      <xdr:colOff>114300</xdr:colOff>
      <xdr:row>58</xdr:row>
      <xdr:rowOff>126807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6222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71710</xdr:rowOff>
    </xdr:from>
    <xdr:to>
      <xdr:col>107</xdr:col>
      <xdr:colOff>101600</xdr:colOff>
      <xdr:row>59</xdr:row>
      <xdr:rowOff>1860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164437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0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67320</xdr:rowOff>
    </xdr:from>
    <xdr:to>
      <xdr:col>102</xdr:col>
      <xdr:colOff>165100</xdr:colOff>
      <xdr:row>58</xdr:row>
      <xdr:rowOff>168920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160047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76007</xdr:rowOff>
    </xdr:from>
    <xdr:to>
      <xdr:col>98</xdr:col>
      <xdr:colOff>38100</xdr:colOff>
      <xdr:row>59</xdr:row>
      <xdr:rowOff>6157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168734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1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49803</xdr:rowOff>
    </xdr:from>
    <xdr:to>
      <xdr:col>116</xdr:col>
      <xdr:colOff>63500</xdr:colOff>
      <xdr:row>77</xdr:row>
      <xdr:rowOff>111773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51453"/>
          <a:ext cx="838200" cy="6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107259</xdr:rowOff>
    </xdr:from>
    <xdr:to>
      <xdr:col>111</xdr:col>
      <xdr:colOff>177800</xdr:colOff>
      <xdr:row>77</xdr:row>
      <xdr:rowOff>111773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08909"/>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107259</xdr:rowOff>
    </xdr:from>
    <xdr:to>
      <xdr:col>107</xdr:col>
      <xdr:colOff>50800</xdr:colOff>
      <xdr:row>77</xdr:row>
      <xdr:rowOff>112401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08909"/>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13742</xdr:rowOff>
    </xdr:from>
    <xdr:to>
      <xdr:col>102</xdr:col>
      <xdr:colOff>114300</xdr:colOff>
      <xdr:row>77</xdr:row>
      <xdr:rowOff>112401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15392"/>
          <a:ext cx="889000" cy="9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170453</xdr:rowOff>
    </xdr:from>
    <xdr:to>
      <xdr:col>116</xdr:col>
      <xdr:colOff>114300</xdr:colOff>
      <xdr:row>77</xdr:row>
      <xdr:rowOff>100603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148880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60973</xdr:rowOff>
    </xdr:from>
    <xdr:to>
      <xdr:col>112</xdr:col>
      <xdr:colOff>38100</xdr:colOff>
      <xdr:row>77</xdr:row>
      <xdr:rowOff>162573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153700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56459</xdr:rowOff>
    </xdr:from>
    <xdr:to>
      <xdr:col>107</xdr:col>
      <xdr:colOff>101600</xdr:colOff>
      <xdr:row>77</xdr:row>
      <xdr:rowOff>158059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149186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61601</xdr:rowOff>
    </xdr:from>
    <xdr:to>
      <xdr:col>102</xdr:col>
      <xdr:colOff>165100</xdr:colOff>
      <xdr:row>77</xdr:row>
      <xdr:rowOff>163201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154328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134392</xdr:rowOff>
    </xdr:from>
    <xdr:to>
      <xdr:col>98</xdr:col>
      <xdr:colOff>38100</xdr:colOff>
      <xdr:row>77</xdr:row>
      <xdr:rowOff>64542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81068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人件費は、前年度と比べ</a:t>
          </a:r>
          <a:r>
            <a:rPr kumimoji="1" lang="en-US" altLang="ja-JP" sz="1200">
              <a:latin typeface="ＭＳ Ｐゴシック" panose="020B0600070205080204" pitchFamily="50" charset="-128"/>
              <a:ea typeface="ＭＳ Ｐゴシック" panose="020B0600070205080204" pitchFamily="50" charset="-128"/>
            </a:rPr>
            <a:t>151</a:t>
          </a:r>
          <a:r>
            <a:rPr kumimoji="1" lang="ja-JP" altLang="en-US" sz="1200">
              <a:latin typeface="ＭＳ Ｐゴシック" panose="020B0600070205080204" pitchFamily="50" charset="-128"/>
              <a:ea typeface="ＭＳ Ｐゴシック" panose="020B0600070205080204" pitchFamily="50" charset="-128"/>
            </a:rPr>
            <a:t>円減となった。育児休業者の増が影響し減となったが、今後は増加を見込んでいる。物件費は、前年度と比べ</a:t>
          </a:r>
          <a:r>
            <a:rPr kumimoji="1" lang="en-US" altLang="ja-JP" sz="1200">
              <a:latin typeface="ＭＳ Ｐゴシック" panose="020B0600070205080204" pitchFamily="50" charset="-128"/>
              <a:ea typeface="ＭＳ Ｐゴシック" panose="020B0600070205080204" pitchFamily="50" charset="-128"/>
            </a:rPr>
            <a:t>2,064</a:t>
          </a:r>
          <a:r>
            <a:rPr kumimoji="1" lang="ja-JP" altLang="en-US" sz="1200">
              <a:latin typeface="ＭＳ Ｐゴシック" panose="020B0600070205080204" pitchFamily="50" charset="-128"/>
              <a:ea typeface="ＭＳ Ｐゴシック" panose="020B0600070205080204" pitchFamily="50" charset="-128"/>
            </a:rPr>
            <a:t>円増となった。システム保守等の新規委託の増、賃金見直し・物価高騰等の影響による委託料の増が影響している。今後も同様の傾向が続くと見込まれる。維持補修費は、前年度と比べ</a:t>
          </a:r>
          <a:r>
            <a:rPr kumimoji="1" lang="en-US" altLang="ja-JP" sz="1200">
              <a:latin typeface="ＭＳ Ｐゴシック" panose="020B0600070205080204" pitchFamily="50" charset="-128"/>
              <a:ea typeface="ＭＳ Ｐゴシック" panose="020B0600070205080204" pitchFamily="50" charset="-128"/>
            </a:rPr>
            <a:t>1,178</a:t>
          </a:r>
          <a:r>
            <a:rPr kumimoji="1" lang="ja-JP" altLang="en-US" sz="1200">
              <a:latin typeface="ＭＳ Ｐゴシック" panose="020B0600070205080204" pitchFamily="50" charset="-128"/>
              <a:ea typeface="ＭＳ Ｐゴシック" panose="020B0600070205080204" pitchFamily="50" charset="-128"/>
            </a:rPr>
            <a:t>円増となった。学校給食共同調理場の調理機器取替え、台風６号の被害による小中学校施設の修繕などによる増が影響している。公共施設の老朽化が進んでいる状況もあり、今後も増加が見込まれる。扶助費は、前年度と比べ</a:t>
          </a:r>
          <a:r>
            <a:rPr kumimoji="1" lang="en-US" altLang="ja-JP" sz="1200">
              <a:latin typeface="ＭＳ Ｐゴシック" panose="020B0600070205080204" pitchFamily="50" charset="-128"/>
              <a:ea typeface="ＭＳ Ｐゴシック" panose="020B0600070205080204" pitchFamily="50" charset="-128"/>
            </a:rPr>
            <a:t>10,741</a:t>
          </a:r>
          <a:r>
            <a:rPr kumimoji="1" lang="ja-JP" altLang="en-US" sz="1200">
              <a:latin typeface="ＭＳ Ｐゴシック" panose="020B0600070205080204" pitchFamily="50" charset="-128"/>
              <a:ea typeface="ＭＳ Ｐゴシック" panose="020B0600070205080204" pitchFamily="50" charset="-128"/>
            </a:rPr>
            <a:t>円増となった。物価高騰対応重点支援給付金の皆増、障がい福祉サービスや認可保育園等への負担金などの増が影響し、大幅増となった。沖縄県全体として高い傾向が続いている。補助費等は、前年度と比べ</a:t>
          </a:r>
          <a:r>
            <a:rPr kumimoji="1" lang="en-US" altLang="ja-JP" sz="1200">
              <a:latin typeface="ＭＳ Ｐゴシック" panose="020B0600070205080204" pitchFamily="50" charset="-128"/>
              <a:ea typeface="ＭＳ Ｐゴシック" panose="020B0600070205080204" pitchFamily="50" charset="-128"/>
            </a:rPr>
            <a:t>306</a:t>
          </a:r>
          <a:r>
            <a:rPr kumimoji="1" lang="ja-JP" altLang="en-US" sz="1200">
              <a:latin typeface="ＭＳ Ｐゴシック" panose="020B0600070205080204" pitchFamily="50" charset="-128"/>
              <a:ea typeface="ＭＳ Ｐゴシック" panose="020B0600070205080204" pitchFamily="50" charset="-128"/>
            </a:rPr>
            <a:t>円増となった。一部事務組合への負担金増が影響しているが、各平均値より下回っている。普通建設事業費において、新規整備は前年度と比べ</a:t>
          </a:r>
          <a:r>
            <a:rPr kumimoji="1" lang="en-US" altLang="ja-JP" sz="1200">
              <a:latin typeface="ＭＳ Ｐゴシック" panose="020B0600070205080204" pitchFamily="50" charset="-128"/>
              <a:ea typeface="ＭＳ Ｐゴシック" panose="020B0600070205080204" pitchFamily="50" charset="-128"/>
            </a:rPr>
            <a:t>1,685</a:t>
          </a:r>
          <a:r>
            <a:rPr kumimoji="1" lang="ja-JP" altLang="en-US" sz="1200">
              <a:latin typeface="ＭＳ Ｐゴシック" panose="020B0600070205080204" pitchFamily="50" charset="-128"/>
              <a:ea typeface="ＭＳ Ｐゴシック" panose="020B0600070205080204" pitchFamily="50" charset="-128"/>
            </a:rPr>
            <a:t>円減となった。西原西地区土地区画整理事業費の減が影響している。しかしながら、依然として類似団体内平均値より上回っている。更新整備は、前年度と比べ</a:t>
          </a:r>
          <a:r>
            <a:rPr kumimoji="1" lang="en-US" altLang="ja-JP" sz="1200">
              <a:latin typeface="ＭＳ Ｐゴシック" panose="020B0600070205080204" pitchFamily="50" charset="-128"/>
              <a:ea typeface="ＭＳ Ｐゴシック" panose="020B0600070205080204" pitchFamily="50" charset="-128"/>
            </a:rPr>
            <a:t>3,492</a:t>
          </a:r>
          <a:r>
            <a:rPr kumimoji="1" lang="ja-JP" altLang="en-US" sz="1200">
              <a:latin typeface="ＭＳ Ｐゴシック" panose="020B0600070205080204" pitchFamily="50" charset="-128"/>
              <a:ea typeface="ＭＳ Ｐゴシック" panose="020B0600070205080204" pitchFamily="50" charset="-128"/>
            </a:rPr>
            <a:t>円増となった。町立中学校におけるレジリエンス強化型</a:t>
          </a:r>
          <a:r>
            <a:rPr kumimoji="1" lang="en-US" altLang="ja-JP" sz="1200">
              <a:latin typeface="ＭＳ Ｐゴシック" panose="020B0600070205080204" pitchFamily="50" charset="-128"/>
              <a:ea typeface="ＭＳ Ｐゴシック" panose="020B0600070205080204" pitchFamily="50" charset="-128"/>
            </a:rPr>
            <a:t>ZEB</a:t>
          </a:r>
          <a:r>
            <a:rPr kumimoji="1" lang="ja-JP" altLang="en-US" sz="1200">
              <a:latin typeface="ＭＳ Ｐゴシック" panose="020B0600070205080204" pitchFamily="50" charset="-128"/>
              <a:ea typeface="ＭＳ Ｐゴシック" panose="020B0600070205080204" pitchFamily="50" charset="-128"/>
            </a:rPr>
            <a:t>実証事業や庁舎照明</a:t>
          </a:r>
          <a:r>
            <a:rPr kumimoji="1" lang="en-US" altLang="ja-JP" sz="1200">
              <a:latin typeface="ＭＳ Ｐゴシック" panose="020B0600070205080204" pitchFamily="50" charset="-128"/>
              <a:ea typeface="ＭＳ Ｐゴシック" panose="020B0600070205080204" pitchFamily="50" charset="-128"/>
            </a:rPr>
            <a:t>LED</a:t>
          </a:r>
          <a:r>
            <a:rPr kumimoji="1" lang="ja-JP" altLang="en-US" sz="1200">
              <a:latin typeface="ＭＳ Ｐゴシック" panose="020B0600070205080204" pitchFamily="50" charset="-128"/>
              <a:ea typeface="ＭＳ Ｐゴシック" panose="020B0600070205080204" pitchFamily="50" charset="-128"/>
            </a:rPr>
            <a:t>化改修事業などの実施が影響している。今後も公共施設の老朽化に伴い増加を見込んでいる。公債費は、前年度と比べ</a:t>
          </a:r>
          <a:r>
            <a:rPr kumimoji="1" lang="en-US" altLang="ja-JP" sz="1200">
              <a:latin typeface="ＭＳ Ｐゴシック" panose="020B0600070205080204" pitchFamily="50" charset="-128"/>
              <a:ea typeface="ＭＳ Ｐゴシック" panose="020B0600070205080204" pitchFamily="50" charset="-128"/>
            </a:rPr>
            <a:t>769</a:t>
          </a:r>
          <a:r>
            <a:rPr kumimoji="1" lang="ja-JP" altLang="en-US" sz="1200">
              <a:latin typeface="ＭＳ Ｐゴシック" panose="020B0600070205080204" pitchFamily="50" charset="-128"/>
              <a:ea typeface="ＭＳ Ｐゴシック" panose="020B0600070205080204" pitchFamily="50" charset="-128"/>
            </a:rPr>
            <a:t>円減となった。新規発行額を元金償還額より下回るよう抑制しているため減少傾向にあり、各平均値より下回っている。投資及び出資金は、前年度と比べ</a:t>
          </a:r>
          <a:r>
            <a:rPr kumimoji="1" lang="en-US" altLang="ja-JP" sz="1200">
              <a:latin typeface="ＭＳ Ｐゴシック" panose="020B0600070205080204" pitchFamily="50" charset="-128"/>
              <a:ea typeface="ＭＳ Ｐゴシック" panose="020B0600070205080204" pitchFamily="50" charset="-128"/>
            </a:rPr>
            <a:t>1,177</a:t>
          </a:r>
          <a:r>
            <a:rPr kumimoji="1" lang="ja-JP" altLang="en-US" sz="1200">
              <a:latin typeface="ＭＳ Ｐゴシック" panose="020B0600070205080204" pitchFamily="50" charset="-128"/>
              <a:ea typeface="ＭＳ Ｐゴシック" panose="020B0600070205080204" pitchFamily="50" charset="-128"/>
            </a:rPr>
            <a:t>円増となった。下水道事業会計出資金の増が影響しており、依然として各平均値より高い傾向が続いている。繰出金は、前年度と比べ</a:t>
          </a:r>
          <a:r>
            <a:rPr kumimoji="1" lang="en-US" altLang="ja-JP" sz="1200">
              <a:latin typeface="ＭＳ Ｐゴシック" panose="020B0600070205080204" pitchFamily="50" charset="-128"/>
              <a:ea typeface="ＭＳ Ｐゴシック" panose="020B0600070205080204" pitchFamily="50" charset="-128"/>
            </a:rPr>
            <a:t>3,253</a:t>
          </a:r>
          <a:r>
            <a:rPr kumimoji="1" lang="ja-JP" altLang="en-US" sz="1200">
              <a:latin typeface="ＭＳ Ｐゴシック" panose="020B0600070205080204" pitchFamily="50" charset="-128"/>
              <a:ea typeface="ＭＳ Ｐゴシック" panose="020B0600070205080204" pitchFamily="50" charset="-128"/>
            </a:rPr>
            <a:t>円増となった。国民健康保険特別会計累積赤字解消のための法定外繰出が大きく影響している。各平均値より下回っているが、累積赤字解消までは同様の傾向が見込まれる。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35,656
34,870
15.90
15,502,252
15,058,926
368,522
7,586,518
7,830,654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88646</xdr:rowOff>
    </xdr:from>
    <xdr:to>
      <xdr:col>24</xdr:col>
      <xdr:colOff>63500</xdr:colOff>
      <xdr:row>35</xdr:row>
      <xdr:rowOff>145796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939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145796</xdr:rowOff>
    </xdr:from>
    <xdr:to>
      <xdr:col>19</xdr:col>
      <xdr:colOff>177800</xdr:colOff>
      <xdr:row>35</xdr:row>
      <xdr:rowOff>148844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65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148844</xdr:rowOff>
    </xdr:from>
    <xdr:to>
      <xdr:col>15</xdr:col>
      <xdr:colOff>50800</xdr:colOff>
      <xdr:row>35</xdr:row>
      <xdr:rowOff>169799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959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113030</xdr:rowOff>
    </xdr:from>
    <xdr:to>
      <xdr:col>10</xdr:col>
      <xdr:colOff>114300</xdr:colOff>
      <xdr:row>35</xdr:row>
      <xdr:rowOff>169799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3780"/>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37846</xdr:rowOff>
    </xdr:from>
    <xdr:to>
      <xdr:col>24</xdr:col>
      <xdr:colOff>114300</xdr:colOff>
      <xdr:row>35</xdr:row>
      <xdr:rowOff>139446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94996</xdr:rowOff>
    </xdr:from>
    <xdr:to>
      <xdr:col>20</xdr:col>
      <xdr:colOff>38100</xdr:colOff>
      <xdr:row>36</xdr:row>
      <xdr:rowOff>25146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98044</xdr:rowOff>
    </xdr:from>
    <xdr:to>
      <xdr:col>15</xdr:col>
      <xdr:colOff>101600</xdr:colOff>
      <xdr:row>36</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19321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118999</xdr:rowOff>
    </xdr:from>
    <xdr:to>
      <xdr:col>10</xdr:col>
      <xdr:colOff>165100</xdr:colOff>
      <xdr:row>36</xdr:row>
      <xdr:rowOff>49149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40276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62230</xdr:rowOff>
    </xdr:from>
    <xdr:to>
      <xdr:col>6</xdr:col>
      <xdr:colOff>38100</xdr:colOff>
      <xdr:row>35</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154957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70771</xdr:rowOff>
    </xdr:from>
    <xdr:to>
      <xdr:col>24</xdr:col>
      <xdr:colOff>63500</xdr:colOff>
      <xdr:row>58</xdr:row>
      <xdr:rowOff>93108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14871"/>
          <a:ext cx="8382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56382</xdr:rowOff>
    </xdr:from>
    <xdr:to>
      <xdr:col>19</xdr:col>
      <xdr:colOff>177800</xdr:colOff>
      <xdr:row>58</xdr:row>
      <xdr:rowOff>70771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0482"/>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120838</xdr:rowOff>
    </xdr:from>
    <xdr:to>
      <xdr:col>15</xdr:col>
      <xdr:colOff>50800</xdr:colOff>
      <xdr:row>58</xdr:row>
      <xdr:rowOff>56382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2038"/>
          <a:ext cx="889000" cy="27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120838</xdr:rowOff>
    </xdr:from>
    <xdr:to>
      <xdr:col>10</xdr:col>
      <xdr:colOff>114300</xdr:colOff>
      <xdr:row>58</xdr:row>
      <xdr:rowOff>113865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2038"/>
          <a:ext cx="889000" cy="3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42308</xdr:rowOff>
    </xdr:from>
    <xdr:to>
      <xdr:col>24</xdr:col>
      <xdr:colOff>114300</xdr:colOff>
      <xdr:row>58</xdr:row>
      <xdr:rowOff>143908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19971</xdr:rowOff>
    </xdr:from>
    <xdr:to>
      <xdr:col>20</xdr:col>
      <xdr:colOff>38100</xdr:colOff>
      <xdr:row>58</xdr:row>
      <xdr:rowOff>121571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112698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5582</xdr:rowOff>
    </xdr:from>
    <xdr:to>
      <xdr:col>15</xdr:col>
      <xdr:colOff>101600</xdr:colOff>
      <xdr:row>58</xdr:row>
      <xdr:rowOff>107182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98309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70038</xdr:rowOff>
    </xdr:from>
    <xdr:to>
      <xdr:col>10</xdr:col>
      <xdr:colOff>165100</xdr:colOff>
      <xdr:row>57</xdr:row>
      <xdr:rowOff>188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162765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63065</xdr:rowOff>
    </xdr:from>
    <xdr:to>
      <xdr:col>6</xdr:col>
      <xdr:colOff>38100</xdr:colOff>
      <xdr:row>58</xdr:row>
      <xdr:rowOff>164665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155792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45913</xdr:rowOff>
    </xdr:from>
    <xdr:to>
      <xdr:col>24</xdr:col>
      <xdr:colOff>63500</xdr:colOff>
      <xdr:row>75</xdr:row>
      <xdr:rowOff>150802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04663"/>
          <a:ext cx="8382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56931</xdr:rowOff>
    </xdr:from>
    <xdr:to>
      <xdr:col>19</xdr:col>
      <xdr:colOff>177800</xdr:colOff>
      <xdr:row>75</xdr:row>
      <xdr:rowOff>150802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15681"/>
          <a:ext cx="889000" cy="9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56931</xdr:rowOff>
    </xdr:from>
    <xdr:to>
      <xdr:col>15</xdr:col>
      <xdr:colOff>50800</xdr:colOff>
      <xdr:row>76</xdr:row>
      <xdr:rowOff>136934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15681"/>
          <a:ext cx="889000" cy="25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136934</xdr:rowOff>
    </xdr:from>
    <xdr:to>
      <xdr:col>10</xdr:col>
      <xdr:colOff>114300</xdr:colOff>
      <xdr:row>77</xdr:row>
      <xdr:rowOff>23823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7134"/>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166563</xdr:rowOff>
    </xdr:from>
    <xdr:to>
      <xdr:col>24</xdr:col>
      <xdr:colOff>114300</xdr:colOff>
      <xdr:row>75</xdr:row>
      <xdr:rowOff>96713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17990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100002</xdr:rowOff>
    </xdr:from>
    <xdr:to>
      <xdr:col>20</xdr:col>
      <xdr:colOff>38100</xdr:colOff>
      <xdr:row>76</xdr:row>
      <xdr:rowOff>30153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8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46679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3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6131</xdr:rowOff>
    </xdr:from>
    <xdr:to>
      <xdr:col>15</xdr:col>
      <xdr:colOff>101600</xdr:colOff>
      <xdr:row>75</xdr:row>
      <xdr:rowOff>107731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124258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86134</xdr:rowOff>
    </xdr:from>
    <xdr:to>
      <xdr:col>10</xdr:col>
      <xdr:colOff>165100</xdr:colOff>
      <xdr:row>77</xdr:row>
      <xdr:rowOff>16284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32811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144473</xdr:rowOff>
    </xdr:from>
    <xdr:to>
      <xdr:col>6</xdr:col>
      <xdr:colOff>38100</xdr:colOff>
      <xdr:row>77</xdr:row>
      <xdr:rowOff>74623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91150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4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71642</xdr:rowOff>
    </xdr:from>
    <xdr:to>
      <xdr:col>24</xdr:col>
      <xdr:colOff>63500</xdr:colOff>
      <xdr:row>98</xdr:row>
      <xdr:rowOff>97720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73742"/>
          <a:ext cx="838200" cy="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97720</xdr:rowOff>
    </xdr:from>
    <xdr:to>
      <xdr:col>19</xdr:col>
      <xdr:colOff>177800</xdr:colOff>
      <xdr:row>98</xdr:row>
      <xdr:rowOff>144239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99820"/>
          <a:ext cx="889000" cy="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144239</xdr:rowOff>
    </xdr:from>
    <xdr:to>
      <xdr:col>15</xdr:col>
      <xdr:colOff>50800</xdr:colOff>
      <xdr:row>99</xdr:row>
      <xdr:rowOff>67233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46339"/>
          <a:ext cx="889000" cy="9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67233</xdr:rowOff>
    </xdr:from>
    <xdr:to>
      <xdr:col>10</xdr:col>
      <xdr:colOff>114300</xdr:colOff>
      <xdr:row>99</xdr:row>
      <xdr:rowOff>113902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0783"/>
          <a:ext cx="889000" cy="4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20842</xdr:rowOff>
    </xdr:from>
    <xdr:to>
      <xdr:col>24</xdr:col>
      <xdr:colOff>114300</xdr:colOff>
      <xdr:row>98</xdr:row>
      <xdr:rowOff>122442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170719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46920</xdr:rowOff>
    </xdr:from>
    <xdr:to>
      <xdr:col>20</xdr:col>
      <xdr:colOff>38100</xdr:colOff>
      <xdr:row>98</xdr:row>
      <xdr:rowOff>148520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139647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4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93439</xdr:rowOff>
    </xdr:from>
    <xdr:to>
      <xdr:col>15</xdr:col>
      <xdr:colOff>101600</xdr:colOff>
      <xdr:row>99</xdr:row>
      <xdr:rowOff>23589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14716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16433</xdr:rowOff>
    </xdr:from>
    <xdr:to>
      <xdr:col>10</xdr:col>
      <xdr:colOff>165100</xdr:colOff>
      <xdr:row>99</xdr:row>
      <xdr:rowOff>118033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109160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63102</xdr:rowOff>
    </xdr:from>
    <xdr:to>
      <xdr:col>6</xdr:col>
      <xdr:colOff>38100</xdr:colOff>
      <xdr:row>99</xdr:row>
      <xdr:rowOff>164702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155829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123698</xdr:rowOff>
    </xdr:from>
    <xdr:to>
      <xdr:col>55</xdr:col>
      <xdr:colOff>0</xdr:colOff>
      <xdr:row>38</xdr:row>
      <xdr:rowOff>125222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3879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116269</xdr:rowOff>
    </xdr:from>
    <xdr:to>
      <xdr:col>50</xdr:col>
      <xdr:colOff>114300</xdr:colOff>
      <xdr:row>38</xdr:row>
      <xdr:rowOff>125222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3136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104648</xdr:rowOff>
    </xdr:from>
    <xdr:to>
      <xdr:col>45</xdr:col>
      <xdr:colOff>177800</xdr:colOff>
      <xdr:row>38</xdr:row>
      <xdr:rowOff>116269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19748"/>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96647</xdr:rowOff>
    </xdr:from>
    <xdr:to>
      <xdr:col>41</xdr:col>
      <xdr:colOff>50800</xdr:colOff>
      <xdr:row>38</xdr:row>
      <xdr:rowOff>104648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1174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32275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75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74422</xdr:rowOff>
    </xdr:from>
    <xdr:to>
      <xdr:col>50</xdr:col>
      <xdr:colOff>165100</xdr:colOff>
      <xdr:row>39</xdr:row>
      <xdr:rowOff>4572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21099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6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65469</xdr:rowOff>
    </xdr:from>
    <xdr:to>
      <xdr:col>46</xdr:col>
      <xdr:colOff>38100</xdr:colOff>
      <xdr:row>38</xdr:row>
      <xdr:rowOff>167069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12145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5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53848</xdr:rowOff>
    </xdr:from>
    <xdr:to>
      <xdr:col>41</xdr:col>
      <xdr:colOff>101600</xdr:colOff>
      <xdr:row>38</xdr:row>
      <xdr:rowOff>155448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45847</xdr:rowOff>
    </xdr:from>
    <xdr:to>
      <xdr:col>36</xdr:col>
      <xdr:colOff>165100</xdr:colOff>
      <xdr:row>38</xdr:row>
      <xdr:rowOff>147447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163974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3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2959</xdr:rowOff>
    </xdr:from>
    <xdr:to>
      <xdr:col>55</xdr:col>
      <xdr:colOff>0</xdr:colOff>
      <xdr:row>59</xdr:row>
      <xdr:rowOff>7696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8509"/>
          <a:ext cx="8382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7696</xdr:rowOff>
    </xdr:from>
    <xdr:to>
      <xdr:col>50</xdr:col>
      <xdr:colOff>114300</xdr:colOff>
      <xdr:row>59</xdr:row>
      <xdr:rowOff>10808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23246"/>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127686</xdr:rowOff>
    </xdr:from>
    <xdr:to>
      <xdr:col>45</xdr:col>
      <xdr:colOff>177800</xdr:colOff>
      <xdr:row>59</xdr:row>
      <xdr:rowOff>10808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00336"/>
          <a:ext cx="889000" cy="2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127686</xdr:rowOff>
    </xdr:from>
    <xdr:to>
      <xdr:col>41</xdr:col>
      <xdr:colOff>50800</xdr:colOff>
      <xdr:row>58</xdr:row>
      <xdr:rowOff>80404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00336"/>
          <a:ext cx="889000"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123609</xdr:rowOff>
    </xdr:from>
    <xdr:to>
      <xdr:col>55</xdr:col>
      <xdr:colOff>50800</xdr:colOff>
      <xdr:row>59</xdr:row>
      <xdr:rowOff>53759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38536</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128346</xdr:rowOff>
    </xdr:from>
    <xdr:to>
      <xdr:col>50</xdr:col>
      <xdr:colOff>165100</xdr:colOff>
      <xdr:row>59</xdr:row>
      <xdr:rowOff>58496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49623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131458</xdr:rowOff>
    </xdr:from>
    <xdr:to>
      <xdr:col>46</xdr:col>
      <xdr:colOff>38100</xdr:colOff>
      <xdr:row>59</xdr:row>
      <xdr:rowOff>61608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52735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76886</xdr:rowOff>
    </xdr:from>
    <xdr:to>
      <xdr:col>41</xdr:col>
      <xdr:colOff>101600</xdr:colOff>
      <xdr:row>58</xdr:row>
      <xdr:rowOff>7036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23563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29604</xdr:rowOff>
    </xdr:from>
    <xdr:to>
      <xdr:col>36</xdr:col>
      <xdr:colOff>165100</xdr:colOff>
      <xdr:row>58</xdr:row>
      <xdr:rowOff>131204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147731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4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42278</xdr:rowOff>
    </xdr:from>
    <xdr:to>
      <xdr:col>55</xdr:col>
      <xdr:colOff>0</xdr:colOff>
      <xdr:row>79</xdr:row>
      <xdr:rowOff>7835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15378"/>
          <a:ext cx="838200" cy="1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42278</xdr:rowOff>
    </xdr:from>
    <xdr:to>
      <xdr:col>50</xdr:col>
      <xdr:colOff>114300</xdr:colOff>
      <xdr:row>78</xdr:row>
      <xdr:rowOff>97332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15378"/>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xdr:rowOff>
    </xdr:from>
    <xdr:to>
      <xdr:col>45</xdr:col>
      <xdr:colOff>177800</xdr:colOff>
      <xdr:row>78</xdr:row>
      <xdr:rowOff>97332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73315"/>
          <a:ext cx="889000" cy="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215</xdr:rowOff>
    </xdr:from>
    <xdr:to>
      <xdr:col>41</xdr:col>
      <xdr:colOff>50800</xdr:colOff>
      <xdr:row>79</xdr:row>
      <xdr:rowOff>2997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3315"/>
          <a:ext cx="889000" cy="17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128485</xdr:rowOff>
    </xdr:from>
    <xdr:to>
      <xdr:col>55</xdr:col>
      <xdr:colOff>50800</xdr:colOff>
      <xdr:row>79</xdr:row>
      <xdr:rowOff>58635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43412</xdr:rowOff>
    </xdr:from>
    <xdr:ext cx="378565"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162928</xdr:rowOff>
    </xdr:from>
    <xdr:to>
      <xdr:col>50</xdr:col>
      <xdr:colOff>165100</xdr:colOff>
      <xdr:row>78</xdr:row>
      <xdr:rowOff>93078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84205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46532</xdr:rowOff>
    </xdr:from>
    <xdr:to>
      <xdr:col>46</xdr:col>
      <xdr:colOff>38100</xdr:colOff>
      <xdr:row>78</xdr:row>
      <xdr:rowOff>148132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139259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1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120865</xdr:rowOff>
    </xdr:from>
    <xdr:to>
      <xdr:col>41</xdr:col>
      <xdr:colOff>101600</xdr:colOff>
      <xdr:row>78</xdr:row>
      <xdr:rowOff>51015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42142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1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123647</xdr:rowOff>
    </xdr:from>
    <xdr:to>
      <xdr:col>36</xdr:col>
      <xdr:colOff>165100</xdr:colOff>
      <xdr:row>79</xdr:row>
      <xdr:rowOff>53797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44924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8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68732</xdr:rowOff>
    </xdr:from>
    <xdr:to>
      <xdr:col>55</xdr:col>
      <xdr:colOff>0</xdr:colOff>
      <xdr:row>96</xdr:row>
      <xdr:rowOff>80175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27932"/>
          <a:ext cx="8382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168708</xdr:rowOff>
    </xdr:from>
    <xdr:to>
      <xdr:col>50</xdr:col>
      <xdr:colOff>114300</xdr:colOff>
      <xdr:row>96</xdr:row>
      <xdr:rowOff>80175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56458"/>
          <a:ext cx="889000" cy="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168708</xdr:rowOff>
    </xdr:from>
    <xdr:to>
      <xdr:col>45</xdr:col>
      <xdr:colOff>177800</xdr:colOff>
      <xdr:row>96</xdr:row>
      <xdr:rowOff>144945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56458"/>
          <a:ext cx="889000" cy="1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144945</xdr:rowOff>
    </xdr:from>
    <xdr:to>
      <xdr:col>41</xdr:col>
      <xdr:colOff>50800</xdr:colOff>
      <xdr:row>96</xdr:row>
      <xdr:rowOff>168211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04145"/>
          <a:ext cx="8890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17932</xdr:rowOff>
    </xdr:from>
    <xdr:to>
      <xdr:col>55</xdr:col>
      <xdr:colOff>50800</xdr:colOff>
      <xdr:row>96</xdr:row>
      <xdr:rowOff>119532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167809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29375</xdr:rowOff>
    </xdr:from>
    <xdr:to>
      <xdr:col>50</xdr:col>
      <xdr:colOff>165100</xdr:colOff>
      <xdr:row>96</xdr:row>
      <xdr:rowOff>130975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122102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117908</xdr:rowOff>
    </xdr:from>
    <xdr:to>
      <xdr:col>46</xdr:col>
      <xdr:colOff>38100</xdr:colOff>
      <xdr:row>96</xdr:row>
      <xdr:rowOff>48058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64585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94145</xdr:rowOff>
    </xdr:from>
    <xdr:to>
      <xdr:col>41</xdr:col>
      <xdr:colOff>101600</xdr:colOff>
      <xdr:row>97</xdr:row>
      <xdr:rowOff>24295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15422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117411</xdr:rowOff>
    </xdr:from>
    <xdr:to>
      <xdr:col>36</xdr:col>
      <xdr:colOff>165100</xdr:colOff>
      <xdr:row>97</xdr:row>
      <xdr:rowOff>47561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38688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156578</xdr:rowOff>
    </xdr:from>
    <xdr:to>
      <xdr:col>85</xdr:col>
      <xdr:colOff>127000</xdr:colOff>
      <xdr:row>38</xdr:row>
      <xdr:rowOff>20333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00228"/>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159969</xdr:rowOff>
    </xdr:from>
    <xdr:to>
      <xdr:col>81</xdr:col>
      <xdr:colOff>50800</xdr:colOff>
      <xdr:row>38</xdr:row>
      <xdr:rowOff>20333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03619"/>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159969</xdr:rowOff>
    </xdr:from>
    <xdr:to>
      <xdr:col>76</xdr:col>
      <xdr:colOff>114300</xdr:colOff>
      <xdr:row>38</xdr:row>
      <xdr:rowOff>19076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03619"/>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19076</xdr:rowOff>
    </xdr:from>
    <xdr:to>
      <xdr:col>71</xdr:col>
      <xdr:colOff>177800</xdr:colOff>
      <xdr:row>38</xdr:row>
      <xdr:rowOff>44869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34176"/>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105778</xdr:rowOff>
    </xdr:from>
    <xdr:to>
      <xdr:col>85</xdr:col>
      <xdr:colOff>177800</xdr:colOff>
      <xdr:row>38</xdr:row>
      <xdr:rowOff>35928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84205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140983</xdr:rowOff>
    </xdr:from>
    <xdr:to>
      <xdr:col>81</xdr:col>
      <xdr:colOff>101600</xdr:colOff>
      <xdr:row>38</xdr:row>
      <xdr:rowOff>71133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62260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7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109169</xdr:rowOff>
    </xdr:from>
    <xdr:to>
      <xdr:col>76</xdr:col>
      <xdr:colOff>165100</xdr:colOff>
      <xdr:row>38</xdr:row>
      <xdr:rowOff>39319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30446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139726</xdr:rowOff>
    </xdr:from>
    <xdr:to>
      <xdr:col>72</xdr:col>
      <xdr:colOff>38100</xdr:colOff>
      <xdr:row>38</xdr:row>
      <xdr:rowOff>69876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61003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165519</xdr:rowOff>
    </xdr:from>
    <xdr:to>
      <xdr:col>67</xdr:col>
      <xdr:colOff>101600</xdr:colOff>
      <xdr:row>38</xdr:row>
      <xdr:rowOff>95669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86796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0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140309</xdr:rowOff>
    </xdr:from>
    <xdr:to>
      <xdr:col>85</xdr:col>
      <xdr:colOff>127000</xdr:colOff>
      <xdr:row>57</xdr:row>
      <xdr:rowOff>5321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41509"/>
          <a:ext cx="8382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5321</xdr:rowOff>
    </xdr:from>
    <xdr:to>
      <xdr:col>81</xdr:col>
      <xdr:colOff>50800</xdr:colOff>
      <xdr:row>57</xdr:row>
      <xdr:rowOff>77780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77971"/>
          <a:ext cx="889000" cy="7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39962</xdr:rowOff>
    </xdr:from>
    <xdr:to>
      <xdr:col>76</xdr:col>
      <xdr:colOff>114300</xdr:colOff>
      <xdr:row>57</xdr:row>
      <xdr:rowOff>77780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12612"/>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39962</xdr:rowOff>
    </xdr:from>
    <xdr:to>
      <xdr:col>71</xdr:col>
      <xdr:colOff>177800</xdr:colOff>
      <xdr:row>57</xdr:row>
      <xdr:rowOff>113502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12612"/>
          <a:ext cx="889000" cy="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89509</xdr:rowOff>
    </xdr:from>
    <xdr:to>
      <xdr:col>85</xdr:col>
      <xdr:colOff>177800</xdr:colOff>
      <xdr:row>57</xdr:row>
      <xdr:rowOff>19659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67936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125971</xdr:rowOff>
    </xdr:from>
    <xdr:to>
      <xdr:col>81</xdr:col>
      <xdr:colOff>101600</xdr:colOff>
      <xdr:row>57</xdr:row>
      <xdr:rowOff>56121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47248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26980</xdr:rowOff>
    </xdr:from>
    <xdr:to>
      <xdr:col>76</xdr:col>
      <xdr:colOff>165100</xdr:colOff>
      <xdr:row>57</xdr:row>
      <xdr:rowOff>128580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119707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160612</xdr:rowOff>
    </xdr:from>
    <xdr:to>
      <xdr:col>72</xdr:col>
      <xdr:colOff>38100</xdr:colOff>
      <xdr:row>57</xdr:row>
      <xdr:rowOff>90762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81889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62702</xdr:rowOff>
    </xdr:from>
    <xdr:to>
      <xdr:col>67</xdr:col>
      <xdr:colOff>101600</xdr:colOff>
      <xdr:row>57</xdr:row>
      <xdr:rowOff>164302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155429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64981</xdr:rowOff>
    </xdr:from>
    <xdr:to>
      <xdr:col>85</xdr:col>
      <xdr:colOff>127000</xdr:colOff>
      <xdr:row>79</xdr:row>
      <xdr:rowOff>82517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09531"/>
          <a:ext cx="8382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82517</xdr:rowOff>
    </xdr:from>
    <xdr:to>
      <xdr:col>81</xdr:col>
      <xdr:colOff>50800</xdr:colOff>
      <xdr:row>79</xdr:row>
      <xdr:rowOff>90224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27067"/>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90224</xdr:rowOff>
    </xdr:from>
    <xdr:to>
      <xdr:col>76</xdr:col>
      <xdr:colOff>114300</xdr:colOff>
      <xdr:row>79</xdr:row>
      <xdr:rowOff>97115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34774"/>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97115</xdr:rowOff>
    </xdr:from>
    <xdr:to>
      <xdr:col>71</xdr:col>
      <xdr:colOff>177800</xdr:colOff>
      <xdr:row>79</xdr:row>
      <xdr:rowOff>98290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41665"/>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14181</xdr:rowOff>
    </xdr:from>
    <xdr:to>
      <xdr:col>85</xdr:col>
      <xdr:colOff>177800</xdr:colOff>
      <xdr:row>79</xdr:row>
      <xdr:rowOff>115781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31717</xdr:rowOff>
    </xdr:from>
    <xdr:to>
      <xdr:col>81</xdr:col>
      <xdr:colOff>101600</xdr:colOff>
      <xdr:row>79</xdr:row>
      <xdr:rowOff>133317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124444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6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39424</xdr:rowOff>
    </xdr:from>
    <xdr:to>
      <xdr:col>76</xdr:col>
      <xdr:colOff>165100</xdr:colOff>
      <xdr:row>79</xdr:row>
      <xdr:rowOff>141024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132151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7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46315</xdr:rowOff>
    </xdr:from>
    <xdr:to>
      <xdr:col>72</xdr:col>
      <xdr:colOff>38100</xdr:colOff>
      <xdr:row>79</xdr:row>
      <xdr:rowOff>147915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139042</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8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47490</xdr:rowOff>
    </xdr:from>
    <xdr:to>
      <xdr:col>67</xdr:col>
      <xdr:colOff>101600</xdr:colOff>
      <xdr:row>79</xdr:row>
      <xdr:rowOff>149090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140217</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8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158200</xdr:rowOff>
    </xdr:from>
    <xdr:to>
      <xdr:col>85</xdr:col>
      <xdr:colOff>127000</xdr:colOff>
      <xdr:row>96</xdr:row>
      <xdr:rowOff>170757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17400"/>
          <a:ext cx="8382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149644</xdr:rowOff>
    </xdr:from>
    <xdr:to>
      <xdr:col>81</xdr:col>
      <xdr:colOff>50800</xdr:colOff>
      <xdr:row>96</xdr:row>
      <xdr:rowOff>158200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08844"/>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149644</xdr:rowOff>
    </xdr:from>
    <xdr:to>
      <xdr:col>76</xdr:col>
      <xdr:colOff>114300</xdr:colOff>
      <xdr:row>96</xdr:row>
      <xdr:rowOff>159719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08844"/>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59314</xdr:rowOff>
    </xdr:from>
    <xdr:to>
      <xdr:col>71</xdr:col>
      <xdr:colOff>177800</xdr:colOff>
      <xdr:row>96</xdr:row>
      <xdr:rowOff>159719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18514"/>
          <a:ext cx="889000" cy="1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119957</xdr:rowOff>
    </xdr:from>
    <xdr:to>
      <xdr:col>85</xdr:col>
      <xdr:colOff>177800</xdr:colOff>
      <xdr:row>97</xdr:row>
      <xdr:rowOff>50107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98384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107400</xdr:rowOff>
    </xdr:from>
    <xdr:to>
      <xdr:col>81</xdr:col>
      <xdr:colOff>101600</xdr:colOff>
      <xdr:row>97</xdr:row>
      <xdr:rowOff>37550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28677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98844</xdr:rowOff>
    </xdr:from>
    <xdr:to>
      <xdr:col>76</xdr:col>
      <xdr:colOff>165100</xdr:colOff>
      <xdr:row>97</xdr:row>
      <xdr:rowOff>28994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20121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5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108919</xdr:rowOff>
    </xdr:from>
    <xdr:to>
      <xdr:col>72</xdr:col>
      <xdr:colOff>38100</xdr:colOff>
      <xdr:row>97</xdr:row>
      <xdr:rowOff>39069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30196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8514</xdr:rowOff>
    </xdr:from>
    <xdr:to>
      <xdr:col>67</xdr:col>
      <xdr:colOff>101600</xdr:colOff>
      <xdr:row>96</xdr:row>
      <xdr:rowOff>110114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126641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4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総務費は、前年度と比べ</a:t>
          </a:r>
          <a:r>
            <a:rPr kumimoji="1" lang="en-US" altLang="ja-JP" sz="1300">
              <a:latin typeface="ＭＳ Ｐゴシック" panose="020B0600070205080204" pitchFamily="50" charset="-128"/>
              <a:ea typeface="ＭＳ Ｐゴシック" panose="020B0600070205080204" pitchFamily="50" charset="-128"/>
            </a:rPr>
            <a:t>6,840</a:t>
          </a:r>
          <a:r>
            <a:rPr kumimoji="1" lang="ja-JP" altLang="en-US" sz="1300">
              <a:latin typeface="ＭＳ Ｐゴシック" panose="020B0600070205080204" pitchFamily="50" charset="-128"/>
              <a:ea typeface="ＭＳ Ｐゴシック" panose="020B0600070205080204" pitchFamily="50" charset="-128"/>
            </a:rPr>
            <a:t>円減となった。特別会計繰出準備基金及び財政調整基金の積立額の減が影響している。民生費は、前年度と比べ</a:t>
          </a:r>
          <a:r>
            <a:rPr kumimoji="1" lang="en-US" altLang="ja-JP" sz="1300">
              <a:latin typeface="ＭＳ Ｐゴシック" panose="020B0600070205080204" pitchFamily="50" charset="-128"/>
              <a:ea typeface="ＭＳ Ｐゴシック" panose="020B0600070205080204" pitchFamily="50" charset="-128"/>
            </a:rPr>
            <a:t>13,765</a:t>
          </a:r>
          <a:r>
            <a:rPr kumimoji="1" lang="ja-JP" altLang="en-US" sz="1300">
              <a:latin typeface="ＭＳ Ｐゴシック" panose="020B0600070205080204" pitchFamily="50" charset="-128"/>
              <a:ea typeface="ＭＳ Ｐゴシック" panose="020B0600070205080204" pitchFamily="50" charset="-128"/>
            </a:rPr>
            <a:t>円増となった。価格高騰対応重点支援給付金などの皆増に加え、認可保育園等への負担金が大幅に増となったことが影響している。衛生費は、前年度と比べ</a:t>
          </a:r>
          <a:r>
            <a:rPr kumimoji="1" lang="en-US" altLang="ja-JP" sz="1300">
              <a:latin typeface="ＭＳ Ｐゴシック" panose="020B0600070205080204" pitchFamily="50" charset="-128"/>
              <a:ea typeface="ＭＳ Ｐゴシック" panose="020B0600070205080204" pitchFamily="50" charset="-128"/>
            </a:rPr>
            <a:t>1,597</a:t>
          </a:r>
          <a:r>
            <a:rPr kumimoji="1" lang="ja-JP" altLang="en-US" sz="1300">
              <a:latin typeface="ＭＳ Ｐゴシック" panose="020B0600070205080204" pitchFamily="50" charset="-128"/>
              <a:ea typeface="ＭＳ Ｐゴシック" panose="020B0600070205080204" pitchFamily="50" charset="-128"/>
            </a:rPr>
            <a:t>円増となった。電力・ガス・食料品等価格高騰重点交付金を活用した水道事業会計への補助金に伴う増、こども医療費助成費用の増などが影響している。農林水産業費は、前年度と比べ</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円増となった。物価高騰支援として農業者経営支援事業を実施したことが影響している。商工費は、前年度と比べ</a:t>
          </a:r>
          <a:r>
            <a:rPr kumimoji="1" lang="en-US" altLang="ja-JP" sz="1300">
              <a:latin typeface="ＭＳ Ｐゴシック" panose="020B0600070205080204" pitchFamily="50" charset="-128"/>
              <a:ea typeface="ＭＳ Ｐゴシック" panose="020B0600070205080204" pitchFamily="50" charset="-128"/>
            </a:rPr>
            <a:t>3,596</a:t>
          </a:r>
          <a:r>
            <a:rPr kumimoji="1" lang="ja-JP" altLang="en-US" sz="1300">
              <a:latin typeface="ＭＳ Ｐゴシック" panose="020B0600070205080204" pitchFamily="50" charset="-128"/>
              <a:ea typeface="ＭＳ Ｐゴシック" panose="020B0600070205080204" pitchFamily="50" charset="-128"/>
            </a:rPr>
            <a:t>円減となった。ウンタマギルー割引クーポン券配布事業が皆減したことが大きく影響している。土木費は、前年度と比べ</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円増となった。公園長寿命化計画策定業務委託や西原運動公園テニスコート改修工事などを実施したことが影響している。教育費は、前年度と比べ</a:t>
          </a:r>
          <a:r>
            <a:rPr kumimoji="1" lang="en-US" altLang="ja-JP" sz="1300">
              <a:latin typeface="ＭＳ Ｐゴシック" panose="020B0600070205080204" pitchFamily="50" charset="-128"/>
              <a:ea typeface="ＭＳ Ｐゴシック" panose="020B0600070205080204" pitchFamily="50" charset="-128"/>
            </a:rPr>
            <a:t>4,785</a:t>
          </a:r>
          <a:r>
            <a:rPr kumimoji="1" lang="ja-JP" altLang="en-US" sz="1300">
              <a:latin typeface="ＭＳ Ｐゴシック" panose="020B0600070205080204" pitchFamily="50" charset="-128"/>
              <a:ea typeface="ＭＳ Ｐゴシック" panose="020B0600070205080204" pitchFamily="50" charset="-128"/>
            </a:rPr>
            <a:t>円増となった。町立中学校におけるレジリエンス強化型</a:t>
          </a:r>
          <a:r>
            <a:rPr kumimoji="1" lang="en-US" altLang="ja-JP" sz="1300">
              <a:latin typeface="ＭＳ Ｐゴシック" panose="020B0600070205080204" pitchFamily="50" charset="-128"/>
              <a:ea typeface="ＭＳ Ｐゴシック" panose="020B0600070205080204" pitchFamily="50" charset="-128"/>
            </a:rPr>
            <a:t>ZEB</a:t>
          </a:r>
          <a:r>
            <a:rPr kumimoji="1" lang="ja-JP" altLang="en-US" sz="1300">
              <a:latin typeface="ＭＳ Ｐゴシック" panose="020B0600070205080204" pitchFamily="50" charset="-128"/>
              <a:ea typeface="ＭＳ Ｐゴシック" panose="020B0600070205080204" pitchFamily="50" charset="-128"/>
            </a:rPr>
            <a:t>実証事業を実施したことが大きく影響している。類似団体内平均値と比較すると、民生費及び労働費は上回っているが、その他の項目は下回っている。また、沖縄県平均と比較すると、消防費と災害復旧費は上回っているが、その他の項目は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財政調整基金残高については、標準財政規模比で</a:t>
          </a:r>
          <a:r>
            <a:rPr kumimoji="1" lang="en-US" altLang="ja-JP" sz="1250">
              <a:latin typeface="ＭＳ ゴシック" pitchFamily="49" charset="-128"/>
              <a:ea typeface="ＭＳ ゴシック" pitchFamily="49" charset="-128"/>
            </a:rPr>
            <a:t>10</a:t>
          </a:r>
          <a:r>
            <a:rPr kumimoji="1" lang="ja-JP" altLang="en-US" sz="1250">
              <a:latin typeface="ＭＳ ゴシック" pitchFamily="49" charset="-128"/>
              <a:ea typeface="ＭＳ ゴシック" pitchFamily="49" charset="-128"/>
            </a:rPr>
            <a:t>％以上を維持することができたが、標準財政規模が増となったことに対し、令和</a:t>
          </a:r>
          <a:r>
            <a:rPr kumimoji="1" lang="en-US" altLang="ja-JP" sz="1250">
              <a:latin typeface="ＭＳ ゴシック" pitchFamily="49" charset="-128"/>
              <a:ea typeface="ＭＳ ゴシック" pitchFamily="49" charset="-128"/>
            </a:rPr>
            <a:t>5</a:t>
          </a:r>
          <a:r>
            <a:rPr kumimoji="1" lang="ja-JP" altLang="en-US" sz="1250">
              <a:latin typeface="ＭＳ ゴシック" pitchFamily="49" charset="-128"/>
              <a:ea typeface="ＭＳ ゴシック" pitchFamily="49" charset="-128"/>
            </a:rPr>
            <a:t>年度の基金残高が令和</a:t>
          </a:r>
          <a:r>
            <a:rPr kumimoji="1" lang="en-US" altLang="ja-JP" sz="1250">
              <a:latin typeface="ＭＳ ゴシック" pitchFamily="49" charset="-128"/>
              <a:ea typeface="ＭＳ ゴシック" pitchFamily="49" charset="-128"/>
            </a:rPr>
            <a:t>4</a:t>
          </a:r>
          <a:r>
            <a:rPr kumimoji="1" lang="ja-JP" altLang="en-US" sz="1250">
              <a:latin typeface="ＭＳ ゴシック" pitchFamily="49" charset="-128"/>
              <a:ea typeface="ＭＳ ゴシック" pitchFamily="49" charset="-128"/>
            </a:rPr>
            <a:t>年度より減となったため、比率が令和</a:t>
          </a:r>
          <a:r>
            <a:rPr kumimoji="1" lang="en-US" altLang="ja-JP" sz="1250">
              <a:latin typeface="ＭＳ ゴシック" pitchFamily="49" charset="-128"/>
              <a:ea typeface="ＭＳ ゴシック" pitchFamily="49" charset="-128"/>
            </a:rPr>
            <a:t>4</a:t>
          </a:r>
          <a:r>
            <a:rPr kumimoji="1" lang="ja-JP" altLang="en-US" sz="1250">
              <a:latin typeface="ＭＳ ゴシック" pitchFamily="49" charset="-128"/>
              <a:ea typeface="ＭＳ ゴシック" pitchFamily="49" charset="-128"/>
            </a:rPr>
            <a:t>年度と比べ</a:t>
          </a:r>
          <a:r>
            <a:rPr kumimoji="1" lang="en-US" altLang="ja-JP" sz="1250">
              <a:latin typeface="ＭＳ ゴシック" pitchFamily="49" charset="-128"/>
              <a:ea typeface="ＭＳ ゴシック" pitchFamily="49" charset="-128"/>
            </a:rPr>
            <a:t>0.91</a:t>
          </a:r>
          <a:r>
            <a:rPr kumimoji="1" lang="ja-JP" altLang="en-US" sz="1250">
              <a:latin typeface="ＭＳ ゴシック" pitchFamily="49" charset="-128"/>
              <a:ea typeface="ＭＳ ゴシック" pitchFamily="49" charset="-128"/>
            </a:rPr>
            <a:t>ポイント減となった。実質収支額は、歳出削減策を進めてきたことで継続的に黒字を確保しているが、形式収支の減の影響もあり、令和</a:t>
          </a:r>
          <a:r>
            <a:rPr kumimoji="1" lang="en-US" altLang="ja-JP" sz="1250">
              <a:latin typeface="ＭＳ ゴシック" pitchFamily="49" charset="-128"/>
              <a:ea typeface="ＭＳ ゴシック" pitchFamily="49" charset="-128"/>
            </a:rPr>
            <a:t>4</a:t>
          </a:r>
          <a:r>
            <a:rPr kumimoji="1" lang="ja-JP" altLang="en-US" sz="1250">
              <a:latin typeface="ＭＳ ゴシック" pitchFamily="49" charset="-128"/>
              <a:ea typeface="ＭＳ ゴシック" pitchFamily="49" charset="-128"/>
            </a:rPr>
            <a:t>年度と比べ</a:t>
          </a:r>
          <a:r>
            <a:rPr kumimoji="1" lang="en-US" altLang="ja-JP" sz="1250">
              <a:latin typeface="ＭＳ ゴシック" pitchFamily="49" charset="-128"/>
              <a:ea typeface="ＭＳ ゴシック" pitchFamily="49" charset="-128"/>
            </a:rPr>
            <a:t>0.75</a:t>
          </a:r>
          <a:r>
            <a:rPr kumimoji="1" lang="ja-JP" altLang="en-US" sz="1250">
              <a:latin typeface="ＭＳ ゴシック" pitchFamily="49" charset="-128"/>
              <a:ea typeface="ＭＳ ゴシック" pitchFamily="49" charset="-128"/>
            </a:rPr>
            <a:t>ポイント減となった。実質単年度収支は、単年度収支の赤字に加え、積立金よりも積立金取崩額が多かったことが影響し、令和</a:t>
          </a:r>
          <a:r>
            <a:rPr kumimoji="1" lang="en-US" altLang="ja-JP" sz="1250">
              <a:latin typeface="ＭＳ ゴシック" pitchFamily="49" charset="-128"/>
              <a:ea typeface="ＭＳ ゴシック" pitchFamily="49" charset="-128"/>
            </a:rPr>
            <a:t>4</a:t>
          </a:r>
          <a:r>
            <a:rPr kumimoji="1" lang="ja-JP" altLang="en-US" sz="1250">
              <a:latin typeface="ＭＳ ゴシック" pitchFamily="49" charset="-128"/>
              <a:ea typeface="ＭＳ ゴシック" pitchFamily="49" charset="-128"/>
            </a:rPr>
            <a:t>年度よりも赤字額が増となり、比率が</a:t>
          </a:r>
          <a:r>
            <a:rPr kumimoji="1" lang="en-US" altLang="ja-JP" sz="1250">
              <a:latin typeface="ＭＳ ゴシック" pitchFamily="49" charset="-128"/>
              <a:ea typeface="ＭＳ ゴシック" pitchFamily="49" charset="-128"/>
            </a:rPr>
            <a:t>0.74</a:t>
          </a:r>
          <a:r>
            <a:rPr kumimoji="1" lang="ja-JP" altLang="en-US" sz="125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・連結実質赤字比率の標準財政規模比については、令和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年度も引き続き黒字額が赤字額を上回っている。国民健康保険特別会計の赤字額が増となったが、水道事業会計の黒字額が大きいため、それを補っている状況である。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・国民健康保険特別会計の赤字額については、令和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年度と比べ増となった。歳入が増となったものの、それ以上に歳出において保険給付費等が増となり、結果として赤字額が増となった。累積赤字解消のため、一般会計から法定外繰出を平成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億円、令和元年度は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億円行っている状況である。さらに、令和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年度では税率改定を実施し、税収を</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億円増やせたことで、赤字額を減らすことができた。今後は、令和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年度と令和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年度に税率改定を予定している。また、国民健康保険特別会計累積赤字解消計画どおりに赤字解消するために、引き続き計画的に基金を積み立てるなど、安定した財政運営に努めていく。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実質公債費比率（分子）の構造においては、一部組合への負担金が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百万円増、一時借入金の利子が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百万円増（利率が令和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％だったが、令和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0.169</a:t>
          </a:r>
          <a:r>
            <a:rPr kumimoji="1" lang="ja-JP" altLang="en-US" sz="1400">
              <a:latin typeface="ＭＳ ゴシック" pitchFamily="49" charset="-128"/>
              <a:ea typeface="ＭＳ ゴシック" pitchFamily="49" charset="-128"/>
            </a:rPr>
            <a:t>％となった為）となったが、それ以外の項目では減となったことから、全体では令和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元金償還額未満に新規発行額を抑えて、年々減少している。しかし、教育施設等の建替えを検討しており、今後は新規発行額が増えることや借入利率の上昇を見越して、償還額の平準化及び実質公債費比率が急激に上昇しない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将来負担額は、令和</a:t>
          </a:r>
          <a:r>
            <a:rPr kumimoji="1" lang="en-US" altLang="ja-JP" sz="1350">
              <a:latin typeface="ＭＳ ゴシック" pitchFamily="49" charset="-128"/>
              <a:ea typeface="ＭＳ ゴシック" pitchFamily="49" charset="-128"/>
            </a:rPr>
            <a:t>4</a:t>
          </a:r>
          <a:r>
            <a:rPr kumimoji="1" lang="ja-JP" altLang="en-US" sz="1350">
              <a:latin typeface="ＭＳ ゴシック" pitchFamily="49" charset="-128"/>
              <a:ea typeface="ＭＳ ゴシック" pitchFamily="49" charset="-128"/>
            </a:rPr>
            <a:t>年度と比べ減となり、ここ数年は減少傾向を維持している。構成する項目で最も割合の高い地方債現在高は、前年度比</a:t>
          </a:r>
          <a:r>
            <a:rPr kumimoji="1" lang="en-US" altLang="ja-JP" sz="1350">
              <a:latin typeface="ＭＳ ゴシック" pitchFamily="49" charset="-128"/>
              <a:ea typeface="ＭＳ ゴシック" pitchFamily="49" charset="-128"/>
            </a:rPr>
            <a:t>589</a:t>
          </a:r>
          <a:r>
            <a:rPr kumimoji="1" lang="ja-JP" altLang="en-US" sz="1350">
              <a:latin typeface="ＭＳ ゴシック" pitchFamily="49" charset="-128"/>
              <a:ea typeface="ＭＳ ゴシック" pitchFamily="49" charset="-128"/>
            </a:rPr>
            <a:t>百万円減となっている。また、公営企業債等繰入見込額（下水道事業会計）も減少傾向を維持している。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充当可能財源等においては、充当可能基金が令和</a:t>
          </a:r>
          <a:r>
            <a:rPr kumimoji="1" lang="en-US" altLang="ja-JP" sz="1350">
              <a:latin typeface="ＭＳ ゴシック" pitchFamily="49" charset="-128"/>
              <a:ea typeface="ＭＳ ゴシック" pitchFamily="49" charset="-128"/>
            </a:rPr>
            <a:t>4</a:t>
          </a:r>
          <a:r>
            <a:rPr kumimoji="1" lang="ja-JP" altLang="en-US" sz="1350">
              <a:latin typeface="ＭＳ ゴシック" pitchFamily="49" charset="-128"/>
              <a:ea typeface="ＭＳ ゴシック" pitchFamily="49" charset="-128"/>
            </a:rPr>
            <a:t>年度と比べ、</a:t>
          </a:r>
          <a:r>
            <a:rPr kumimoji="1" lang="en-US" altLang="ja-JP" sz="1350">
              <a:latin typeface="ＭＳ ゴシック" pitchFamily="49" charset="-128"/>
              <a:ea typeface="ＭＳ ゴシック" pitchFamily="49" charset="-128"/>
            </a:rPr>
            <a:t>100</a:t>
          </a:r>
          <a:r>
            <a:rPr kumimoji="1" lang="ja-JP" altLang="en-US" sz="1350">
              <a:latin typeface="ＭＳ ゴシック" pitchFamily="49" charset="-128"/>
              <a:ea typeface="ＭＳ ゴシック" pitchFamily="49" charset="-128"/>
            </a:rPr>
            <a:t>百万円減となった。財政調整基金、公共施設修繕等基金、特別会計繰出準備基金の残高減が主な要因である。加えて、基準財政需要額算入見込額は、算入額が大きい過去の地方債が対象外となり、減少傾向となっ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将来負担比率の分子としては、将来負担額の減が大きいことから、令和</a:t>
          </a:r>
          <a:r>
            <a:rPr kumimoji="1" lang="en-US" altLang="ja-JP" sz="1350">
              <a:latin typeface="ＭＳ ゴシック" pitchFamily="49" charset="-128"/>
              <a:ea typeface="ＭＳ ゴシック" pitchFamily="49" charset="-128"/>
            </a:rPr>
            <a:t>4</a:t>
          </a:r>
          <a:r>
            <a:rPr kumimoji="1" lang="ja-JP" altLang="en-US" sz="1350">
              <a:latin typeface="ＭＳ ゴシック" pitchFamily="49" charset="-128"/>
              <a:ea typeface="ＭＳ ゴシック" pitchFamily="49" charset="-128"/>
            </a:rPr>
            <a:t>年度と比べ</a:t>
          </a:r>
          <a:r>
            <a:rPr kumimoji="1" lang="en-US" altLang="ja-JP" sz="1350">
              <a:latin typeface="ＭＳ ゴシック" pitchFamily="49" charset="-128"/>
              <a:ea typeface="ＭＳ ゴシック" pitchFamily="49" charset="-128"/>
            </a:rPr>
            <a:t>233</a:t>
          </a:r>
          <a:r>
            <a:rPr kumimoji="1" lang="ja-JP" altLang="en-US" sz="1350">
              <a:latin typeface="ＭＳ ゴシック" pitchFamily="49" charset="-128"/>
              <a:ea typeface="ＭＳ ゴシック" pitchFamily="49" charset="-128"/>
            </a:rPr>
            <a:t>百万円減となった。今後も地方債の新規発行の抑制や計画的な積立てによる充当可能基金の増額を図り、財源確保に努めていく。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沖縄県西原町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百万円減となった。要因としては、財政調整基金の取崩額が多く積み戻せなかったこと、国民健康保険特別会計累積赤字解消計画に基づき特別会計繰出準備基金からの取崩額が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百万円あったこと及び公共施設等の修繕が多く公共施設修繕等基金からの取崩額が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年度は当初予算編成にあたり収支不足を補うため、財政調整基金から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百万円を取崩しており、額としては令和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上回った。今後も当初予算編成時に収支不足が生じる見通しであるため、財政調整基金については計画的に積立てを行っていく。また、国民健康保険特別会計累積赤字解消計画に基づく法定外繰出、老朽化した公共施設の更新やごみ処理施設等の更新にかかる一部事務組合への負担金増などにも対応していく必要があるため、町基金管理方針に基づき計画的な基金積立を行い、安定的な財政運営に欠かせない基金を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（上位</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・特別会計繰出準備基金　　　　　：特別会計が実施する事業に対し、多額の費用の支出が必要な時に備えて積み立てる基金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・公共施設修繕等基金　　　　　　：老朽化した公共施設の修繕等に必要な費用を積み立てる基金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・教育環境整備基金　　　　　　　：教育環境を整備するために積み立てる基金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・町立小中学校体育館長寿命化基金：小中学校体育館屋根を更新整備するために積み立てる基金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・職員退職手当特別負担金基金　　：職員が退職する際に負担しなければならない特別負担金の財源に充てるために積み立てる基金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・特別会計繰出準備基金の</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百万円の減は、国民健康保険特別会計累積赤字解消のための法定外繰出金（令和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年度分）が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百円だったことが大きな要因である。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・公共施設修繕等基金の</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百万円の減は、町基金管理方針に基づき</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百万円の積立てを行ったが、修繕等が多く</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百万円取崩したことが要因である。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・町立小中学校体育館長寿命化基金の</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百万円の増は、令和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年度に小学校体育館、令和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年度に中学校体育館の工事を予定していることから積立てたことによる増となっている。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・職員退職手当特別負担金基金の</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百万円の増は、町基金管理方針に基づき、計画的に積立てたことによる増となっている。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今後は、老朽化した公共施設の更新等に対応するため、町基金管理方針に基づき計画的な積立てを行い、安定的な財政運営に欠かせない基金を適切に管理していく。</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また、国民健康保険特別会計累積赤字解消計画では、令和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年度まで法定外繰出を予定していることから、引き続き計画的に積立てを行っていく。</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百万円を取崩したうえ、さらに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百万円を取崩すこととなった。上半期での取崩額が大きかったこともあり、下半期で計画的に積立てを行ったが積み戻すことができず、残高として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町基金管理方針に基づき、災害や緊急的な財政出動に備え、標準財政規模（令和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年毎に見直し）の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百万円）を確保できるよう、計画的な積立てに努めていく。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年度の普通交付税追加交付分において、臨時財政対策債償還基金費が措置され、その分を減債基金へ積立てたことから、令和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百万円増となった。なお、今回積立てた分は、令和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年度において取崩し、臨時財政対策債の償還に充てることとされている。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年度に、臨時財政対策債償還基金費として積立てた分については、今後も計画的に取崩し（令和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年度）、臨時財政対策債の償還に充てていく。加えて、繰上償還も視野に入れ、計画的に積立てを行うことを目標とする。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15502252</v>
      </c>
      <c r="BO4" s="449"/>
      <c r="BP4" s="449"/>
      <c r="BQ4" s="449"/>
      <c r="BR4" s="449"/>
      <c r="BS4" s="449"/>
      <c r="BT4" s="449"/>
      <c r="BU4" s="450"/>
      <c r="BV4" s="448">
        <v>15212827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5.6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15058926</v>
      </c>
      <c r="BO5" s="420"/>
      <c r="BP5" s="420"/>
      <c r="BQ5" s="420"/>
      <c r="BR5" s="420"/>
      <c r="BS5" s="420"/>
      <c r="BT5" s="420"/>
      <c r="BU5" s="421"/>
      <c r="BV5" s="419">
        <v>14666496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90.4</v>
      </c>
      <c r="CU5" s="417"/>
      <c r="CV5" s="417"/>
      <c r="CW5" s="417"/>
      <c r="CX5" s="417"/>
      <c r="CY5" s="417"/>
      <c r="CZ5" s="417"/>
      <c r="DA5" s="418"/>
      <c r="DB5" s="416">
        <v>85.3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443326</v>
      </c>
      <c r="BO6" s="420"/>
      <c r="BP6" s="420"/>
      <c r="BQ6" s="420"/>
      <c r="BR6" s="420"/>
      <c r="BS6" s="420"/>
      <c r="BT6" s="420"/>
      <c r="BU6" s="421"/>
      <c r="BV6" s="419">
        <v>546331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91.2</v>
      </c>
      <c r="CU6" s="563"/>
      <c r="CV6" s="563"/>
      <c r="CW6" s="563"/>
      <c r="CX6" s="563"/>
      <c r="CY6" s="563"/>
      <c r="CZ6" s="563"/>
      <c r="DA6" s="564"/>
      <c r="DB6" s="562">
        <v>87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74804</v>
      </c>
      <c r="BO7" s="420"/>
      <c r="BP7" s="420"/>
      <c r="BQ7" s="420"/>
      <c r="BR7" s="420"/>
      <c r="BS7" s="420"/>
      <c r="BT7" s="420"/>
      <c r="BU7" s="421"/>
      <c r="BV7" s="419">
        <v>128441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7586518</v>
      </c>
      <c r="CU7" s="420"/>
      <c r="CV7" s="420"/>
      <c r="CW7" s="420"/>
      <c r="CX7" s="420"/>
      <c r="CY7" s="420"/>
      <c r="CZ7" s="420"/>
      <c r="DA7" s="421"/>
      <c r="DB7" s="419">
        <v>7444217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368522</v>
      </c>
      <c r="BO8" s="420"/>
      <c r="BP8" s="420"/>
      <c r="BQ8" s="420"/>
      <c r="BR8" s="420"/>
      <c r="BS8" s="420"/>
      <c r="BT8" s="420"/>
      <c r="BU8" s="421"/>
      <c r="BV8" s="419">
        <v>417890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34984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-49368</v>
      </c>
      <c r="BO9" s="420"/>
      <c r="BP9" s="420"/>
      <c r="BQ9" s="420"/>
      <c r="BR9" s="420"/>
      <c r="BS9" s="420"/>
      <c r="BT9" s="420"/>
      <c r="BU9" s="421"/>
      <c r="BV9" s="419">
        <v>-162918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10.3</v>
      </c>
      <c r="CU9" s="417"/>
      <c r="CV9" s="417"/>
      <c r="CW9" s="417"/>
      <c r="CX9" s="417"/>
      <c r="CY9" s="417"/>
      <c r="CZ9" s="417"/>
      <c r="DA9" s="418"/>
      <c r="DB9" s="416">
        <v>10.8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34508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342377</v>
      </c>
      <c r="BO10" s="420"/>
      <c r="BP10" s="420"/>
      <c r="BQ10" s="420"/>
      <c r="BR10" s="420"/>
      <c r="BS10" s="420"/>
      <c r="BT10" s="420"/>
      <c r="BU10" s="421"/>
      <c r="BV10" s="419">
        <v>436464</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35656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391751</v>
      </c>
      <c r="BO12" s="420"/>
      <c r="BP12" s="420"/>
      <c r="BQ12" s="420"/>
      <c r="BR12" s="420"/>
      <c r="BS12" s="420"/>
      <c r="BT12" s="420"/>
      <c r="BU12" s="421"/>
      <c r="BV12" s="419">
        <v>314864</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34870</v>
      </c>
      <c r="S13" s="507"/>
      <c r="T13" s="507"/>
      <c r="U13" s="507"/>
      <c r="V13" s="508"/>
      <c r="W13" s="509" t="s">
        <v>130</v>
      </c>
      <c r="X13" s="405"/>
      <c r="Y13" s="405"/>
      <c r="Z13" s="405"/>
      <c r="AA13" s="405"/>
      <c r="AB13" s="406"/>
      <c r="AC13" s="372">
        <v>228</v>
      </c>
      <c r="AD13" s="373"/>
      <c r="AE13" s="373"/>
      <c r="AF13" s="373"/>
      <c r="AG13" s="374"/>
      <c r="AH13" s="372">
        <v>264</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-98742</v>
      </c>
      <c r="BO13" s="420"/>
      <c r="BP13" s="420"/>
      <c r="BQ13" s="420"/>
      <c r="BR13" s="420"/>
      <c r="BS13" s="420"/>
      <c r="BT13" s="420"/>
      <c r="BU13" s="421"/>
      <c r="BV13" s="419">
        <v>-41318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6.6</v>
      </c>
      <c r="CU13" s="417"/>
      <c r="CV13" s="417"/>
      <c r="CW13" s="417"/>
      <c r="CX13" s="417"/>
      <c r="CY13" s="417"/>
      <c r="CZ13" s="417"/>
      <c r="DA13" s="418"/>
      <c r="DB13" s="416">
        <v>6.8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35728</v>
      </c>
      <c r="S14" s="507"/>
      <c r="T14" s="507"/>
      <c r="U14" s="507"/>
      <c r="V14" s="508"/>
      <c r="W14" s="510"/>
      <c r="X14" s="408"/>
      <c r="Y14" s="408"/>
      <c r="Z14" s="408"/>
      <c r="AA14" s="408"/>
      <c r="AB14" s="409"/>
      <c r="AC14" s="499">
        <v>1.6</v>
      </c>
      <c r="AD14" s="500"/>
      <c r="AE14" s="500"/>
      <c r="AF14" s="500"/>
      <c r="AG14" s="501"/>
      <c r="AH14" s="499">
        <v>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9.5</v>
      </c>
      <c r="CU14" s="517"/>
      <c r="CV14" s="517"/>
      <c r="CW14" s="517"/>
      <c r="CX14" s="517"/>
      <c r="CY14" s="517"/>
      <c r="CZ14" s="517"/>
      <c r="DA14" s="518"/>
      <c r="DB14" s="516">
        <v>13.2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34983</v>
      </c>
      <c r="S15" s="507"/>
      <c r="T15" s="507"/>
      <c r="U15" s="507"/>
      <c r="V15" s="508"/>
      <c r="W15" s="509" t="s">
        <v>137</v>
      </c>
      <c r="X15" s="405"/>
      <c r="Y15" s="405"/>
      <c r="Z15" s="405"/>
      <c r="AA15" s="405"/>
      <c r="AB15" s="406"/>
      <c r="AC15" s="372">
        <v>2454</v>
      </c>
      <c r="AD15" s="373"/>
      <c r="AE15" s="373"/>
      <c r="AF15" s="373"/>
      <c r="AG15" s="374"/>
      <c r="AH15" s="372">
        <v>2397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4053260</v>
      </c>
      <c r="BO15" s="449"/>
      <c r="BP15" s="449"/>
      <c r="BQ15" s="449"/>
      <c r="BR15" s="449"/>
      <c r="BS15" s="449"/>
      <c r="BT15" s="449"/>
      <c r="BU15" s="450"/>
      <c r="BV15" s="448">
        <v>3893489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17.5</v>
      </c>
      <c r="AD16" s="500"/>
      <c r="AE16" s="500"/>
      <c r="AF16" s="500"/>
      <c r="AG16" s="501"/>
      <c r="AH16" s="499">
        <v>17.399999999999999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6440367</v>
      </c>
      <c r="BO16" s="420"/>
      <c r="BP16" s="420"/>
      <c r="BQ16" s="420"/>
      <c r="BR16" s="420"/>
      <c r="BS16" s="420"/>
      <c r="BT16" s="420"/>
      <c r="BU16" s="421"/>
      <c r="BV16" s="419">
        <v>6247577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11326</v>
      </c>
      <c r="AD17" s="373"/>
      <c r="AE17" s="373"/>
      <c r="AF17" s="373"/>
      <c r="AG17" s="374"/>
      <c r="AH17" s="372">
        <v>11141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5130374</v>
      </c>
      <c r="BO17" s="420"/>
      <c r="BP17" s="420"/>
      <c r="BQ17" s="420"/>
      <c r="BR17" s="420"/>
      <c r="BS17" s="420"/>
      <c r="BT17" s="420"/>
      <c r="BU17" s="421"/>
      <c r="BV17" s="419">
        <v>4936190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15.9</v>
      </c>
      <c r="M18" s="472"/>
      <c r="N18" s="472"/>
      <c r="O18" s="472"/>
      <c r="P18" s="472"/>
      <c r="Q18" s="472"/>
      <c r="R18" s="473"/>
      <c r="S18" s="473"/>
      <c r="T18" s="473"/>
      <c r="U18" s="473"/>
      <c r="V18" s="474"/>
      <c r="W18" s="490"/>
      <c r="X18" s="491"/>
      <c r="Y18" s="491"/>
      <c r="Z18" s="491"/>
      <c r="AA18" s="491"/>
      <c r="AB18" s="515"/>
      <c r="AC18" s="389">
        <v>80.900000000000006</v>
      </c>
      <c r="AD18" s="390"/>
      <c r="AE18" s="390"/>
      <c r="AF18" s="390"/>
      <c r="AG18" s="475"/>
      <c r="AH18" s="389">
        <v>80.7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6911646</v>
      </c>
      <c r="BO18" s="420"/>
      <c r="BP18" s="420"/>
      <c r="BQ18" s="420"/>
      <c r="BR18" s="420"/>
      <c r="BS18" s="420"/>
      <c r="BT18" s="420"/>
      <c r="BU18" s="421"/>
      <c r="BV18" s="419">
        <v>6497846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2200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9372292</v>
      </c>
      <c r="BO19" s="420"/>
      <c r="BP19" s="420"/>
      <c r="BQ19" s="420"/>
      <c r="BR19" s="420"/>
      <c r="BS19" s="420"/>
      <c r="BT19" s="420"/>
      <c r="BU19" s="421"/>
      <c r="BV19" s="419">
        <v>9236211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13610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7830654</v>
      </c>
      <c r="BO22" s="449"/>
      <c r="BP22" s="449"/>
      <c r="BQ22" s="449"/>
      <c r="BR22" s="449"/>
      <c r="BS22" s="449"/>
      <c r="BT22" s="449"/>
      <c r="BU22" s="450"/>
      <c r="BV22" s="448">
        <v>8420369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7133213</v>
      </c>
      <c r="BO23" s="420"/>
      <c r="BP23" s="420"/>
      <c r="BQ23" s="420"/>
      <c r="BR23" s="420"/>
      <c r="BS23" s="420"/>
      <c r="BT23" s="420"/>
      <c r="BU23" s="421"/>
      <c r="BV23" s="419">
        <v>7684859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7540</v>
      </c>
      <c r="R24" s="373"/>
      <c r="S24" s="373"/>
      <c r="T24" s="373"/>
      <c r="U24" s="373"/>
      <c r="V24" s="374"/>
      <c r="W24" s="462"/>
      <c r="X24" s="399"/>
      <c r="Y24" s="400"/>
      <c r="Z24" s="375" t="s">
        <v>162</v>
      </c>
      <c r="AA24" s="376"/>
      <c r="AB24" s="376"/>
      <c r="AC24" s="376"/>
      <c r="AD24" s="376"/>
      <c r="AE24" s="376"/>
      <c r="AF24" s="376"/>
      <c r="AG24" s="377"/>
      <c r="AH24" s="372">
        <v>181</v>
      </c>
      <c r="AI24" s="373"/>
      <c r="AJ24" s="373"/>
      <c r="AK24" s="373"/>
      <c r="AL24" s="374"/>
      <c r="AM24" s="372">
        <v>567797</v>
      </c>
      <c r="AN24" s="373"/>
      <c r="AO24" s="373"/>
      <c r="AP24" s="373"/>
      <c r="AQ24" s="373"/>
      <c r="AR24" s="374"/>
      <c r="AS24" s="372">
        <v>3137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3466007</v>
      </c>
      <c r="BO24" s="420"/>
      <c r="BP24" s="420"/>
      <c r="BQ24" s="420"/>
      <c r="BR24" s="420"/>
      <c r="BS24" s="420"/>
      <c r="BT24" s="420"/>
      <c r="BU24" s="421"/>
      <c r="BV24" s="419">
        <v>3622327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6100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502510</v>
      </c>
      <c r="BO25" s="449"/>
      <c r="BP25" s="449"/>
      <c r="BQ25" s="449"/>
      <c r="BR25" s="449"/>
      <c r="BS25" s="449"/>
      <c r="BT25" s="449"/>
      <c r="BU25" s="450"/>
      <c r="BV25" s="448">
        <v>525534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5730</v>
      </c>
      <c r="R26" s="373"/>
      <c r="S26" s="373"/>
      <c r="T26" s="373"/>
      <c r="U26" s="373"/>
      <c r="V26" s="374"/>
      <c r="W26" s="462"/>
      <c r="X26" s="399"/>
      <c r="Y26" s="400"/>
      <c r="Z26" s="375" t="s">
        <v>168</v>
      </c>
      <c r="AA26" s="430"/>
      <c r="AB26" s="430"/>
      <c r="AC26" s="430"/>
      <c r="AD26" s="430"/>
      <c r="AE26" s="430"/>
      <c r="AF26" s="430"/>
      <c r="AG26" s="431"/>
      <c r="AH26" s="372">
        <v>13</v>
      </c>
      <c r="AI26" s="373"/>
      <c r="AJ26" s="373"/>
      <c r="AK26" s="373"/>
      <c r="AL26" s="374"/>
      <c r="AM26" s="372">
        <v>37479</v>
      </c>
      <c r="AN26" s="373"/>
      <c r="AO26" s="373"/>
      <c r="AP26" s="373"/>
      <c r="AQ26" s="373"/>
      <c r="AR26" s="374"/>
      <c r="AS26" s="372">
        <v>2883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3180</v>
      </c>
      <c r="R27" s="373"/>
      <c r="S27" s="373"/>
      <c r="T27" s="373"/>
      <c r="U27" s="373"/>
      <c r="V27" s="374"/>
      <c r="W27" s="462"/>
      <c r="X27" s="399"/>
      <c r="Y27" s="400"/>
      <c r="Z27" s="375" t="s">
        <v>171</v>
      </c>
      <c r="AA27" s="376"/>
      <c r="AB27" s="376"/>
      <c r="AC27" s="376"/>
      <c r="AD27" s="376"/>
      <c r="AE27" s="376"/>
      <c r="AF27" s="376"/>
      <c r="AG27" s="377"/>
      <c r="AH27" s="372">
        <v>15</v>
      </c>
      <c r="AI27" s="373"/>
      <c r="AJ27" s="373"/>
      <c r="AK27" s="373"/>
      <c r="AL27" s="374"/>
      <c r="AM27" s="372">
        <v>48996</v>
      </c>
      <c r="AN27" s="373"/>
      <c r="AO27" s="373"/>
      <c r="AP27" s="373"/>
      <c r="AQ27" s="373"/>
      <c r="AR27" s="374"/>
      <c r="AS27" s="372">
        <v>3266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2660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962000</v>
      </c>
      <c r="BO28" s="449"/>
      <c r="BP28" s="449"/>
      <c r="BQ28" s="449"/>
      <c r="BR28" s="449"/>
      <c r="BS28" s="449"/>
      <c r="BT28" s="449"/>
      <c r="BU28" s="450"/>
      <c r="BV28" s="448">
        <v>1011374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17</v>
      </c>
      <c r="M29" s="373"/>
      <c r="N29" s="373"/>
      <c r="O29" s="373"/>
      <c r="P29" s="374"/>
      <c r="Q29" s="372">
        <v>2430</v>
      </c>
      <c r="R29" s="373"/>
      <c r="S29" s="373"/>
      <c r="T29" s="373"/>
      <c r="U29" s="373"/>
      <c r="V29" s="374"/>
      <c r="W29" s="463"/>
      <c r="X29" s="464"/>
      <c r="Y29" s="465"/>
      <c r="Z29" s="375" t="s">
        <v>177</v>
      </c>
      <c r="AA29" s="376"/>
      <c r="AB29" s="376"/>
      <c r="AC29" s="376"/>
      <c r="AD29" s="376"/>
      <c r="AE29" s="376"/>
      <c r="AF29" s="376"/>
      <c r="AG29" s="377"/>
      <c r="AH29" s="372">
        <v>196</v>
      </c>
      <c r="AI29" s="373"/>
      <c r="AJ29" s="373"/>
      <c r="AK29" s="373"/>
      <c r="AL29" s="374"/>
      <c r="AM29" s="372">
        <v>616793</v>
      </c>
      <c r="AN29" s="373"/>
      <c r="AO29" s="373"/>
      <c r="AP29" s="373"/>
      <c r="AQ29" s="373"/>
      <c r="AR29" s="374"/>
      <c r="AS29" s="372">
        <v>3147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204918</v>
      </c>
      <c r="BO29" s="420"/>
      <c r="BP29" s="420"/>
      <c r="BQ29" s="420"/>
      <c r="BR29" s="420"/>
      <c r="BS29" s="420"/>
      <c r="BT29" s="420"/>
      <c r="BU29" s="421"/>
      <c r="BV29" s="419">
        <v>178708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1246738</v>
      </c>
      <c r="BO30" s="454"/>
      <c r="BP30" s="454"/>
      <c r="BQ30" s="454"/>
      <c r="BR30" s="454"/>
      <c r="BS30" s="454"/>
      <c r="BT30" s="454"/>
      <c r="BU30" s="455"/>
      <c r="BV30" s="453">
        <v>1271505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t="str">
        <f>IF('各会計、関係団体の財政状況及び健全化判断比率'!B32="","",'各会計、関係団体の財政状況及び健全化判断比率'!B32)</f>
        <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東部消防組合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沖縄県土地開発公社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南部広域行政組合　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南部広域行政組合　公共用地取得事業特別会計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南部広域行政組合　糸豊環境衛生事業特別会計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南部広域行政組合　東部環境衛生事業特別会計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南部広域行政組合　島尻環境衛生事業特別会計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沖縄県市町村総合事務組合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沖縄県市町村自治会館管理組合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中部広域市町村圏事務組合　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中部広域市町村圏事務組合　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uGQ+zBBd5jk9pBzzJMXV4wAbnG5kIm4G8lAlM6Q/Jmx9qkT7K1gMdQE5AO3YcoC9wBItVHHXyxooa/xgePeOA==" saltValue="aa0y5HB+QSV08V2u/9Xt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4081258</v>
      </c>
      <c r="S5" s="677"/>
      <c r="T5" s="677"/>
      <c r="U5" s="677"/>
      <c r="V5" s="677"/>
      <c r="W5" s="677"/>
      <c r="X5" s="677"/>
      <c r="Y5" s="702"/>
      <c r="Z5" s="715">
        <v>26.3</v>
      </c>
      <c r="AA5" s="715"/>
      <c r="AB5" s="715"/>
      <c r="AC5" s="715"/>
      <c r="AD5" s="716">
        <v>4081258</v>
      </c>
      <c r="AE5" s="716"/>
      <c r="AF5" s="716"/>
      <c r="AG5" s="716"/>
      <c r="AH5" s="716"/>
      <c r="AI5" s="716"/>
      <c r="AJ5" s="716"/>
      <c r="AK5" s="716"/>
      <c r="AL5" s="703">
        <v>53.9</v>
      </c>
      <c r="AM5" s="685"/>
      <c r="AN5" s="685"/>
      <c r="AO5" s="704"/>
      <c r="AP5" s="679" t="s">
        <v>216</v>
      </c>
      <c r="AQ5" s="680"/>
      <c r="AR5" s="680"/>
      <c r="AS5" s="680"/>
      <c r="AT5" s="680"/>
      <c r="AU5" s="680"/>
      <c r="AV5" s="680"/>
      <c r="AW5" s="680"/>
      <c r="AX5" s="680"/>
      <c r="AY5" s="680"/>
      <c r="AZ5" s="680"/>
      <c r="BA5" s="680"/>
      <c r="BB5" s="680"/>
      <c r="BC5" s="680"/>
      <c r="BD5" s="680"/>
      <c r="BE5" s="680"/>
      <c r="BF5" s="681"/>
      <c r="BG5" s="621">
        <v>4081258</v>
      </c>
      <c r="BH5" s="622"/>
      <c r="BI5" s="622"/>
      <c r="BJ5" s="622"/>
      <c r="BK5" s="622"/>
      <c r="BL5" s="622"/>
      <c r="BM5" s="622"/>
      <c r="BN5" s="623"/>
      <c r="BO5" s="659">
        <v>100</v>
      </c>
      <c r="BP5" s="659"/>
      <c r="BQ5" s="659"/>
      <c r="BR5" s="659"/>
      <c r="BS5" s="660" t="s">
        <v>121</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71994</v>
      </c>
      <c r="S6" s="622"/>
      <c r="T6" s="622"/>
      <c r="U6" s="622"/>
      <c r="V6" s="622"/>
      <c r="W6" s="622"/>
      <c r="X6" s="622"/>
      <c r="Y6" s="623"/>
      <c r="Z6" s="659">
        <v>0.5</v>
      </c>
      <c r="AA6" s="659"/>
      <c r="AB6" s="659"/>
      <c r="AC6" s="659"/>
      <c r="AD6" s="660">
        <v>71994</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4081258</v>
      </c>
      <c r="BH6" s="622"/>
      <c r="BI6" s="622"/>
      <c r="BJ6" s="622"/>
      <c r="BK6" s="622"/>
      <c r="BL6" s="622"/>
      <c r="BM6" s="622"/>
      <c r="BN6" s="623"/>
      <c r="BO6" s="659">
        <v>100</v>
      </c>
      <c r="BP6" s="659"/>
      <c r="BQ6" s="659"/>
      <c r="BR6" s="659"/>
      <c r="BS6" s="660" t="s">
        <v>121</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131353</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131353</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669</v>
      </c>
      <c r="S7" s="622"/>
      <c r="T7" s="622"/>
      <c r="U7" s="622"/>
      <c r="V7" s="622"/>
      <c r="W7" s="622"/>
      <c r="X7" s="622"/>
      <c r="Y7" s="623"/>
      <c r="Z7" s="659">
        <v>0</v>
      </c>
      <c r="AA7" s="659"/>
      <c r="AB7" s="659"/>
      <c r="AC7" s="659"/>
      <c r="AD7" s="660">
        <v>669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1635175</v>
      </c>
      <c r="BH7" s="622"/>
      <c r="BI7" s="622"/>
      <c r="BJ7" s="622"/>
      <c r="BK7" s="622"/>
      <c r="BL7" s="622"/>
      <c r="BM7" s="622"/>
      <c r="BN7" s="623"/>
      <c r="BO7" s="659">
        <v>40.1</v>
      </c>
      <c r="BP7" s="659"/>
      <c r="BQ7" s="659"/>
      <c r="BR7" s="659"/>
      <c r="BS7" s="660" t="s">
        <v>121</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1934938</v>
      </c>
      <c r="CS7" s="622"/>
      <c r="CT7" s="622"/>
      <c r="CU7" s="622"/>
      <c r="CV7" s="622"/>
      <c r="CW7" s="622"/>
      <c r="CX7" s="622"/>
      <c r="CY7" s="623"/>
      <c r="CZ7" s="659">
        <v>12.8</v>
      </c>
      <c r="DA7" s="659"/>
      <c r="DB7" s="659"/>
      <c r="DC7" s="659"/>
      <c r="DD7" s="627">
        <v>55084</v>
      </c>
      <c r="DE7" s="622"/>
      <c r="DF7" s="622"/>
      <c r="DG7" s="622"/>
      <c r="DH7" s="622"/>
      <c r="DI7" s="622"/>
      <c r="DJ7" s="622"/>
      <c r="DK7" s="622"/>
      <c r="DL7" s="622"/>
      <c r="DM7" s="622"/>
      <c r="DN7" s="622"/>
      <c r="DO7" s="622"/>
      <c r="DP7" s="623"/>
      <c r="DQ7" s="627">
        <v>1654419</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8474</v>
      </c>
      <c r="S8" s="622"/>
      <c r="T8" s="622"/>
      <c r="U8" s="622"/>
      <c r="V8" s="622"/>
      <c r="W8" s="622"/>
      <c r="X8" s="622"/>
      <c r="Y8" s="623"/>
      <c r="Z8" s="659">
        <v>0.1</v>
      </c>
      <c r="AA8" s="659"/>
      <c r="AB8" s="659"/>
      <c r="AC8" s="659"/>
      <c r="AD8" s="660">
        <v>8474</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58173</v>
      </c>
      <c r="BH8" s="622"/>
      <c r="BI8" s="622"/>
      <c r="BJ8" s="622"/>
      <c r="BK8" s="622"/>
      <c r="BL8" s="622"/>
      <c r="BM8" s="622"/>
      <c r="BN8" s="623"/>
      <c r="BO8" s="659">
        <v>1.4</v>
      </c>
      <c r="BP8" s="659"/>
      <c r="BQ8" s="659"/>
      <c r="BR8" s="659"/>
      <c r="BS8" s="660" t="s">
        <v>121</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6767777</v>
      </c>
      <c r="CS8" s="622"/>
      <c r="CT8" s="622"/>
      <c r="CU8" s="622"/>
      <c r="CV8" s="622"/>
      <c r="CW8" s="622"/>
      <c r="CX8" s="622"/>
      <c r="CY8" s="623"/>
      <c r="CZ8" s="659">
        <v>44.9</v>
      </c>
      <c r="DA8" s="659"/>
      <c r="DB8" s="659"/>
      <c r="DC8" s="659"/>
      <c r="DD8" s="627" t="s">
        <v>121</v>
      </c>
      <c r="DE8" s="622"/>
      <c r="DF8" s="622"/>
      <c r="DG8" s="622"/>
      <c r="DH8" s="622"/>
      <c r="DI8" s="622"/>
      <c r="DJ8" s="622"/>
      <c r="DK8" s="622"/>
      <c r="DL8" s="622"/>
      <c r="DM8" s="622"/>
      <c r="DN8" s="622"/>
      <c r="DO8" s="622"/>
      <c r="DP8" s="623"/>
      <c r="DQ8" s="627">
        <v>3005971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9443</v>
      </c>
      <c r="S9" s="622"/>
      <c r="T9" s="622"/>
      <c r="U9" s="622"/>
      <c r="V9" s="622"/>
      <c r="W9" s="622"/>
      <c r="X9" s="622"/>
      <c r="Y9" s="623"/>
      <c r="Z9" s="659">
        <v>0.1</v>
      </c>
      <c r="AA9" s="659"/>
      <c r="AB9" s="659"/>
      <c r="AC9" s="659"/>
      <c r="AD9" s="660">
        <v>9443</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1360667</v>
      </c>
      <c r="BH9" s="622"/>
      <c r="BI9" s="622"/>
      <c r="BJ9" s="622"/>
      <c r="BK9" s="622"/>
      <c r="BL9" s="622"/>
      <c r="BM9" s="622"/>
      <c r="BN9" s="623"/>
      <c r="BO9" s="659">
        <v>33.299999999999997</v>
      </c>
      <c r="BP9" s="659"/>
      <c r="BQ9" s="659"/>
      <c r="BR9" s="659"/>
      <c r="BS9" s="660" t="s">
        <v>121</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1146997</v>
      </c>
      <c r="CS9" s="622"/>
      <c r="CT9" s="622"/>
      <c r="CU9" s="622"/>
      <c r="CV9" s="622"/>
      <c r="CW9" s="622"/>
      <c r="CX9" s="622"/>
      <c r="CY9" s="623"/>
      <c r="CZ9" s="659">
        <v>7.6</v>
      </c>
      <c r="DA9" s="659"/>
      <c r="DB9" s="659"/>
      <c r="DC9" s="659"/>
      <c r="DD9" s="627">
        <v>48180</v>
      </c>
      <c r="DE9" s="622"/>
      <c r="DF9" s="622"/>
      <c r="DG9" s="622"/>
      <c r="DH9" s="622"/>
      <c r="DI9" s="622"/>
      <c r="DJ9" s="622"/>
      <c r="DK9" s="622"/>
      <c r="DL9" s="622"/>
      <c r="DM9" s="622"/>
      <c r="DN9" s="622"/>
      <c r="DO9" s="622"/>
      <c r="DP9" s="623"/>
      <c r="DQ9" s="627">
        <v>759505</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91617</v>
      </c>
      <c r="BH10" s="622"/>
      <c r="BI10" s="622"/>
      <c r="BJ10" s="622"/>
      <c r="BK10" s="622"/>
      <c r="BL10" s="622"/>
      <c r="BM10" s="622"/>
      <c r="BN10" s="623"/>
      <c r="BO10" s="659">
        <v>2.2000000000000002</v>
      </c>
      <c r="BP10" s="659"/>
      <c r="BQ10" s="659"/>
      <c r="BR10" s="659"/>
      <c r="BS10" s="660" t="s">
        <v>121</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17264</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12378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849926</v>
      </c>
      <c r="S11" s="622"/>
      <c r="T11" s="622"/>
      <c r="U11" s="622"/>
      <c r="V11" s="622"/>
      <c r="W11" s="622"/>
      <c r="X11" s="622"/>
      <c r="Y11" s="623"/>
      <c r="Z11" s="624">
        <v>5.5</v>
      </c>
      <c r="AA11" s="625"/>
      <c r="AB11" s="625"/>
      <c r="AC11" s="626"/>
      <c r="AD11" s="627">
        <v>849926</v>
      </c>
      <c r="AE11" s="622"/>
      <c r="AF11" s="622"/>
      <c r="AG11" s="622"/>
      <c r="AH11" s="622"/>
      <c r="AI11" s="622"/>
      <c r="AJ11" s="622"/>
      <c r="AK11" s="623"/>
      <c r="AL11" s="624">
        <v>11.2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124718</v>
      </c>
      <c r="BH11" s="622"/>
      <c r="BI11" s="622"/>
      <c r="BJ11" s="622"/>
      <c r="BK11" s="622"/>
      <c r="BL11" s="622"/>
      <c r="BM11" s="622"/>
      <c r="BN11" s="623"/>
      <c r="BO11" s="659">
        <v>3.1</v>
      </c>
      <c r="BP11" s="659"/>
      <c r="BQ11" s="659"/>
      <c r="BR11" s="659"/>
      <c r="BS11" s="660" t="s">
        <v>121</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116477</v>
      </c>
      <c r="CS11" s="622"/>
      <c r="CT11" s="622"/>
      <c r="CU11" s="622"/>
      <c r="CV11" s="622"/>
      <c r="CW11" s="622"/>
      <c r="CX11" s="622"/>
      <c r="CY11" s="623"/>
      <c r="CZ11" s="659">
        <v>0.8</v>
      </c>
      <c r="DA11" s="659"/>
      <c r="DB11" s="659"/>
      <c r="DC11" s="659"/>
      <c r="DD11" s="627" t="s">
        <v>121</v>
      </c>
      <c r="DE11" s="622"/>
      <c r="DF11" s="622"/>
      <c r="DG11" s="622"/>
      <c r="DH11" s="622"/>
      <c r="DI11" s="622"/>
      <c r="DJ11" s="622"/>
      <c r="DK11" s="622"/>
      <c r="DL11" s="622"/>
      <c r="DM11" s="622"/>
      <c r="DN11" s="622"/>
      <c r="DO11" s="622"/>
      <c r="DP11" s="623"/>
      <c r="DQ11" s="627">
        <v>85121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23785</v>
      </c>
      <c r="S12" s="622"/>
      <c r="T12" s="622"/>
      <c r="U12" s="622"/>
      <c r="V12" s="622"/>
      <c r="W12" s="622"/>
      <c r="X12" s="622"/>
      <c r="Y12" s="623"/>
      <c r="Z12" s="659">
        <v>0.2</v>
      </c>
      <c r="AA12" s="659"/>
      <c r="AB12" s="659"/>
      <c r="AC12" s="659"/>
      <c r="AD12" s="660">
        <v>23785</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2145929</v>
      </c>
      <c r="BH12" s="622"/>
      <c r="BI12" s="622"/>
      <c r="BJ12" s="622"/>
      <c r="BK12" s="622"/>
      <c r="BL12" s="622"/>
      <c r="BM12" s="622"/>
      <c r="BN12" s="623"/>
      <c r="BO12" s="659">
        <v>52.6</v>
      </c>
      <c r="BP12" s="659"/>
      <c r="BQ12" s="659"/>
      <c r="BR12" s="659"/>
      <c r="BS12" s="660" t="s">
        <v>121</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34264</v>
      </c>
      <c r="CS12" s="622"/>
      <c r="CT12" s="622"/>
      <c r="CU12" s="622"/>
      <c r="CV12" s="622"/>
      <c r="CW12" s="622"/>
      <c r="CX12" s="622"/>
      <c r="CY12" s="623"/>
      <c r="CZ12" s="659">
        <v>0.2</v>
      </c>
      <c r="DA12" s="659"/>
      <c r="DB12" s="659"/>
      <c r="DC12" s="659"/>
      <c r="DD12" s="627" t="s">
        <v>121</v>
      </c>
      <c r="DE12" s="622"/>
      <c r="DF12" s="622"/>
      <c r="DG12" s="622"/>
      <c r="DH12" s="622"/>
      <c r="DI12" s="622"/>
      <c r="DJ12" s="622"/>
      <c r="DK12" s="622"/>
      <c r="DL12" s="622"/>
      <c r="DM12" s="622"/>
      <c r="DN12" s="622"/>
      <c r="DO12" s="622"/>
      <c r="DP12" s="623"/>
      <c r="DQ12" s="627">
        <v>26297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2116542</v>
      </c>
      <c r="BH13" s="622"/>
      <c r="BI13" s="622"/>
      <c r="BJ13" s="622"/>
      <c r="BK13" s="622"/>
      <c r="BL13" s="622"/>
      <c r="BM13" s="622"/>
      <c r="BN13" s="623"/>
      <c r="BO13" s="659">
        <v>51.9</v>
      </c>
      <c r="BP13" s="659"/>
      <c r="BQ13" s="659"/>
      <c r="BR13" s="659"/>
      <c r="BS13" s="660" t="s">
        <v>121</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1375884</v>
      </c>
      <c r="CS13" s="622"/>
      <c r="CT13" s="622"/>
      <c r="CU13" s="622"/>
      <c r="CV13" s="622"/>
      <c r="CW13" s="622"/>
      <c r="CX13" s="622"/>
      <c r="CY13" s="623"/>
      <c r="CZ13" s="659">
        <v>9.1</v>
      </c>
      <c r="DA13" s="659"/>
      <c r="DB13" s="659"/>
      <c r="DC13" s="659"/>
      <c r="DD13" s="627">
        <v>957749</v>
      </c>
      <c r="DE13" s="622"/>
      <c r="DF13" s="622"/>
      <c r="DG13" s="622"/>
      <c r="DH13" s="622"/>
      <c r="DI13" s="622"/>
      <c r="DJ13" s="622"/>
      <c r="DK13" s="622"/>
      <c r="DL13" s="622"/>
      <c r="DM13" s="622"/>
      <c r="DN13" s="622"/>
      <c r="DO13" s="622"/>
      <c r="DP13" s="623"/>
      <c r="DQ13" s="627">
        <v>616336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619</v>
      </c>
      <c r="S14" s="622"/>
      <c r="T14" s="622"/>
      <c r="U14" s="622"/>
      <c r="V14" s="622"/>
      <c r="W14" s="622"/>
      <c r="X14" s="622"/>
      <c r="Y14" s="623"/>
      <c r="Z14" s="659">
        <v>0</v>
      </c>
      <c r="AA14" s="659"/>
      <c r="AB14" s="659"/>
      <c r="AC14" s="659"/>
      <c r="AD14" s="660">
        <v>619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159239</v>
      </c>
      <c r="BH14" s="622"/>
      <c r="BI14" s="622"/>
      <c r="BJ14" s="622"/>
      <c r="BK14" s="622"/>
      <c r="BL14" s="622"/>
      <c r="BM14" s="622"/>
      <c r="BN14" s="623"/>
      <c r="BO14" s="659">
        <v>3.9</v>
      </c>
      <c r="BP14" s="659"/>
      <c r="BQ14" s="659"/>
      <c r="BR14" s="659"/>
      <c r="BS14" s="660" t="s">
        <v>121</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572521</v>
      </c>
      <c r="CS14" s="622"/>
      <c r="CT14" s="622"/>
      <c r="CU14" s="622"/>
      <c r="CV14" s="622"/>
      <c r="CW14" s="622"/>
      <c r="CX14" s="622"/>
      <c r="CY14" s="623"/>
      <c r="CZ14" s="659">
        <v>3.8</v>
      </c>
      <c r="DA14" s="659"/>
      <c r="DB14" s="659"/>
      <c r="DC14" s="659"/>
      <c r="DD14" s="627" t="s">
        <v>121</v>
      </c>
      <c r="DE14" s="622"/>
      <c r="DF14" s="622"/>
      <c r="DG14" s="622"/>
      <c r="DH14" s="622"/>
      <c r="DI14" s="622"/>
      <c r="DJ14" s="622"/>
      <c r="DK14" s="622"/>
      <c r="DL14" s="622"/>
      <c r="DM14" s="622"/>
      <c r="DN14" s="622"/>
      <c r="DO14" s="622"/>
      <c r="DP14" s="623"/>
      <c r="DQ14" s="627">
        <v>553397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140915</v>
      </c>
      <c r="BH15" s="622"/>
      <c r="BI15" s="622"/>
      <c r="BJ15" s="622"/>
      <c r="BK15" s="622"/>
      <c r="BL15" s="622"/>
      <c r="BM15" s="622"/>
      <c r="BN15" s="623"/>
      <c r="BO15" s="659">
        <v>3.5</v>
      </c>
      <c r="BP15" s="659"/>
      <c r="BQ15" s="659"/>
      <c r="BR15" s="659"/>
      <c r="BS15" s="660" t="s">
        <v>121</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1958231</v>
      </c>
      <c r="CS15" s="622"/>
      <c r="CT15" s="622"/>
      <c r="CU15" s="622"/>
      <c r="CV15" s="622"/>
      <c r="CW15" s="622"/>
      <c r="CX15" s="622"/>
      <c r="CY15" s="623"/>
      <c r="CZ15" s="659">
        <v>13</v>
      </c>
      <c r="DA15" s="659"/>
      <c r="DB15" s="659"/>
      <c r="DC15" s="659"/>
      <c r="DD15" s="627">
        <v>379029</v>
      </c>
      <c r="DE15" s="622"/>
      <c r="DF15" s="622"/>
      <c r="DG15" s="622"/>
      <c r="DH15" s="622"/>
      <c r="DI15" s="622"/>
      <c r="DJ15" s="622"/>
      <c r="DK15" s="622"/>
      <c r="DL15" s="622"/>
      <c r="DM15" s="622"/>
      <c r="DN15" s="622"/>
      <c r="DO15" s="622"/>
      <c r="DP15" s="623"/>
      <c r="DQ15" s="627">
        <v>1113101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7070</v>
      </c>
      <c r="S16" s="622"/>
      <c r="T16" s="622"/>
      <c r="U16" s="622"/>
      <c r="V16" s="622"/>
      <c r="W16" s="622"/>
      <c r="X16" s="622"/>
      <c r="Y16" s="623"/>
      <c r="Z16" s="659">
        <v>0</v>
      </c>
      <c r="AA16" s="659"/>
      <c r="AB16" s="659"/>
      <c r="AC16" s="659"/>
      <c r="AD16" s="660">
        <v>7070</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37000</v>
      </c>
      <c r="CS16" s="622"/>
      <c r="CT16" s="622"/>
      <c r="CU16" s="622"/>
      <c r="CV16" s="622"/>
      <c r="CW16" s="622"/>
      <c r="CX16" s="622"/>
      <c r="CY16" s="623"/>
      <c r="CZ16" s="659">
        <v>0.2</v>
      </c>
      <c r="DA16" s="659"/>
      <c r="DB16" s="659"/>
      <c r="DC16" s="659"/>
      <c r="DD16" s="627" t="s">
        <v>121</v>
      </c>
      <c r="DE16" s="622"/>
      <c r="DF16" s="622"/>
      <c r="DG16" s="622"/>
      <c r="DH16" s="622"/>
      <c r="DI16" s="622"/>
      <c r="DJ16" s="622"/>
      <c r="DK16" s="622"/>
      <c r="DL16" s="622"/>
      <c r="DM16" s="622"/>
      <c r="DN16" s="622"/>
      <c r="DO16" s="622"/>
      <c r="DP16" s="623"/>
      <c r="DQ16" s="627">
        <v>4868</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75035</v>
      </c>
      <c r="S17" s="622"/>
      <c r="T17" s="622"/>
      <c r="U17" s="622"/>
      <c r="V17" s="622"/>
      <c r="W17" s="622"/>
      <c r="X17" s="622"/>
      <c r="Y17" s="623"/>
      <c r="Z17" s="659">
        <v>0.5</v>
      </c>
      <c r="AA17" s="659"/>
      <c r="AB17" s="659"/>
      <c r="AC17" s="659"/>
      <c r="AD17" s="660">
        <v>75035</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966220</v>
      </c>
      <c r="CS17" s="622"/>
      <c r="CT17" s="622"/>
      <c r="CU17" s="622"/>
      <c r="CV17" s="622"/>
      <c r="CW17" s="622"/>
      <c r="CX17" s="622"/>
      <c r="CY17" s="623"/>
      <c r="CZ17" s="659">
        <v>6.4</v>
      </c>
      <c r="DA17" s="659"/>
      <c r="DB17" s="659"/>
      <c r="DC17" s="659"/>
      <c r="DD17" s="627" t="s">
        <v>121</v>
      </c>
      <c r="DE17" s="622"/>
      <c r="DF17" s="622"/>
      <c r="DG17" s="622"/>
      <c r="DH17" s="622"/>
      <c r="DI17" s="622"/>
      <c r="DJ17" s="622"/>
      <c r="DK17" s="622"/>
      <c r="DL17" s="622"/>
      <c r="DM17" s="622"/>
      <c r="DN17" s="622"/>
      <c r="DO17" s="622"/>
      <c r="DP17" s="623"/>
      <c r="DQ17" s="627">
        <v>966220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33065</v>
      </c>
      <c r="S18" s="622"/>
      <c r="T18" s="622"/>
      <c r="U18" s="622"/>
      <c r="V18" s="622"/>
      <c r="W18" s="622"/>
      <c r="X18" s="622"/>
      <c r="Y18" s="623"/>
      <c r="Z18" s="659">
        <v>0.2</v>
      </c>
      <c r="AA18" s="659"/>
      <c r="AB18" s="659"/>
      <c r="AC18" s="659"/>
      <c r="AD18" s="660">
        <v>33065</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30696</v>
      </c>
      <c r="S19" s="622"/>
      <c r="T19" s="622"/>
      <c r="U19" s="622"/>
      <c r="V19" s="622"/>
      <c r="W19" s="622"/>
      <c r="X19" s="622"/>
      <c r="Y19" s="623"/>
      <c r="Z19" s="659">
        <v>0.2</v>
      </c>
      <c r="AA19" s="659"/>
      <c r="AB19" s="659"/>
      <c r="AC19" s="659"/>
      <c r="AD19" s="660">
        <v>30696</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2369</v>
      </c>
      <c r="S20" s="622"/>
      <c r="T20" s="622"/>
      <c r="U20" s="622"/>
      <c r="V20" s="622"/>
      <c r="W20" s="622"/>
      <c r="X20" s="622"/>
      <c r="Y20" s="623"/>
      <c r="Z20" s="659">
        <v>0</v>
      </c>
      <c r="AA20" s="659"/>
      <c r="AB20" s="659"/>
      <c r="AC20" s="659"/>
      <c r="AD20" s="660">
        <v>2369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15058926</v>
      </c>
      <c r="CS20" s="622"/>
      <c r="CT20" s="622"/>
      <c r="CU20" s="622"/>
      <c r="CV20" s="622"/>
      <c r="CW20" s="622"/>
      <c r="CX20" s="622"/>
      <c r="CY20" s="623"/>
      <c r="CZ20" s="659">
        <v>100</v>
      </c>
      <c r="DA20" s="659"/>
      <c r="DB20" s="659"/>
      <c r="DC20" s="659"/>
      <c r="DD20" s="627">
        <v>1440042</v>
      </c>
      <c r="DE20" s="622"/>
      <c r="DF20" s="622"/>
      <c r="DG20" s="622"/>
      <c r="DH20" s="622"/>
      <c r="DI20" s="622"/>
      <c r="DJ20" s="622"/>
      <c r="DK20" s="622"/>
      <c r="DL20" s="622"/>
      <c r="DM20" s="622"/>
      <c r="DN20" s="622"/>
      <c r="DO20" s="622"/>
      <c r="DP20" s="623"/>
      <c r="DQ20" s="627">
        <v>8928966</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2513724</v>
      </c>
      <c r="S21" s="622"/>
      <c r="T21" s="622"/>
      <c r="U21" s="622"/>
      <c r="V21" s="622"/>
      <c r="W21" s="622"/>
      <c r="X21" s="622"/>
      <c r="Y21" s="623"/>
      <c r="Z21" s="659">
        <v>16.2</v>
      </c>
      <c r="AA21" s="659"/>
      <c r="AB21" s="659"/>
      <c r="AC21" s="659"/>
      <c r="AD21" s="660">
        <v>2388055</v>
      </c>
      <c r="AE21" s="660"/>
      <c r="AF21" s="660"/>
      <c r="AG21" s="660"/>
      <c r="AH21" s="660"/>
      <c r="AI21" s="660"/>
      <c r="AJ21" s="660"/>
      <c r="AK21" s="660"/>
      <c r="AL21" s="624">
        <v>31.5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2388055</v>
      </c>
      <c r="S22" s="622"/>
      <c r="T22" s="622"/>
      <c r="U22" s="622"/>
      <c r="V22" s="622"/>
      <c r="W22" s="622"/>
      <c r="X22" s="622"/>
      <c r="Y22" s="623"/>
      <c r="Z22" s="659">
        <v>15.4</v>
      </c>
      <c r="AA22" s="659"/>
      <c r="AB22" s="659"/>
      <c r="AC22" s="659"/>
      <c r="AD22" s="660">
        <v>2388055</v>
      </c>
      <c r="AE22" s="660"/>
      <c r="AF22" s="660"/>
      <c r="AG22" s="660"/>
      <c r="AH22" s="660"/>
      <c r="AI22" s="660"/>
      <c r="AJ22" s="660"/>
      <c r="AK22" s="660"/>
      <c r="AL22" s="624">
        <v>31.5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125669</v>
      </c>
      <c r="S23" s="622"/>
      <c r="T23" s="622"/>
      <c r="U23" s="622"/>
      <c r="V23" s="622"/>
      <c r="W23" s="622"/>
      <c r="X23" s="622"/>
      <c r="Y23" s="623"/>
      <c r="Z23" s="659">
        <v>0.8</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7836186</v>
      </c>
      <c r="CS24" s="677"/>
      <c r="CT24" s="677"/>
      <c r="CU24" s="677"/>
      <c r="CV24" s="677"/>
      <c r="CW24" s="677"/>
      <c r="CX24" s="677"/>
      <c r="CY24" s="702"/>
      <c r="CZ24" s="703">
        <v>52</v>
      </c>
      <c r="DA24" s="685"/>
      <c r="DB24" s="685"/>
      <c r="DC24" s="705"/>
      <c r="DD24" s="701">
        <v>4296304</v>
      </c>
      <c r="DE24" s="677"/>
      <c r="DF24" s="677"/>
      <c r="DG24" s="677"/>
      <c r="DH24" s="677"/>
      <c r="DI24" s="677"/>
      <c r="DJ24" s="677"/>
      <c r="DK24" s="702"/>
      <c r="DL24" s="701">
        <v>3791029</v>
      </c>
      <c r="DM24" s="677"/>
      <c r="DN24" s="677"/>
      <c r="DO24" s="677"/>
      <c r="DP24" s="677"/>
      <c r="DQ24" s="677"/>
      <c r="DR24" s="677"/>
      <c r="DS24" s="677"/>
      <c r="DT24" s="677"/>
      <c r="DU24" s="677"/>
      <c r="DV24" s="702"/>
      <c r="DW24" s="703">
        <v>49.6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7675062</v>
      </c>
      <c r="S25" s="622"/>
      <c r="T25" s="622"/>
      <c r="U25" s="622"/>
      <c r="V25" s="622"/>
      <c r="W25" s="622"/>
      <c r="X25" s="622"/>
      <c r="Y25" s="623"/>
      <c r="Z25" s="659">
        <v>49.5</v>
      </c>
      <c r="AA25" s="659"/>
      <c r="AB25" s="659"/>
      <c r="AC25" s="659"/>
      <c r="AD25" s="660">
        <v>7549393</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2070694</v>
      </c>
      <c r="CS25" s="634"/>
      <c r="CT25" s="634"/>
      <c r="CU25" s="634"/>
      <c r="CV25" s="634"/>
      <c r="CW25" s="634"/>
      <c r="CX25" s="634"/>
      <c r="CY25" s="635"/>
      <c r="CZ25" s="624">
        <v>13.8</v>
      </c>
      <c r="DA25" s="636"/>
      <c r="DB25" s="636"/>
      <c r="DC25" s="637"/>
      <c r="DD25" s="627">
        <v>1782887</v>
      </c>
      <c r="DE25" s="634"/>
      <c r="DF25" s="634"/>
      <c r="DG25" s="634"/>
      <c r="DH25" s="634"/>
      <c r="DI25" s="634"/>
      <c r="DJ25" s="634"/>
      <c r="DK25" s="635"/>
      <c r="DL25" s="627">
        <v>1763681</v>
      </c>
      <c r="DM25" s="634"/>
      <c r="DN25" s="634"/>
      <c r="DO25" s="634"/>
      <c r="DP25" s="634"/>
      <c r="DQ25" s="634"/>
      <c r="DR25" s="634"/>
      <c r="DS25" s="634"/>
      <c r="DT25" s="634"/>
      <c r="DU25" s="634"/>
      <c r="DV25" s="635"/>
      <c r="DW25" s="624">
        <v>23.1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2320</v>
      </c>
      <c r="S26" s="622"/>
      <c r="T26" s="622"/>
      <c r="U26" s="622"/>
      <c r="V26" s="622"/>
      <c r="W26" s="622"/>
      <c r="X26" s="622"/>
      <c r="Y26" s="623"/>
      <c r="Z26" s="659">
        <v>0</v>
      </c>
      <c r="AA26" s="659"/>
      <c r="AB26" s="659"/>
      <c r="AC26" s="659"/>
      <c r="AD26" s="660">
        <v>2320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1032746</v>
      </c>
      <c r="CS26" s="622"/>
      <c r="CT26" s="622"/>
      <c r="CU26" s="622"/>
      <c r="CV26" s="622"/>
      <c r="CW26" s="622"/>
      <c r="CX26" s="622"/>
      <c r="CY26" s="623"/>
      <c r="CZ26" s="624">
        <v>6.9</v>
      </c>
      <c r="DA26" s="636"/>
      <c r="DB26" s="636"/>
      <c r="DC26" s="637"/>
      <c r="DD26" s="627">
        <v>935139</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247644</v>
      </c>
      <c r="S27" s="622"/>
      <c r="T27" s="622"/>
      <c r="U27" s="622"/>
      <c r="V27" s="622"/>
      <c r="W27" s="622"/>
      <c r="X27" s="622"/>
      <c r="Y27" s="623"/>
      <c r="Z27" s="659">
        <v>1.6</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4081258</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4799272</v>
      </c>
      <c r="CS27" s="634"/>
      <c r="CT27" s="634"/>
      <c r="CU27" s="634"/>
      <c r="CV27" s="634"/>
      <c r="CW27" s="634"/>
      <c r="CX27" s="634"/>
      <c r="CY27" s="635"/>
      <c r="CZ27" s="624">
        <v>31.9</v>
      </c>
      <c r="DA27" s="636"/>
      <c r="DB27" s="636"/>
      <c r="DC27" s="637"/>
      <c r="DD27" s="627">
        <v>1547197</v>
      </c>
      <c r="DE27" s="634"/>
      <c r="DF27" s="634"/>
      <c r="DG27" s="634"/>
      <c r="DH27" s="634"/>
      <c r="DI27" s="634"/>
      <c r="DJ27" s="634"/>
      <c r="DK27" s="635"/>
      <c r="DL27" s="627">
        <v>1061128</v>
      </c>
      <c r="DM27" s="634"/>
      <c r="DN27" s="634"/>
      <c r="DO27" s="634"/>
      <c r="DP27" s="634"/>
      <c r="DQ27" s="634"/>
      <c r="DR27" s="634"/>
      <c r="DS27" s="634"/>
      <c r="DT27" s="634"/>
      <c r="DU27" s="634"/>
      <c r="DV27" s="635"/>
      <c r="DW27" s="624">
        <v>13.9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65072</v>
      </c>
      <c r="S28" s="622"/>
      <c r="T28" s="622"/>
      <c r="U28" s="622"/>
      <c r="V28" s="622"/>
      <c r="W28" s="622"/>
      <c r="X28" s="622"/>
      <c r="Y28" s="623"/>
      <c r="Z28" s="659">
        <v>0.4</v>
      </c>
      <c r="AA28" s="659"/>
      <c r="AB28" s="659"/>
      <c r="AC28" s="659"/>
      <c r="AD28" s="660">
        <v>18835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966220</v>
      </c>
      <c r="CS28" s="622"/>
      <c r="CT28" s="622"/>
      <c r="CU28" s="622"/>
      <c r="CV28" s="622"/>
      <c r="CW28" s="622"/>
      <c r="CX28" s="622"/>
      <c r="CY28" s="623"/>
      <c r="CZ28" s="624">
        <v>6.4</v>
      </c>
      <c r="DA28" s="636"/>
      <c r="DB28" s="636"/>
      <c r="DC28" s="637"/>
      <c r="DD28" s="627">
        <v>966220</v>
      </c>
      <c r="DE28" s="622"/>
      <c r="DF28" s="622"/>
      <c r="DG28" s="622"/>
      <c r="DH28" s="622"/>
      <c r="DI28" s="622"/>
      <c r="DJ28" s="622"/>
      <c r="DK28" s="623"/>
      <c r="DL28" s="627">
        <v>966220</v>
      </c>
      <c r="DM28" s="622"/>
      <c r="DN28" s="622"/>
      <c r="DO28" s="622"/>
      <c r="DP28" s="622"/>
      <c r="DQ28" s="622"/>
      <c r="DR28" s="622"/>
      <c r="DS28" s="622"/>
      <c r="DT28" s="622"/>
      <c r="DU28" s="622"/>
      <c r="DV28" s="623"/>
      <c r="DW28" s="624">
        <v>12.6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103089</v>
      </c>
      <c r="S29" s="622"/>
      <c r="T29" s="622"/>
      <c r="U29" s="622"/>
      <c r="V29" s="622"/>
      <c r="W29" s="622"/>
      <c r="X29" s="622"/>
      <c r="Y29" s="623"/>
      <c r="Z29" s="659">
        <v>0.7</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965285</v>
      </c>
      <c r="CS29" s="634"/>
      <c r="CT29" s="634"/>
      <c r="CU29" s="634"/>
      <c r="CV29" s="634"/>
      <c r="CW29" s="634"/>
      <c r="CX29" s="634"/>
      <c r="CY29" s="635"/>
      <c r="CZ29" s="624">
        <v>6.4</v>
      </c>
      <c r="DA29" s="636"/>
      <c r="DB29" s="636"/>
      <c r="DC29" s="637"/>
      <c r="DD29" s="627">
        <v>965285</v>
      </c>
      <c r="DE29" s="634"/>
      <c r="DF29" s="634"/>
      <c r="DG29" s="634"/>
      <c r="DH29" s="634"/>
      <c r="DI29" s="634"/>
      <c r="DJ29" s="634"/>
      <c r="DK29" s="635"/>
      <c r="DL29" s="627">
        <v>965285</v>
      </c>
      <c r="DM29" s="634"/>
      <c r="DN29" s="634"/>
      <c r="DO29" s="634"/>
      <c r="DP29" s="634"/>
      <c r="DQ29" s="634"/>
      <c r="DR29" s="634"/>
      <c r="DS29" s="634"/>
      <c r="DT29" s="634"/>
      <c r="DU29" s="634"/>
      <c r="DV29" s="635"/>
      <c r="DW29" s="624">
        <v>12.6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3071688</v>
      </c>
      <c r="S30" s="622"/>
      <c r="T30" s="622"/>
      <c r="U30" s="622"/>
      <c r="V30" s="622"/>
      <c r="W30" s="622"/>
      <c r="X30" s="622"/>
      <c r="Y30" s="623"/>
      <c r="Z30" s="659">
        <v>19.8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933604</v>
      </c>
      <c r="CS30" s="622"/>
      <c r="CT30" s="622"/>
      <c r="CU30" s="622"/>
      <c r="CV30" s="622"/>
      <c r="CW30" s="622"/>
      <c r="CX30" s="622"/>
      <c r="CY30" s="623"/>
      <c r="CZ30" s="624">
        <v>6.2</v>
      </c>
      <c r="DA30" s="636"/>
      <c r="DB30" s="636"/>
      <c r="DC30" s="637"/>
      <c r="DD30" s="627">
        <v>933604</v>
      </c>
      <c r="DE30" s="622"/>
      <c r="DF30" s="622"/>
      <c r="DG30" s="622"/>
      <c r="DH30" s="622"/>
      <c r="DI30" s="622"/>
      <c r="DJ30" s="622"/>
      <c r="DK30" s="623"/>
      <c r="DL30" s="627">
        <v>933604</v>
      </c>
      <c r="DM30" s="622"/>
      <c r="DN30" s="622"/>
      <c r="DO30" s="622"/>
      <c r="DP30" s="622"/>
      <c r="DQ30" s="622"/>
      <c r="DR30" s="622"/>
      <c r="DS30" s="622"/>
      <c r="DT30" s="622"/>
      <c r="DU30" s="622"/>
      <c r="DV30" s="623"/>
      <c r="DW30" s="624">
        <v>12.2</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97.8</v>
      </c>
      <c r="BN31" s="684"/>
      <c r="BO31" s="684"/>
      <c r="BP31" s="684"/>
      <c r="BQ31" s="686"/>
      <c r="BR31" s="683">
        <v>99.1</v>
      </c>
      <c r="BS31" s="684"/>
      <c r="BT31" s="684"/>
      <c r="BU31" s="684"/>
      <c r="BV31" s="684"/>
      <c r="BW31" s="684"/>
      <c r="BX31" s="685">
        <v>97.6</v>
      </c>
      <c r="BY31" s="684"/>
      <c r="BZ31" s="684"/>
      <c r="CA31" s="684"/>
      <c r="CB31" s="686"/>
      <c r="CD31" s="642"/>
      <c r="CE31" s="643"/>
      <c r="CF31" s="618" t="s">
        <v>300</v>
      </c>
      <c r="CG31" s="619"/>
      <c r="CH31" s="619"/>
      <c r="CI31" s="619"/>
      <c r="CJ31" s="619"/>
      <c r="CK31" s="619"/>
      <c r="CL31" s="619"/>
      <c r="CM31" s="619"/>
      <c r="CN31" s="619"/>
      <c r="CO31" s="619"/>
      <c r="CP31" s="619"/>
      <c r="CQ31" s="620"/>
      <c r="CR31" s="621">
        <v>31681</v>
      </c>
      <c r="CS31" s="634"/>
      <c r="CT31" s="634"/>
      <c r="CU31" s="634"/>
      <c r="CV31" s="634"/>
      <c r="CW31" s="634"/>
      <c r="CX31" s="634"/>
      <c r="CY31" s="635"/>
      <c r="CZ31" s="624">
        <v>0.2</v>
      </c>
      <c r="DA31" s="636"/>
      <c r="DB31" s="636"/>
      <c r="DC31" s="637"/>
      <c r="DD31" s="627">
        <v>31681</v>
      </c>
      <c r="DE31" s="634"/>
      <c r="DF31" s="634"/>
      <c r="DG31" s="634"/>
      <c r="DH31" s="634"/>
      <c r="DI31" s="634"/>
      <c r="DJ31" s="634"/>
      <c r="DK31" s="635"/>
      <c r="DL31" s="627">
        <v>31681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2179402</v>
      </c>
      <c r="S32" s="622"/>
      <c r="T32" s="622"/>
      <c r="U32" s="622"/>
      <c r="V32" s="622"/>
      <c r="W32" s="622"/>
      <c r="X32" s="622"/>
      <c r="Y32" s="623"/>
      <c r="Z32" s="659">
        <v>14.1</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97.6</v>
      </c>
      <c r="BN32" s="634"/>
      <c r="BO32" s="634"/>
      <c r="BP32" s="634"/>
      <c r="BQ32" s="657"/>
      <c r="BR32" s="687">
        <v>99</v>
      </c>
      <c r="BS32" s="634"/>
      <c r="BT32" s="634"/>
      <c r="BU32" s="634"/>
      <c r="BV32" s="634"/>
      <c r="BW32" s="634"/>
      <c r="BX32" s="625">
        <v>97.7</v>
      </c>
      <c r="BY32" s="634"/>
      <c r="BZ32" s="634"/>
      <c r="CA32" s="634"/>
      <c r="CB32" s="657"/>
      <c r="CD32" s="644"/>
      <c r="CE32" s="645"/>
      <c r="CF32" s="618" t="s">
        <v>304</v>
      </c>
      <c r="CG32" s="619"/>
      <c r="CH32" s="619"/>
      <c r="CI32" s="619"/>
      <c r="CJ32" s="619"/>
      <c r="CK32" s="619"/>
      <c r="CL32" s="619"/>
      <c r="CM32" s="619"/>
      <c r="CN32" s="619"/>
      <c r="CO32" s="619"/>
      <c r="CP32" s="619"/>
      <c r="CQ32" s="620"/>
      <c r="CR32" s="621">
        <v>935</v>
      </c>
      <c r="CS32" s="622"/>
      <c r="CT32" s="622"/>
      <c r="CU32" s="622"/>
      <c r="CV32" s="622"/>
      <c r="CW32" s="622"/>
      <c r="CX32" s="622"/>
      <c r="CY32" s="623"/>
      <c r="CZ32" s="624">
        <v>0</v>
      </c>
      <c r="DA32" s="636"/>
      <c r="DB32" s="636"/>
      <c r="DC32" s="637"/>
      <c r="DD32" s="627">
        <v>935</v>
      </c>
      <c r="DE32" s="622"/>
      <c r="DF32" s="622"/>
      <c r="DG32" s="622"/>
      <c r="DH32" s="622"/>
      <c r="DI32" s="622"/>
      <c r="DJ32" s="622"/>
      <c r="DK32" s="623"/>
      <c r="DL32" s="627">
        <v>935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8350</v>
      </c>
      <c r="S33" s="622"/>
      <c r="T33" s="622"/>
      <c r="U33" s="622"/>
      <c r="V33" s="622"/>
      <c r="W33" s="622"/>
      <c r="X33" s="622"/>
      <c r="Y33" s="623"/>
      <c r="Z33" s="659">
        <v>0.1</v>
      </c>
      <c r="AA33" s="659"/>
      <c r="AB33" s="659"/>
      <c r="AC33" s="659"/>
      <c r="AD33" s="660">
        <v>6349</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99.4</v>
      </c>
      <c r="BH33" s="606"/>
      <c r="BI33" s="606"/>
      <c r="BJ33" s="606"/>
      <c r="BK33" s="606"/>
      <c r="BL33" s="606"/>
      <c r="BM33" s="652">
        <v>97.9</v>
      </c>
      <c r="BN33" s="606"/>
      <c r="BO33" s="606"/>
      <c r="BP33" s="606"/>
      <c r="BQ33" s="669"/>
      <c r="BR33" s="682">
        <v>99.3</v>
      </c>
      <c r="BS33" s="606"/>
      <c r="BT33" s="606"/>
      <c r="BU33" s="606"/>
      <c r="BV33" s="606"/>
      <c r="BW33" s="606"/>
      <c r="BX33" s="652">
        <v>97.6</v>
      </c>
      <c r="BY33" s="606"/>
      <c r="BZ33" s="606"/>
      <c r="CA33" s="606"/>
      <c r="CB33" s="669"/>
      <c r="CD33" s="618" t="s">
        <v>307</v>
      </c>
      <c r="CE33" s="619"/>
      <c r="CF33" s="619"/>
      <c r="CG33" s="619"/>
      <c r="CH33" s="619"/>
      <c r="CI33" s="619"/>
      <c r="CJ33" s="619"/>
      <c r="CK33" s="619"/>
      <c r="CL33" s="619"/>
      <c r="CM33" s="619"/>
      <c r="CN33" s="619"/>
      <c r="CO33" s="619"/>
      <c r="CP33" s="619"/>
      <c r="CQ33" s="620"/>
      <c r="CR33" s="621">
        <v>5745698</v>
      </c>
      <c r="CS33" s="634"/>
      <c r="CT33" s="634"/>
      <c r="CU33" s="634"/>
      <c r="CV33" s="634"/>
      <c r="CW33" s="634"/>
      <c r="CX33" s="634"/>
      <c r="CY33" s="635"/>
      <c r="CZ33" s="624">
        <v>38.200000000000003</v>
      </c>
      <c r="DA33" s="636"/>
      <c r="DB33" s="636"/>
      <c r="DC33" s="637"/>
      <c r="DD33" s="627">
        <v>4333666</v>
      </c>
      <c r="DE33" s="634"/>
      <c r="DF33" s="634"/>
      <c r="DG33" s="634"/>
      <c r="DH33" s="634"/>
      <c r="DI33" s="634"/>
      <c r="DJ33" s="634"/>
      <c r="DK33" s="635"/>
      <c r="DL33" s="627">
        <v>3120617</v>
      </c>
      <c r="DM33" s="634"/>
      <c r="DN33" s="634"/>
      <c r="DO33" s="634"/>
      <c r="DP33" s="634"/>
      <c r="DQ33" s="634"/>
      <c r="DR33" s="634"/>
      <c r="DS33" s="634"/>
      <c r="DT33" s="634"/>
      <c r="DU33" s="634"/>
      <c r="DV33" s="635"/>
      <c r="DW33" s="624">
        <v>40.799999999999997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58795</v>
      </c>
      <c r="S34" s="622"/>
      <c r="T34" s="622"/>
      <c r="U34" s="622"/>
      <c r="V34" s="622"/>
      <c r="W34" s="622"/>
      <c r="X34" s="622"/>
      <c r="Y34" s="623"/>
      <c r="Z34" s="659">
        <v>0.4</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1825503</v>
      </c>
      <c r="CS34" s="622"/>
      <c r="CT34" s="622"/>
      <c r="CU34" s="622"/>
      <c r="CV34" s="622"/>
      <c r="CW34" s="622"/>
      <c r="CX34" s="622"/>
      <c r="CY34" s="623"/>
      <c r="CZ34" s="624">
        <v>12.1</v>
      </c>
      <c r="DA34" s="636"/>
      <c r="DB34" s="636"/>
      <c r="DC34" s="637"/>
      <c r="DD34" s="627">
        <v>1123433</v>
      </c>
      <c r="DE34" s="622"/>
      <c r="DF34" s="622"/>
      <c r="DG34" s="622"/>
      <c r="DH34" s="622"/>
      <c r="DI34" s="622"/>
      <c r="DJ34" s="622"/>
      <c r="DK34" s="623"/>
      <c r="DL34" s="627">
        <v>994827</v>
      </c>
      <c r="DM34" s="622"/>
      <c r="DN34" s="622"/>
      <c r="DO34" s="622"/>
      <c r="DP34" s="622"/>
      <c r="DQ34" s="622"/>
      <c r="DR34" s="622"/>
      <c r="DS34" s="622"/>
      <c r="DT34" s="622"/>
      <c r="DU34" s="622"/>
      <c r="DV34" s="623"/>
      <c r="DW34" s="624">
        <v>13</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751292</v>
      </c>
      <c r="S35" s="622"/>
      <c r="T35" s="622"/>
      <c r="U35" s="622"/>
      <c r="V35" s="622"/>
      <c r="W35" s="622"/>
      <c r="X35" s="622"/>
      <c r="Y35" s="623"/>
      <c r="Z35" s="659">
        <v>4.8</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99852</v>
      </c>
      <c r="CS35" s="634"/>
      <c r="CT35" s="634"/>
      <c r="CU35" s="634"/>
      <c r="CV35" s="634"/>
      <c r="CW35" s="634"/>
      <c r="CX35" s="634"/>
      <c r="CY35" s="635"/>
      <c r="CZ35" s="624">
        <v>0.7</v>
      </c>
      <c r="DA35" s="636"/>
      <c r="DB35" s="636"/>
      <c r="DC35" s="637"/>
      <c r="DD35" s="627">
        <v>68989</v>
      </c>
      <c r="DE35" s="634"/>
      <c r="DF35" s="634"/>
      <c r="DG35" s="634"/>
      <c r="DH35" s="634"/>
      <c r="DI35" s="634"/>
      <c r="DJ35" s="634"/>
      <c r="DK35" s="635"/>
      <c r="DL35" s="627">
        <v>68989</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546331</v>
      </c>
      <c r="S36" s="622"/>
      <c r="T36" s="622"/>
      <c r="U36" s="622"/>
      <c r="V36" s="622"/>
      <c r="W36" s="622"/>
      <c r="X36" s="622"/>
      <c r="Y36" s="623"/>
      <c r="Z36" s="659">
        <v>3.5</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1602043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-391898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1642940</v>
      </c>
      <c r="CS36" s="622"/>
      <c r="CT36" s="622"/>
      <c r="CU36" s="622"/>
      <c r="CV36" s="622"/>
      <c r="CW36" s="622"/>
      <c r="CX36" s="622"/>
      <c r="CY36" s="623"/>
      <c r="CZ36" s="624">
        <v>10.9</v>
      </c>
      <c r="DA36" s="636"/>
      <c r="DB36" s="636"/>
      <c r="DC36" s="637"/>
      <c r="DD36" s="627">
        <v>1490912</v>
      </c>
      <c r="DE36" s="622"/>
      <c r="DF36" s="622"/>
      <c r="DG36" s="622"/>
      <c r="DH36" s="622"/>
      <c r="DI36" s="622"/>
      <c r="DJ36" s="622"/>
      <c r="DK36" s="623"/>
      <c r="DL36" s="627">
        <v>1131081</v>
      </c>
      <c r="DM36" s="622"/>
      <c r="DN36" s="622"/>
      <c r="DO36" s="622"/>
      <c r="DP36" s="622"/>
      <c r="DQ36" s="622"/>
      <c r="DR36" s="622"/>
      <c r="DS36" s="622"/>
      <c r="DT36" s="622"/>
      <c r="DU36" s="622"/>
      <c r="DV36" s="623"/>
      <c r="DW36" s="624">
        <v>14.8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449318</v>
      </c>
      <c r="S37" s="622"/>
      <c r="T37" s="622"/>
      <c r="U37" s="622"/>
      <c r="V37" s="622"/>
      <c r="W37" s="622"/>
      <c r="X37" s="622"/>
      <c r="Y37" s="623"/>
      <c r="Z37" s="659">
        <v>2.9</v>
      </c>
      <c r="AA37" s="659"/>
      <c r="AB37" s="659"/>
      <c r="AC37" s="659"/>
      <c r="AD37" s="660" t="s">
        <v>121</v>
      </c>
      <c r="AE37" s="660"/>
      <c r="AF37" s="660"/>
      <c r="AG37" s="660"/>
      <c r="AH37" s="660"/>
      <c r="AI37" s="660"/>
      <c r="AJ37" s="660"/>
      <c r="AK37" s="660"/>
      <c r="AL37" s="624" t="s">
        <v>121</v>
      </c>
      <c r="AM37" s="625"/>
      <c r="AN37" s="625"/>
      <c r="AO37" s="661"/>
      <c r="AQ37" s="654" t="s">
        <v>319</v>
      </c>
      <c r="AR37" s="655"/>
      <c r="AS37" s="655"/>
      <c r="AT37" s="655"/>
      <c r="AU37" s="655"/>
      <c r="AV37" s="655"/>
      <c r="AW37" s="655"/>
      <c r="AX37" s="655"/>
      <c r="AY37" s="656"/>
      <c r="AZ37" s="621">
        <v>257123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-682461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933281</v>
      </c>
      <c r="CS37" s="634"/>
      <c r="CT37" s="634"/>
      <c r="CU37" s="634"/>
      <c r="CV37" s="634"/>
      <c r="CW37" s="634"/>
      <c r="CX37" s="634"/>
      <c r="CY37" s="635"/>
      <c r="CZ37" s="624">
        <v>6.2</v>
      </c>
      <c r="DA37" s="636"/>
      <c r="DB37" s="636"/>
      <c r="DC37" s="637"/>
      <c r="DD37" s="627">
        <v>906343</v>
      </c>
      <c r="DE37" s="634"/>
      <c r="DF37" s="634"/>
      <c r="DG37" s="634"/>
      <c r="DH37" s="634"/>
      <c r="DI37" s="634"/>
      <c r="DJ37" s="634"/>
      <c r="DK37" s="635"/>
      <c r="DL37" s="627">
        <v>792832</v>
      </c>
      <c r="DM37" s="634"/>
      <c r="DN37" s="634"/>
      <c r="DO37" s="634"/>
      <c r="DP37" s="634"/>
      <c r="DQ37" s="634"/>
      <c r="DR37" s="634"/>
      <c r="DS37" s="634"/>
      <c r="DT37" s="634"/>
      <c r="DU37" s="634"/>
      <c r="DV37" s="635"/>
      <c r="DW37" s="624">
        <v>10.4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343889</v>
      </c>
      <c r="S38" s="622"/>
      <c r="T38" s="622"/>
      <c r="U38" s="622"/>
      <c r="V38" s="622"/>
      <c r="W38" s="622"/>
      <c r="X38" s="622"/>
      <c r="Y38" s="623"/>
      <c r="Z38" s="659">
        <v>2.2000000000000002</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t="s">
        <v>121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5041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1344920</v>
      </c>
      <c r="CS38" s="622"/>
      <c r="CT38" s="622"/>
      <c r="CU38" s="622"/>
      <c r="CV38" s="622"/>
      <c r="CW38" s="622"/>
      <c r="CX38" s="622"/>
      <c r="CY38" s="623"/>
      <c r="CZ38" s="624">
        <v>8.9</v>
      </c>
      <c r="DA38" s="636"/>
      <c r="DB38" s="636"/>
      <c r="DC38" s="637"/>
      <c r="DD38" s="627">
        <v>863974</v>
      </c>
      <c r="DE38" s="622"/>
      <c r="DF38" s="622"/>
      <c r="DG38" s="622"/>
      <c r="DH38" s="622"/>
      <c r="DI38" s="622"/>
      <c r="DJ38" s="622"/>
      <c r="DK38" s="623"/>
      <c r="DL38" s="627">
        <v>796455</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8106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703218</v>
      </c>
      <c r="CS39" s="634"/>
      <c r="CT39" s="634"/>
      <c r="CU39" s="634"/>
      <c r="CV39" s="634"/>
      <c r="CW39" s="634"/>
      <c r="CX39" s="634"/>
      <c r="CY39" s="635"/>
      <c r="CZ39" s="624">
        <v>4.7</v>
      </c>
      <c r="DA39" s="636"/>
      <c r="DB39" s="636"/>
      <c r="DC39" s="637"/>
      <c r="DD39" s="627">
        <v>657093</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68089</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129265</v>
      </c>
      <c r="CS40" s="622"/>
      <c r="CT40" s="622"/>
      <c r="CU40" s="622"/>
      <c r="CV40" s="622"/>
      <c r="CW40" s="622"/>
      <c r="CX40" s="622"/>
      <c r="CY40" s="623"/>
      <c r="CZ40" s="624">
        <v>0.9</v>
      </c>
      <c r="DA40" s="636"/>
      <c r="DB40" s="636"/>
      <c r="DC40" s="637"/>
      <c r="DD40" s="627">
        <v>129265</v>
      </c>
      <c r="DE40" s="622"/>
      <c r="DF40" s="622"/>
      <c r="DG40" s="622"/>
      <c r="DH40" s="622"/>
      <c r="DI40" s="622"/>
      <c r="DJ40" s="622"/>
      <c r="DK40" s="623"/>
      <c r="DL40" s="627">
        <v>129265</v>
      </c>
      <c r="DM40" s="622"/>
      <c r="DN40" s="622"/>
      <c r="DO40" s="622"/>
      <c r="DP40" s="622"/>
      <c r="DQ40" s="622"/>
      <c r="DR40" s="622"/>
      <c r="DS40" s="622"/>
      <c r="DT40" s="622"/>
      <c r="DU40" s="622"/>
      <c r="DV40" s="623"/>
      <c r="DW40" s="624">
        <v>1.7</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15502252</v>
      </c>
      <c r="S41" s="646"/>
      <c r="T41" s="646"/>
      <c r="U41" s="646"/>
      <c r="V41" s="646"/>
      <c r="W41" s="646"/>
      <c r="X41" s="646"/>
      <c r="Y41" s="649"/>
      <c r="Z41" s="650">
        <v>100</v>
      </c>
      <c r="AA41" s="650"/>
      <c r="AB41" s="650"/>
      <c r="AC41" s="650"/>
      <c r="AD41" s="651">
        <v>7576897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639172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705748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1477042</v>
      </c>
      <c r="CS42" s="634"/>
      <c r="CT42" s="634"/>
      <c r="CU42" s="634"/>
      <c r="CV42" s="634"/>
      <c r="CW42" s="634"/>
      <c r="CX42" s="634"/>
      <c r="CY42" s="635"/>
      <c r="CZ42" s="624">
        <v>9.8000000000000007</v>
      </c>
      <c r="DA42" s="636"/>
      <c r="DB42" s="636"/>
      <c r="DC42" s="637"/>
      <c r="DD42" s="627">
        <v>298996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193462</v>
      </c>
      <c r="CS43" s="634"/>
      <c r="CT43" s="634"/>
      <c r="CU43" s="634"/>
      <c r="CV43" s="634"/>
      <c r="CW43" s="634"/>
      <c r="CX43" s="634"/>
      <c r="CY43" s="635"/>
      <c r="CZ43" s="624">
        <v>1.3</v>
      </c>
      <c r="DA43" s="636"/>
      <c r="DB43" s="636"/>
      <c r="DC43" s="637"/>
      <c r="DD43" s="627">
        <v>191896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1440042</v>
      </c>
      <c r="CS44" s="622"/>
      <c r="CT44" s="622"/>
      <c r="CU44" s="622"/>
      <c r="CV44" s="622"/>
      <c r="CW44" s="622"/>
      <c r="CX44" s="622"/>
      <c r="CY44" s="623"/>
      <c r="CZ44" s="624">
        <v>9.6</v>
      </c>
      <c r="DA44" s="625"/>
      <c r="DB44" s="625"/>
      <c r="DC44" s="626"/>
      <c r="DD44" s="627">
        <v>294128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1034139</v>
      </c>
      <c r="CS45" s="634"/>
      <c r="CT45" s="634"/>
      <c r="CU45" s="634"/>
      <c r="CV45" s="634"/>
      <c r="CW45" s="634"/>
      <c r="CX45" s="634"/>
      <c r="CY45" s="635"/>
      <c r="CZ45" s="624">
        <v>6.9</v>
      </c>
      <c r="DA45" s="636"/>
      <c r="DB45" s="636"/>
      <c r="DC45" s="637"/>
      <c r="DD45" s="627">
        <v>147006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405903</v>
      </c>
      <c r="CS46" s="622"/>
      <c r="CT46" s="622"/>
      <c r="CU46" s="622"/>
      <c r="CV46" s="622"/>
      <c r="CW46" s="622"/>
      <c r="CX46" s="622"/>
      <c r="CY46" s="623"/>
      <c r="CZ46" s="624">
        <v>2.7</v>
      </c>
      <c r="DA46" s="625"/>
      <c r="DB46" s="625"/>
      <c r="DC46" s="626"/>
      <c r="DD46" s="627">
        <v>147122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37000</v>
      </c>
      <c r="CS47" s="634"/>
      <c r="CT47" s="634"/>
      <c r="CU47" s="634"/>
      <c r="CV47" s="634"/>
      <c r="CW47" s="634"/>
      <c r="CX47" s="634"/>
      <c r="CY47" s="635"/>
      <c r="CZ47" s="624">
        <v>0.2</v>
      </c>
      <c r="DA47" s="636"/>
      <c r="DB47" s="636"/>
      <c r="DC47" s="637"/>
      <c r="DD47" s="627">
        <v>4868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15058926</v>
      </c>
      <c r="CS49" s="606"/>
      <c r="CT49" s="606"/>
      <c r="CU49" s="606"/>
      <c r="CV49" s="606"/>
      <c r="CW49" s="606"/>
      <c r="CX49" s="606"/>
      <c r="CY49" s="607"/>
      <c r="CZ49" s="608">
        <v>100</v>
      </c>
      <c r="DA49" s="609"/>
      <c r="DB49" s="609"/>
      <c r="DC49" s="610"/>
      <c r="DD49" s="611">
        <v>8928966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ywB44m+UJTd8YQL+gEzTQ+aoiB9kWhsGDgK91N4zAFlGgaNTaIoddhM+s3wMTNUYR7se3DHKwF/gw96uioCAw==" saltValue="5IGW6BadW28YbfMILlvl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J1" zoomScaleNormal="100" zoomScaleSheetLayoutView="70" workbookViewId="0">
      <selection activeCell="AZ88" sqref="AZ88:BD8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15169</v>
      </c>
      <c r="R7" s="1103"/>
      <c r="S7" s="1103"/>
      <c r="T7" s="1103"/>
      <c r="U7" s="1103"/>
      <c r="V7" s="1103">
        <v>14624</v>
      </c>
      <c r="W7" s="1103"/>
      <c r="X7" s="1103"/>
      <c r="Y7" s="1103"/>
      <c r="Z7" s="1103"/>
      <c r="AA7" s="1103">
        <v>546</v>
      </c>
      <c r="AB7" s="1103"/>
      <c r="AC7" s="1103"/>
      <c r="AD7" s="1103"/>
      <c r="AE7" s="1104"/>
      <c r="AF7" s="1105">
        <v>490</v>
      </c>
      <c r="AG7" s="1106"/>
      <c r="AH7" s="1106"/>
      <c r="AI7" s="1106"/>
      <c r="AJ7" s="1107"/>
      <c r="AK7" s="1108">
        <v>751</v>
      </c>
      <c r="AL7" s="1109"/>
      <c r="AM7" s="1109"/>
      <c r="AN7" s="1109"/>
      <c r="AO7" s="1109"/>
      <c r="AP7" s="1109">
        <v>7831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567</v>
      </c>
      <c r="BT7" s="1100"/>
      <c r="BU7" s="1100"/>
      <c r="BV7" s="1100"/>
      <c r="BW7" s="1100"/>
      <c r="BX7" s="1100"/>
      <c r="BY7" s="1100"/>
      <c r="BZ7" s="1100"/>
      <c r="CA7" s="1100"/>
      <c r="CB7" s="1100"/>
      <c r="CC7" s="1100"/>
      <c r="CD7" s="1100"/>
      <c r="CE7" s="1100"/>
      <c r="CF7" s="1100"/>
      <c r="CG7" s="1112"/>
      <c r="CH7" s="1096">
        <v>1</v>
      </c>
      <c r="CI7" s="1097"/>
      <c r="CJ7" s="1097"/>
      <c r="CK7" s="1097"/>
      <c r="CL7" s="1098"/>
      <c r="CM7" s="1096">
        <v>2163</v>
      </c>
      <c r="CN7" s="1097"/>
      <c r="CO7" s="1097"/>
      <c r="CP7" s="1097"/>
      <c r="CQ7" s="1098"/>
      <c r="CR7" s="1096">
        <v>5</v>
      </c>
      <c r="CS7" s="1097"/>
      <c r="CT7" s="1097"/>
      <c r="CU7" s="1097"/>
      <c r="CV7" s="1098"/>
      <c r="CW7" s="1096" t="s">
        <v>566</v>
      </c>
      <c r="CX7" s="1097"/>
      <c r="CY7" s="1097"/>
      <c r="CZ7" s="1097"/>
      <c r="DA7" s="1098"/>
      <c r="DB7" s="1096" t="s">
        <v>566</v>
      </c>
      <c r="DC7" s="1097"/>
      <c r="DD7" s="1097"/>
      <c r="DE7" s="1097"/>
      <c r="DF7" s="1098"/>
      <c r="DG7" s="1096">
        <v>198</v>
      </c>
      <c r="DH7" s="1097"/>
      <c r="DI7" s="1097"/>
      <c r="DJ7" s="1097"/>
      <c r="DK7" s="1098"/>
      <c r="DL7" s="1096" t="s">
        <v>566</v>
      </c>
      <c r="DM7" s="1097"/>
      <c r="DN7" s="1097"/>
      <c r="DO7" s="1097"/>
      <c r="DP7" s="1098"/>
      <c r="DQ7" s="1096" t="s">
        <v>566</v>
      </c>
      <c r="DR7" s="1097"/>
      <c r="DS7" s="1097"/>
      <c r="DT7" s="1097"/>
      <c r="DU7" s="1098"/>
      <c r="DV7" s="1099"/>
      <c r="DW7" s="1100"/>
      <c r="DX7" s="1100"/>
      <c r="DY7" s="1100"/>
      <c r="DZ7" s="1101"/>
      <c r="EA7" s="234"/>
    </row>
    <row r="8" spans="1:131" s="235" customFormat="1" ht="26.25" customHeight="1" x14ac:dyDescent="0.2">
      <c r="A8" s="238">
        <v>2</v>
      </c>
      <c r="B8" s="1030" t="s">
        <v>393</v>
      </c>
      <c r="C8" s="1031"/>
      <c r="D8" s="1031"/>
      <c r="E8" s="1031"/>
      <c r="F8" s="1031"/>
      <c r="G8" s="1031"/>
      <c r="H8" s="1031"/>
      <c r="I8" s="1031"/>
      <c r="J8" s="1031"/>
      <c r="K8" s="1031"/>
      <c r="L8" s="1031"/>
      <c r="M8" s="1031"/>
      <c r="N8" s="1031"/>
      <c r="O8" s="1031"/>
      <c r="P8" s="1032"/>
      <c r="Q8" s="1038">
        <v>333</v>
      </c>
      <c r="R8" s="1039"/>
      <c r="S8" s="1039"/>
      <c r="T8" s="1039"/>
      <c r="U8" s="1039"/>
      <c r="V8" s="1039">
        <v>435</v>
      </c>
      <c r="W8" s="1039"/>
      <c r="X8" s="1039"/>
      <c r="Y8" s="1039"/>
      <c r="Z8" s="1039"/>
      <c r="AA8" s="1039">
        <v>-102</v>
      </c>
      <c r="AB8" s="1039"/>
      <c r="AC8" s="1039"/>
      <c r="AD8" s="1039"/>
      <c r="AE8" s="1040"/>
      <c r="AF8" s="1035">
        <v>-121</v>
      </c>
      <c r="AG8" s="1036"/>
      <c r="AH8" s="1036"/>
      <c r="AI8" s="1036"/>
      <c r="AJ8" s="1037"/>
      <c r="AK8" s="1080">
        <v>111</v>
      </c>
      <c r="AL8" s="1081"/>
      <c r="AM8" s="1081"/>
      <c r="AN8" s="1081"/>
      <c r="AO8" s="1081"/>
      <c r="AP8" s="1081" t="s">
        <v>566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15502</v>
      </c>
      <c r="R23" s="1061"/>
      <c r="S23" s="1061"/>
      <c r="T23" s="1061"/>
      <c r="U23" s="1061"/>
      <c r="V23" s="1061">
        <v>15059</v>
      </c>
      <c r="W23" s="1061"/>
      <c r="X23" s="1061"/>
      <c r="Y23" s="1061"/>
      <c r="Z23" s="1061"/>
      <c r="AA23" s="1061">
        <v>443</v>
      </c>
      <c r="AB23" s="1061"/>
      <c r="AC23" s="1061"/>
      <c r="AD23" s="1061"/>
      <c r="AE23" s="1068"/>
      <c r="AF23" s="1069">
        <v>369</v>
      </c>
      <c r="AG23" s="1061"/>
      <c r="AH23" s="1061"/>
      <c r="AI23" s="1061"/>
      <c r="AJ23" s="1070"/>
      <c r="AK23" s="1071"/>
      <c r="AL23" s="1072"/>
      <c r="AM23" s="1072"/>
      <c r="AN23" s="1072"/>
      <c r="AO23" s="1072"/>
      <c r="AP23" s="1061">
        <v>7831</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4280</v>
      </c>
      <c r="R28" s="1051"/>
      <c r="S28" s="1051"/>
      <c r="T28" s="1051"/>
      <c r="U28" s="1051"/>
      <c r="V28" s="1051">
        <v>4672</v>
      </c>
      <c r="W28" s="1051"/>
      <c r="X28" s="1051"/>
      <c r="Y28" s="1051"/>
      <c r="Z28" s="1051"/>
      <c r="AA28" s="1051">
        <v>-392</v>
      </c>
      <c r="AB28" s="1051"/>
      <c r="AC28" s="1051"/>
      <c r="AD28" s="1051"/>
      <c r="AE28" s="1052"/>
      <c r="AF28" s="1053">
        <v>-392</v>
      </c>
      <c r="AG28" s="1051"/>
      <c r="AH28" s="1051"/>
      <c r="AI28" s="1051"/>
      <c r="AJ28" s="1054"/>
      <c r="AK28" s="1042">
        <v>639</v>
      </c>
      <c r="AL28" s="1043"/>
      <c r="AM28" s="1043"/>
      <c r="AN28" s="1043"/>
      <c r="AO28" s="1043"/>
      <c r="AP28" s="1043" t="s">
        <v>566</v>
      </c>
      <c r="AQ28" s="1043"/>
      <c r="AR28" s="1043"/>
      <c r="AS28" s="1043"/>
      <c r="AT28" s="1043"/>
      <c r="AU28" s="1043" t="s">
        <v>566</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335</v>
      </c>
      <c r="R29" s="1039"/>
      <c r="S29" s="1039"/>
      <c r="T29" s="1039"/>
      <c r="U29" s="1039"/>
      <c r="V29" s="1039">
        <v>334</v>
      </c>
      <c r="W29" s="1039"/>
      <c r="X29" s="1039"/>
      <c r="Y29" s="1039"/>
      <c r="Z29" s="1039"/>
      <c r="AA29" s="1039">
        <v>2</v>
      </c>
      <c r="AB29" s="1039"/>
      <c r="AC29" s="1039"/>
      <c r="AD29" s="1039"/>
      <c r="AE29" s="1040"/>
      <c r="AF29" s="1035">
        <v>2</v>
      </c>
      <c r="AG29" s="1036"/>
      <c r="AH29" s="1036"/>
      <c r="AI29" s="1036"/>
      <c r="AJ29" s="1037"/>
      <c r="AK29" s="980">
        <v>66</v>
      </c>
      <c r="AL29" s="971"/>
      <c r="AM29" s="971"/>
      <c r="AN29" s="971"/>
      <c r="AO29" s="971"/>
      <c r="AP29" s="971" t="s">
        <v>566</v>
      </c>
      <c r="AQ29" s="971"/>
      <c r="AR29" s="971"/>
      <c r="AS29" s="971"/>
      <c r="AT29" s="971"/>
      <c r="AU29" s="971" t="s">
        <v>566</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814</v>
      </c>
      <c r="R30" s="1039"/>
      <c r="S30" s="1039"/>
      <c r="T30" s="1039"/>
      <c r="U30" s="1039"/>
      <c r="V30" s="1039">
        <v>681</v>
      </c>
      <c r="W30" s="1039"/>
      <c r="X30" s="1039"/>
      <c r="Y30" s="1039"/>
      <c r="Z30" s="1039"/>
      <c r="AA30" s="1039">
        <v>133</v>
      </c>
      <c r="AB30" s="1039"/>
      <c r="AC30" s="1039"/>
      <c r="AD30" s="1039"/>
      <c r="AE30" s="1040"/>
      <c r="AF30" s="1035">
        <v>2104</v>
      </c>
      <c r="AG30" s="1036"/>
      <c r="AH30" s="1036"/>
      <c r="AI30" s="1036"/>
      <c r="AJ30" s="1037"/>
      <c r="AK30" s="980">
        <v>59</v>
      </c>
      <c r="AL30" s="971"/>
      <c r="AM30" s="971"/>
      <c r="AN30" s="971"/>
      <c r="AO30" s="971"/>
      <c r="AP30" s="971">
        <v>149</v>
      </c>
      <c r="AQ30" s="971"/>
      <c r="AR30" s="971"/>
      <c r="AS30" s="971"/>
      <c r="AT30" s="971"/>
      <c r="AU30" s="971" t="s">
        <v>566</v>
      </c>
      <c r="AV30" s="971"/>
      <c r="AW30" s="971"/>
      <c r="AX30" s="971"/>
      <c r="AY30" s="971"/>
      <c r="AZ30" s="1041"/>
      <c r="BA30" s="1041"/>
      <c r="BB30" s="1041"/>
      <c r="BC30" s="1041"/>
      <c r="BD30" s="1041"/>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382</v>
      </c>
      <c r="R31" s="1039"/>
      <c r="S31" s="1039"/>
      <c r="T31" s="1039"/>
      <c r="U31" s="1039"/>
      <c r="V31" s="1039">
        <v>371</v>
      </c>
      <c r="W31" s="1039"/>
      <c r="X31" s="1039"/>
      <c r="Y31" s="1039"/>
      <c r="Z31" s="1039"/>
      <c r="AA31" s="1039">
        <v>11</v>
      </c>
      <c r="AB31" s="1039"/>
      <c r="AC31" s="1039"/>
      <c r="AD31" s="1039"/>
      <c r="AE31" s="1040"/>
      <c r="AF31" s="1035">
        <v>102</v>
      </c>
      <c r="AG31" s="1036"/>
      <c r="AH31" s="1036"/>
      <c r="AI31" s="1036"/>
      <c r="AJ31" s="1037"/>
      <c r="AK31" s="980">
        <v>257</v>
      </c>
      <c r="AL31" s="971"/>
      <c r="AM31" s="971"/>
      <c r="AN31" s="971"/>
      <c r="AO31" s="971"/>
      <c r="AP31" s="971">
        <v>3323</v>
      </c>
      <c r="AQ31" s="971"/>
      <c r="AR31" s="971"/>
      <c r="AS31" s="971"/>
      <c r="AT31" s="971"/>
      <c r="AU31" s="971" t="s">
        <v>566</v>
      </c>
      <c r="AV31" s="971"/>
      <c r="AW31" s="971"/>
      <c r="AX31" s="971"/>
      <c r="AY31" s="971"/>
      <c r="AZ31" s="1041"/>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1816</v>
      </c>
      <c r="AG63" s="959"/>
      <c r="AH63" s="959"/>
      <c r="AI63" s="959"/>
      <c r="AJ63" s="1022"/>
      <c r="AK63" s="1023"/>
      <c r="AL63" s="963"/>
      <c r="AM63" s="963"/>
      <c r="AN63" s="963"/>
      <c r="AO63" s="963"/>
      <c r="AP63" s="959">
        <v>3473</v>
      </c>
      <c r="AQ63" s="959"/>
      <c r="AR63" s="959"/>
      <c r="AS63" s="959"/>
      <c r="AT63" s="959"/>
      <c r="AU63" s="959" t="s">
        <v>566</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1504</v>
      </c>
      <c r="R68" s="982"/>
      <c r="S68" s="982"/>
      <c r="T68" s="982"/>
      <c r="U68" s="982"/>
      <c r="V68" s="982">
        <v>1453</v>
      </c>
      <c r="W68" s="982"/>
      <c r="X68" s="982"/>
      <c r="Y68" s="982"/>
      <c r="Z68" s="982"/>
      <c r="AA68" s="982">
        <v>51</v>
      </c>
      <c r="AB68" s="982"/>
      <c r="AC68" s="982"/>
      <c r="AD68" s="982"/>
      <c r="AE68" s="982"/>
      <c r="AF68" s="982">
        <v>48</v>
      </c>
      <c r="AG68" s="982"/>
      <c r="AH68" s="982"/>
      <c r="AI68" s="982"/>
      <c r="AJ68" s="982"/>
      <c r="AK68" s="982">
        <v>22</v>
      </c>
      <c r="AL68" s="982"/>
      <c r="AM68" s="982"/>
      <c r="AN68" s="982"/>
      <c r="AO68" s="982"/>
      <c r="AP68" s="982">
        <v>1985</v>
      </c>
      <c r="AQ68" s="982"/>
      <c r="AR68" s="982"/>
      <c r="AS68" s="982"/>
      <c r="AT68" s="982"/>
      <c r="AU68" s="982">
        <v>808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799</v>
      </c>
      <c r="R69" s="971"/>
      <c r="S69" s="971"/>
      <c r="T69" s="971"/>
      <c r="U69" s="971"/>
      <c r="V69" s="971">
        <v>710</v>
      </c>
      <c r="W69" s="971"/>
      <c r="X69" s="971"/>
      <c r="Y69" s="971"/>
      <c r="Z69" s="971"/>
      <c r="AA69" s="971">
        <v>89</v>
      </c>
      <c r="AB69" s="971"/>
      <c r="AC69" s="971"/>
      <c r="AD69" s="971"/>
      <c r="AE69" s="971"/>
      <c r="AF69" s="971">
        <v>89</v>
      </c>
      <c r="AG69" s="971"/>
      <c r="AH69" s="971"/>
      <c r="AI69" s="971"/>
      <c r="AJ69" s="971"/>
      <c r="AK69" s="971">
        <v>31</v>
      </c>
      <c r="AL69" s="971"/>
      <c r="AM69" s="971"/>
      <c r="AN69" s="971"/>
      <c r="AO69" s="971"/>
      <c r="AP69" s="971">
        <v>967</v>
      </c>
      <c r="AQ69" s="971"/>
      <c r="AR69" s="971"/>
      <c r="AS69" s="971"/>
      <c r="AT69" s="971"/>
      <c r="AU69" s="971" t="s">
        <v>568</v>
      </c>
      <c r="AV69" s="971"/>
      <c r="AW69" s="971"/>
      <c r="AX69" s="971"/>
      <c r="AY69" s="971"/>
      <c r="AZ69" s="972" t="s">
        <v>569</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0</v>
      </c>
      <c r="R70" s="971"/>
      <c r="S70" s="971"/>
      <c r="T70" s="971"/>
      <c r="U70" s="971"/>
      <c r="V70" s="971">
        <v>18</v>
      </c>
      <c r="W70" s="971"/>
      <c r="X70" s="971"/>
      <c r="Y70" s="971"/>
      <c r="Z70" s="971"/>
      <c r="AA70" s="971">
        <v>-18</v>
      </c>
      <c r="AB70" s="971"/>
      <c r="AC70" s="971"/>
      <c r="AD70" s="971"/>
      <c r="AE70" s="971"/>
      <c r="AF70" s="971">
        <v>-18</v>
      </c>
      <c r="AG70" s="971"/>
      <c r="AH70" s="971"/>
      <c r="AI70" s="971"/>
      <c r="AJ70" s="971"/>
      <c r="AK70" s="971" t="s">
        <v>568</v>
      </c>
      <c r="AL70" s="971"/>
      <c r="AM70" s="971"/>
      <c r="AN70" s="971"/>
      <c r="AO70" s="971"/>
      <c r="AP70" s="971" t="s">
        <v>568</v>
      </c>
      <c r="AQ70" s="971"/>
      <c r="AR70" s="971"/>
      <c r="AS70" s="971"/>
      <c r="AT70" s="971"/>
      <c r="AU70" s="971" t="s">
        <v>568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1324</v>
      </c>
      <c r="R71" s="971"/>
      <c r="S71" s="971"/>
      <c r="T71" s="971"/>
      <c r="U71" s="971"/>
      <c r="V71" s="971">
        <v>1279</v>
      </c>
      <c r="W71" s="971"/>
      <c r="X71" s="971"/>
      <c r="Y71" s="971"/>
      <c r="Z71" s="971"/>
      <c r="AA71" s="971">
        <v>45</v>
      </c>
      <c r="AB71" s="971"/>
      <c r="AC71" s="971"/>
      <c r="AD71" s="971"/>
      <c r="AE71" s="971"/>
      <c r="AF71" s="971">
        <v>45</v>
      </c>
      <c r="AG71" s="971"/>
      <c r="AH71" s="971"/>
      <c r="AI71" s="971"/>
      <c r="AJ71" s="971"/>
      <c r="AK71" s="971" t="s">
        <v>568</v>
      </c>
      <c r="AL71" s="971"/>
      <c r="AM71" s="971"/>
      <c r="AN71" s="971"/>
      <c r="AO71" s="971"/>
      <c r="AP71" s="971">
        <v>431</v>
      </c>
      <c r="AQ71" s="971"/>
      <c r="AR71" s="971"/>
      <c r="AS71" s="971"/>
      <c r="AT71" s="971"/>
      <c r="AU71" s="971" t="s">
        <v>568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969</v>
      </c>
      <c r="R72" s="971"/>
      <c r="S72" s="971"/>
      <c r="T72" s="971"/>
      <c r="U72" s="971"/>
      <c r="V72" s="971">
        <v>937</v>
      </c>
      <c r="W72" s="971"/>
      <c r="X72" s="971"/>
      <c r="Y72" s="971"/>
      <c r="Z72" s="971"/>
      <c r="AA72" s="971">
        <v>32</v>
      </c>
      <c r="AB72" s="971"/>
      <c r="AC72" s="971"/>
      <c r="AD72" s="971"/>
      <c r="AE72" s="971"/>
      <c r="AF72" s="971">
        <v>32</v>
      </c>
      <c r="AG72" s="971"/>
      <c r="AH72" s="971"/>
      <c r="AI72" s="971"/>
      <c r="AJ72" s="971"/>
      <c r="AK72" s="971">
        <v>30</v>
      </c>
      <c r="AL72" s="971"/>
      <c r="AM72" s="971"/>
      <c r="AN72" s="971"/>
      <c r="AO72" s="971"/>
      <c r="AP72" s="971">
        <v>304</v>
      </c>
      <c r="AQ72" s="971"/>
      <c r="AR72" s="971"/>
      <c r="AS72" s="971"/>
      <c r="AT72" s="971"/>
      <c r="AU72" s="971" t="s">
        <v>568</v>
      </c>
      <c r="AV72" s="971"/>
      <c r="AW72" s="971"/>
      <c r="AX72" s="971"/>
      <c r="AY72" s="971"/>
      <c r="AZ72" s="972" t="s">
        <v>569</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279</v>
      </c>
      <c r="R73" s="971"/>
      <c r="S73" s="971"/>
      <c r="T73" s="971"/>
      <c r="U73" s="971"/>
      <c r="V73" s="971">
        <v>272</v>
      </c>
      <c r="W73" s="971"/>
      <c r="X73" s="971"/>
      <c r="Y73" s="971"/>
      <c r="Z73" s="971"/>
      <c r="AA73" s="971">
        <v>7</v>
      </c>
      <c r="AB73" s="971"/>
      <c r="AC73" s="971"/>
      <c r="AD73" s="971"/>
      <c r="AE73" s="971"/>
      <c r="AF73" s="971">
        <v>7</v>
      </c>
      <c r="AG73" s="971"/>
      <c r="AH73" s="971"/>
      <c r="AI73" s="971"/>
      <c r="AJ73" s="971"/>
      <c r="AK73" s="971">
        <v>1</v>
      </c>
      <c r="AL73" s="971"/>
      <c r="AM73" s="971"/>
      <c r="AN73" s="971"/>
      <c r="AO73" s="971"/>
      <c r="AP73" s="971">
        <v>132</v>
      </c>
      <c r="AQ73" s="971"/>
      <c r="AR73" s="971"/>
      <c r="AS73" s="971"/>
      <c r="AT73" s="971"/>
      <c r="AU73" s="971" t="s">
        <v>568</v>
      </c>
      <c r="AV73" s="971"/>
      <c r="AW73" s="971"/>
      <c r="AX73" s="971"/>
      <c r="AY73" s="971"/>
      <c r="AZ73" s="972" t="s">
        <v>569</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7664</v>
      </c>
      <c r="R74" s="971"/>
      <c r="S74" s="971"/>
      <c r="T74" s="971"/>
      <c r="U74" s="971"/>
      <c r="V74" s="971">
        <v>7152</v>
      </c>
      <c r="W74" s="971"/>
      <c r="X74" s="971"/>
      <c r="Y74" s="971"/>
      <c r="Z74" s="971"/>
      <c r="AA74" s="971">
        <v>512</v>
      </c>
      <c r="AB74" s="971"/>
      <c r="AC74" s="971"/>
      <c r="AD74" s="971"/>
      <c r="AE74" s="971"/>
      <c r="AF74" s="971">
        <v>512</v>
      </c>
      <c r="AG74" s="971"/>
      <c r="AH74" s="971"/>
      <c r="AI74" s="971"/>
      <c r="AJ74" s="971"/>
      <c r="AK74" s="971" t="s">
        <v>568</v>
      </c>
      <c r="AL74" s="971"/>
      <c r="AM74" s="971"/>
      <c r="AN74" s="971"/>
      <c r="AO74" s="971"/>
      <c r="AP74" s="971" t="s">
        <v>565</v>
      </c>
      <c r="AQ74" s="971"/>
      <c r="AR74" s="971"/>
      <c r="AS74" s="971"/>
      <c r="AT74" s="971"/>
      <c r="AU74" s="971" t="s">
        <v>565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214</v>
      </c>
      <c r="R75" s="979"/>
      <c r="S75" s="979"/>
      <c r="T75" s="979"/>
      <c r="U75" s="980"/>
      <c r="V75" s="981">
        <v>200</v>
      </c>
      <c r="W75" s="979"/>
      <c r="X75" s="979"/>
      <c r="Y75" s="979"/>
      <c r="Z75" s="980"/>
      <c r="AA75" s="981">
        <v>14</v>
      </c>
      <c r="AB75" s="979"/>
      <c r="AC75" s="979"/>
      <c r="AD75" s="979"/>
      <c r="AE75" s="980"/>
      <c r="AF75" s="981">
        <v>14</v>
      </c>
      <c r="AG75" s="979"/>
      <c r="AH75" s="979"/>
      <c r="AI75" s="979"/>
      <c r="AJ75" s="980"/>
      <c r="AK75" s="981" t="s">
        <v>568</v>
      </c>
      <c r="AL75" s="979"/>
      <c r="AM75" s="979"/>
      <c r="AN75" s="979"/>
      <c r="AO75" s="980"/>
      <c r="AP75" s="981" t="s">
        <v>564</v>
      </c>
      <c r="AQ75" s="979"/>
      <c r="AR75" s="979"/>
      <c r="AS75" s="979"/>
      <c r="AT75" s="980"/>
      <c r="AU75" s="981" t="s">
        <v>564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558</v>
      </c>
      <c r="C76" s="975"/>
      <c r="D76" s="975"/>
      <c r="E76" s="975"/>
      <c r="F76" s="975"/>
      <c r="G76" s="975"/>
      <c r="H76" s="975"/>
      <c r="I76" s="975"/>
      <c r="J76" s="975"/>
      <c r="K76" s="975"/>
      <c r="L76" s="975"/>
      <c r="M76" s="975"/>
      <c r="N76" s="975"/>
      <c r="O76" s="975"/>
      <c r="P76" s="976"/>
      <c r="Q76" s="978">
        <v>276</v>
      </c>
      <c r="R76" s="979"/>
      <c r="S76" s="979"/>
      <c r="T76" s="979"/>
      <c r="U76" s="980"/>
      <c r="V76" s="981">
        <v>247</v>
      </c>
      <c r="W76" s="979"/>
      <c r="X76" s="979"/>
      <c r="Y76" s="979"/>
      <c r="Z76" s="980"/>
      <c r="AA76" s="981">
        <v>29</v>
      </c>
      <c r="AB76" s="979"/>
      <c r="AC76" s="979"/>
      <c r="AD76" s="979"/>
      <c r="AE76" s="980"/>
      <c r="AF76" s="981">
        <v>29</v>
      </c>
      <c r="AG76" s="979"/>
      <c r="AH76" s="979"/>
      <c r="AI76" s="979"/>
      <c r="AJ76" s="980"/>
      <c r="AK76" s="981">
        <v>26</v>
      </c>
      <c r="AL76" s="979"/>
      <c r="AM76" s="979"/>
      <c r="AN76" s="979"/>
      <c r="AO76" s="980"/>
      <c r="AP76" s="981" t="s">
        <v>570</v>
      </c>
      <c r="AQ76" s="979"/>
      <c r="AR76" s="979"/>
      <c r="AS76" s="979"/>
      <c r="AT76" s="980"/>
      <c r="AU76" s="981" t="s">
        <v>570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559</v>
      </c>
      <c r="C77" s="975"/>
      <c r="D77" s="975"/>
      <c r="E77" s="975"/>
      <c r="F77" s="975"/>
      <c r="G77" s="975"/>
      <c r="H77" s="975"/>
      <c r="I77" s="975"/>
      <c r="J77" s="975"/>
      <c r="K77" s="975"/>
      <c r="L77" s="975"/>
      <c r="M77" s="975"/>
      <c r="N77" s="975"/>
      <c r="O77" s="975"/>
      <c r="P77" s="976"/>
      <c r="Q77" s="978">
        <v>41</v>
      </c>
      <c r="R77" s="979"/>
      <c r="S77" s="979"/>
      <c r="T77" s="979"/>
      <c r="U77" s="980"/>
      <c r="V77" s="981">
        <v>18</v>
      </c>
      <c r="W77" s="979"/>
      <c r="X77" s="979"/>
      <c r="Y77" s="979"/>
      <c r="Z77" s="980"/>
      <c r="AA77" s="981">
        <v>23</v>
      </c>
      <c r="AB77" s="979"/>
      <c r="AC77" s="979"/>
      <c r="AD77" s="979"/>
      <c r="AE77" s="980"/>
      <c r="AF77" s="981">
        <v>23</v>
      </c>
      <c r="AG77" s="979"/>
      <c r="AH77" s="979"/>
      <c r="AI77" s="979"/>
      <c r="AJ77" s="980"/>
      <c r="AK77" s="981" t="s">
        <v>570</v>
      </c>
      <c r="AL77" s="979"/>
      <c r="AM77" s="979"/>
      <c r="AN77" s="979"/>
      <c r="AO77" s="980"/>
      <c r="AP77" s="981" t="s">
        <v>570</v>
      </c>
      <c r="AQ77" s="979"/>
      <c r="AR77" s="979"/>
      <c r="AS77" s="979"/>
      <c r="AT77" s="980"/>
      <c r="AU77" s="981" t="s">
        <v>570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560</v>
      </c>
      <c r="C78" s="975"/>
      <c r="D78" s="975"/>
      <c r="E78" s="975"/>
      <c r="F78" s="975"/>
      <c r="G78" s="975"/>
      <c r="H78" s="975"/>
      <c r="I78" s="975"/>
      <c r="J78" s="975"/>
      <c r="K78" s="975"/>
      <c r="L78" s="975"/>
      <c r="M78" s="975"/>
      <c r="N78" s="975"/>
      <c r="O78" s="975"/>
      <c r="P78" s="976"/>
      <c r="Q78" s="977">
        <v>298</v>
      </c>
      <c r="R78" s="971"/>
      <c r="S78" s="971"/>
      <c r="T78" s="971"/>
      <c r="U78" s="971"/>
      <c r="V78" s="971">
        <v>271</v>
      </c>
      <c r="W78" s="971"/>
      <c r="X78" s="971"/>
      <c r="Y78" s="971"/>
      <c r="Z78" s="971"/>
      <c r="AA78" s="971">
        <v>27</v>
      </c>
      <c r="AB78" s="971"/>
      <c r="AC78" s="971"/>
      <c r="AD78" s="971"/>
      <c r="AE78" s="971"/>
      <c r="AF78" s="971">
        <v>27</v>
      </c>
      <c r="AG78" s="971"/>
      <c r="AH78" s="971"/>
      <c r="AI78" s="971"/>
      <c r="AJ78" s="971"/>
      <c r="AK78" s="971" t="s">
        <v>568</v>
      </c>
      <c r="AL78" s="971"/>
      <c r="AM78" s="971"/>
      <c r="AN78" s="971"/>
      <c r="AO78" s="971"/>
      <c r="AP78" s="971" t="s">
        <v>564</v>
      </c>
      <c r="AQ78" s="971"/>
      <c r="AR78" s="971"/>
      <c r="AS78" s="971"/>
      <c r="AT78" s="971"/>
      <c r="AU78" s="971" t="s">
        <v>564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561</v>
      </c>
      <c r="C79" s="975"/>
      <c r="D79" s="975"/>
      <c r="E79" s="975"/>
      <c r="F79" s="975"/>
      <c r="G79" s="975"/>
      <c r="H79" s="975"/>
      <c r="I79" s="975"/>
      <c r="J79" s="975"/>
      <c r="K79" s="975"/>
      <c r="L79" s="975"/>
      <c r="M79" s="975"/>
      <c r="N79" s="975"/>
      <c r="O79" s="975"/>
      <c r="P79" s="976"/>
      <c r="Q79" s="977">
        <v>157647</v>
      </c>
      <c r="R79" s="971"/>
      <c r="S79" s="971"/>
      <c r="T79" s="971"/>
      <c r="U79" s="971"/>
      <c r="V79" s="971">
        <v>152544</v>
      </c>
      <c r="W79" s="971"/>
      <c r="X79" s="971"/>
      <c r="Y79" s="971"/>
      <c r="Z79" s="971"/>
      <c r="AA79" s="971">
        <v>5102</v>
      </c>
      <c r="AB79" s="971"/>
      <c r="AC79" s="971"/>
      <c r="AD79" s="971"/>
      <c r="AE79" s="971"/>
      <c r="AF79" s="971">
        <v>5102</v>
      </c>
      <c r="AG79" s="971"/>
      <c r="AH79" s="971"/>
      <c r="AI79" s="971"/>
      <c r="AJ79" s="971"/>
      <c r="AK79" s="971" t="s">
        <v>568</v>
      </c>
      <c r="AL79" s="971"/>
      <c r="AM79" s="971"/>
      <c r="AN79" s="971"/>
      <c r="AO79" s="971"/>
      <c r="AP79" s="971" t="s">
        <v>564</v>
      </c>
      <c r="AQ79" s="971"/>
      <c r="AR79" s="971"/>
      <c r="AS79" s="971"/>
      <c r="AT79" s="971"/>
      <c r="AU79" s="971" t="s">
        <v>564</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562</v>
      </c>
      <c r="C80" s="975"/>
      <c r="D80" s="975"/>
      <c r="E80" s="975"/>
      <c r="F80" s="975"/>
      <c r="G80" s="975"/>
      <c r="H80" s="975"/>
      <c r="I80" s="975"/>
      <c r="J80" s="975"/>
      <c r="K80" s="975"/>
      <c r="L80" s="975"/>
      <c r="M80" s="975"/>
      <c r="N80" s="975"/>
      <c r="O80" s="975"/>
      <c r="P80" s="976"/>
      <c r="Q80" s="977">
        <v>1779</v>
      </c>
      <c r="R80" s="971"/>
      <c r="S80" s="971"/>
      <c r="T80" s="971"/>
      <c r="U80" s="971"/>
      <c r="V80" s="971">
        <v>1740</v>
      </c>
      <c r="W80" s="971"/>
      <c r="X80" s="971"/>
      <c r="Y80" s="971"/>
      <c r="Z80" s="971"/>
      <c r="AA80" s="971">
        <v>39</v>
      </c>
      <c r="AB80" s="971"/>
      <c r="AC80" s="971"/>
      <c r="AD80" s="971"/>
      <c r="AE80" s="971"/>
      <c r="AF80" s="971">
        <v>39</v>
      </c>
      <c r="AG80" s="971"/>
      <c r="AH80" s="971"/>
      <c r="AI80" s="971"/>
      <c r="AJ80" s="971"/>
      <c r="AK80" s="971">
        <v>75</v>
      </c>
      <c r="AL80" s="971"/>
      <c r="AM80" s="971"/>
      <c r="AN80" s="971"/>
      <c r="AO80" s="971"/>
      <c r="AP80" s="971" t="s">
        <v>564</v>
      </c>
      <c r="AQ80" s="971"/>
      <c r="AR80" s="971"/>
      <c r="AS80" s="971"/>
      <c r="AT80" s="971"/>
      <c r="AU80" s="971" t="s">
        <v>564</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563</v>
      </c>
      <c r="C81" s="975"/>
      <c r="D81" s="975"/>
      <c r="E81" s="975"/>
      <c r="F81" s="975"/>
      <c r="G81" s="975"/>
      <c r="H81" s="975"/>
      <c r="I81" s="975"/>
      <c r="J81" s="975"/>
      <c r="K81" s="975"/>
      <c r="L81" s="975"/>
      <c r="M81" s="975"/>
      <c r="N81" s="975"/>
      <c r="O81" s="975"/>
      <c r="P81" s="976"/>
      <c r="Q81" s="977">
        <v>38927</v>
      </c>
      <c r="R81" s="971"/>
      <c r="S81" s="971"/>
      <c r="T81" s="971"/>
      <c r="U81" s="971"/>
      <c r="V81" s="971">
        <v>37577</v>
      </c>
      <c r="W81" s="971"/>
      <c r="X81" s="971"/>
      <c r="Y81" s="971"/>
      <c r="Z81" s="971"/>
      <c r="AA81" s="971">
        <v>1350</v>
      </c>
      <c r="AB81" s="971"/>
      <c r="AC81" s="971"/>
      <c r="AD81" s="971"/>
      <c r="AE81" s="971"/>
      <c r="AF81" s="971">
        <v>1350</v>
      </c>
      <c r="AG81" s="971"/>
      <c r="AH81" s="971"/>
      <c r="AI81" s="971"/>
      <c r="AJ81" s="971"/>
      <c r="AK81" s="971">
        <v>1111</v>
      </c>
      <c r="AL81" s="971"/>
      <c r="AM81" s="971"/>
      <c r="AN81" s="971"/>
      <c r="AO81" s="971"/>
      <c r="AP81" s="971" t="s">
        <v>564</v>
      </c>
      <c r="AQ81" s="971"/>
      <c r="AR81" s="971"/>
      <c r="AS81" s="971"/>
      <c r="AT81" s="971"/>
      <c r="AU81" s="971" t="s">
        <v>564</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7299</v>
      </c>
      <c r="AG88" s="959"/>
      <c r="AH88" s="959"/>
      <c r="AI88" s="959"/>
      <c r="AJ88" s="959"/>
      <c r="AK88" s="963"/>
      <c r="AL88" s="963"/>
      <c r="AM88" s="963"/>
      <c r="AN88" s="963"/>
      <c r="AO88" s="963"/>
      <c r="AP88" s="959">
        <v>3819</v>
      </c>
      <c r="AQ88" s="959"/>
      <c r="AR88" s="959"/>
      <c r="AS88" s="959"/>
      <c r="AT88" s="959"/>
      <c r="AU88" s="959">
        <v>808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566</v>
      </c>
      <c r="CX102" s="953"/>
      <c r="CY102" s="953"/>
      <c r="CZ102" s="953"/>
      <c r="DA102" s="954"/>
      <c r="DB102" s="952" t="s">
        <v>566</v>
      </c>
      <c r="DC102" s="953"/>
      <c r="DD102" s="953"/>
      <c r="DE102" s="953"/>
      <c r="DF102" s="954"/>
      <c r="DG102" s="952">
        <v>198</v>
      </c>
      <c r="DH102" s="953"/>
      <c r="DI102" s="953"/>
      <c r="DJ102" s="953"/>
      <c r="DK102" s="954"/>
      <c r="DL102" s="952" t="s">
        <v>566</v>
      </c>
      <c r="DM102" s="953"/>
      <c r="DN102" s="953"/>
      <c r="DO102" s="953"/>
      <c r="DP102" s="954"/>
      <c r="DQ102" s="952" t="s">
        <v>566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1010215</v>
      </c>
      <c r="AB110" s="889"/>
      <c r="AC110" s="889"/>
      <c r="AD110" s="889"/>
      <c r="AE110" s="890"/>
      <c r="AF110" s="891">
        <v>995615</v>
      </c>
      <c r="AG110" s="889"/>
      <c r="AH110" s="889"/>
      <c r="AI110" s="889"/>
      <c r="AJ110" s="890"/>
      <c r="AK110" s="891">
        <v>965285</v>
      </c>
      <c r="AL110" s="889"/>
      <c r="AM110" s="889"/>
      <c r="AN110" s="889"/>
      <c r="AO110" s="890"/>
      <c r="AP110" s="892">
        <v>14.1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9141678</v>
      </c>
      <c r="BR110" s="842"/>
      <c r="BS110" s="842"/>
      <c r="BT110" s="842"/>
      <c r="BU110" s="842"/>
      <c r="BV110" s="842">
        <v>8420369</v>
      </c>
      <c r="BW110" s="842"/>
      <c r="BX110" s="842"/>
      <c r="BY110" s="842"/>
      <c r="BZ110" s="842"/>
      <c r="CA110" s="842">
        <v>7830654</v>
      </c>
      <c r="CB110" s="842"/>
      <c r="CC110" s="842"/>
      <c r="CD110" s="842"/>
      <c r="CE110" s="842"/>
      <c r="CF110" s="866">
        <v>114.1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18223</v>
      </c>
      <c r="BR111" s="817"/>
      <c r="BS111" s="817"/>
      <c r="BT111" s="817"/>
      <c r="BU111" s="817"/>
      <c r="BV111" s="817">
        <v>18292</v>
      </c>
      <c r="BW111" s="817"/>
      <c r="BX111" s="817"/>
      <c r="BY111" s="817"/>
      <c r="BZ111" s="817"/>
      <c r="CA111" s="817">
        <v>18451</v>
      </c>
      <c r="CB111" s="817"/>
      <c r="CC111" s="817"/>
      <c r="CD111" s="817"/>
      <c r="CE111" s="817"/>
      <c r="CF111" s="875">
        <v>0.3</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2047956</v>
      </c>
      <c r="BR112" s="817"/>
      <c r="BS112" s="817"/>
      <c r="BT112" s="817"/>
      <c r="BU112" s="817"/>
      <c r="BV112" s="817">
        <v>1570295</v>
      </c>
      <c r="BW112" s="817"/>
      <c r="BX112" s="817"/>
      <c r="BY112" s="817"/>
      <c r="BZ112" s="817"/>
      <c r="CA112" s="817">
        <v>1425716</v>
      </c>
      <c r="CB112" s="817"/>
      <c r="CC112" s="817"/>
      <c r="CD112" s="817"/>
      <c r="CE112" s="817"/>
      <c r="CF112" s="875">
        <v>20.8</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108103</v>
      </c>
      <c r="AB113" s="919"/>
      <c r="AC113" s="919"/>
      <c r="AD113" s="919"/>
      <c r="AE113" s="920"/>
      <c r="AF113" s="921">
        <v>113087</v>
      </c>
      <c r="AG113" s="919"/>
      <c r="AH113" s="919"/>
      <c r="AI113" s="919"/>
      <c r="AJ113" s="920"/>
      <c r="AK113" s="921">
        <v>98361</v>
      </c>
      <c r="AL113" s="919"/>
      <c r="AM113" s="919"/>
      <c r="AN113" s="919"/>
      <c r="AO113" s="920"/>
      <c r="AP113" s="922">
        <v>1.4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1168940</v>
      </c>
      <c r="BR113" s="817"/>
      <c r="BS113" s="817"/>
      <c r="BT113" s="817"/>
      <c r="BU113" s="817"/>
      <c r="BV113" s="817">
        <v>1094140</v>
      </c>
      <c r="BW113" s="817"/>
      <c r="BX113" s="817"/>
      <c r="BY113" s="817"/>
      <c r="BZ113" s="817"/>
      <c r="CA113" s="817">
        <v>1140850</v>
      </c>
      <c r="CB113" s="817"/>
      <c r="CC113" s="817"/>
      <c r="CD113" s="817"/>
      <c r="CE113" s="817"/>
      <c r="CF113" s="875">
        <v>16.600000000000001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73278</v>
      </c>
      <c r="AB114" s="780"/>
      <c r="AC114" s="780"/>
      <c r="AD114" s="780"/>
      <c r="AE114" s="781"/>
      <c r="AF114" s="782">
        <v>80984</v>
      </c>
      <c r="AG114" s="780"/>
      <c r="AH114" s="780"/>
      <c r="AI114" s="780"/>
      <c r="AJ114" s="781"/>
      <c r="AK114" s="782">
        <v>94590</v>
      </c>
      <c r="AL114" s="780"/>
      <c r="AM114" s="780"/>
      <c r="AN114" s="780"/>
      <c r="AO114" s="781"/>
      <c r="AP114" s="824">
        <v>1.4</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556921</v>
      </c>
      <c r="BR114" s="817"/>
      <c r="BS114" s="817"/>
      <c r="BT114" s="817"/>
      <c r="BU114" s="817"/>
      <c r="BV114" s="817">
        <v>432680</v>
      </c>
      <c r="BW114" s="817"/>
      <c r="BX114" s="817"/>
      <c r="BY114" s="817"/>
      <c r="BZ114" s="817"/>
      <c r="CA114" s="817">
        <v>342985</v>
      </c>
      <c r="CB114" s="817"/>
      <c r="CC114" s="817"/>
      <c r="CD114" s="817"/>
      <c r="CE114" s="817"/>
      <c r="CF114" s="875">
        <v>5</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18223</v>
      </c>
      <c r="DH115" s="780"/>
      <c r="DI115" s="780"/>
      <c r="DJ115" s="780"/>
      <c r="DK115" s="781"/>
      <c r="DL115" s="782">
        <v>18292</v>
      </c>
      <c r="DM115" s="780"/>
      <c r="DN115" s="780"/>
      <c r="DO115" s="780"/>
      <c r="DP115" s="781"/>
      <c r="DQ115" s="782">
        <v>18451</v>
      </c>
      <c r="DR115" s="780"/>
      <c r="DS115" s="780"/>
      <c r="DT115" s="780"/>
      <c r="DU115" s="781"/>
      <c r="DV115" s="824">
        <v>0.3</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v>935</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1191596</v>
      </c>
      <c r="AB117" s="903"/>
      <c r="AC117" s="903"/>
      <c r="AD117" s="903"/>
      <c r="AE117" s="904"/>
      <c r="AF117" s="905">
        <v>1189686</v>
      </c>
      <c r="AG117" s="903"/>
      <c r="AH117" s="903"/>
      <c r="AI117" s="903"/>
      <c r="AJ117" s="904"/>
      <c r="AK117" s="905">
        <v>1159171</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12933718</v>
      </c>
      <c r="BR119" s="845"/>
      <c r="BS119" s="845"/>
      <c r="BT119" s="845"/>
      <c r="BU119" s="845"/>
      <c r="BV119" s="845">
        <v>11535776</v>
      </c>
      <c r="BW119" s="845"/>
      <c r="BX119" s="845"/>
      <c r="BY119" s="845"/>
      <c r="BZ119" s="845"/>
      <c r="CA119" s="845">
        <v>10758656</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2096892</v>
      </c>
      <c r="BR120" s="842"/>
      <c r="BS120" s="842"/>
      <c r="BT120" s="842"/>
      <c r="BU120" s="842"/>
      <c r="BV120" s="842">
        <v>2403180</v>
      </c>
      <c r="BW120" s="842"/>
      <c r="BX120" s="842"/>
      <c r="BY120" s="842"/>
      <c r="BZ120" s="842"/>
      <c r="CA120" s="842">
        <v>2300084</v>
      </c>
      <c r="CB120" s="842"/>
      <c r="CC120" s="842"/>
      <c r="CD120" s="842"/>
      <c r="CE120" s="842"/>
      <c r="CF120" s="866">
        <v>33.5</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2047956</v>
      </c>
      <c r="DH120" s="842"/>
      <c r="DI120" s="842"/>
      <c r="DJ120" s="842"/>
      <c r="DK120" s="842"/>
      <c r="DL120" s="842">
        <v>1570295</v>
      </c>
      <c r="DM120" s="842"/>
      <c r="DN120" s="842"/>
      <c r="DO120" s="842"/>
      <c r="DP120" s="842"/>
      <c r="DQ120" s="842">
        <v>1425716</v>
      </c>
      <c r="DR120" s="842"/>
      <c r="DS120" s="842"/>
      <c r="DT120" s="842"/>
      <c r="DU120" s="842"/>
      <c r="DV120" s="843">
        <v>20.8</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8633195</v>
      </c>
      <c r="BR122" s="845"/>
      <c r="BS122" s="845"/>
      <c r="BT122" s="845"/>
      <c r="BU122" s="845"/>
      <c r="BV122" s="845">
        <v>8240653</v>
      </c>
      <c r="BW122" s="845"/>
      <c r="BX122" s="845"/>
      <c r="BY122" s="845"/>
      <c r="BZ122" s="845"/>
      <c r="CA122" s="845">
        <v>7799951</v>
      </c>
      <c r="CB122" s="845"/>
      <c r="CC122" s="845"/>
      <c r="CD122" s="845"/>
      <c r="CE122" s="845"/>
      <c r="CF122" s="846">
        <v>113.7</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10730087</v>
      </c>
      <c r="BR123" s="833"/>
      <c r="BS123" s="833"/>
      <c r="BT123" s="833"/>
      <c r="BU123" s="833"/>
      <c r="BV123" s="833">
        <v>10643833</v>
      </c>
      <c r="BW123" s="833"/>
      <c r="BX123" s="833"/>
      <c r="BY123" s="833"/>
      <c r="BZ123" s="833"/>
      <c r="CA123" s="833">
        <v>10100035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32.5</v>
      </c>
      <c r="BR124" s="831"/>
      <c r="BS124" s="831"/>
      <c r="BT124" s="831"/>
      <c r="BU124" s="831"/>
      <c r="BV124" s="831">
        <v>13.2</v>
      </c>
      <c r="BW124" s="831"/>
      <c r="BX124" s="831"/>
      <c r="BY124" s="831"/>
      <c r="BZ124" s="831"/>
      <c r="CA124" s="831">
        <v>9.5</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121</v>
      </c>
      <c r="AB128" s="801"/>
      <c r="AC128" s="801"/>
      <c r="AD128" s="801"/>
      <c r="AE128" s="802"/>
      <c r="AF128" s="803">
        <v>354</v>
      </c>
      <c r="AG128" s="801"/>
      <c r="AH128" s="801"/>
      <c r="AI128" s="801"/>
      <c r="AJ128" s="802"/>
      <c r="AK128" s="803">
        <v>354</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13.86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7505842</v>
      </c>
      <c r="AB129" s="780"/>
      <c r="AC129" s="780"/>
      <c r="AD129" s="780"/>
      <c r="AE129" s="781"/>
      <c r="AF129" s="782">
        <v>7444217</v>
      </c>
      <c r="AG129" s="780"/>
      <c r="AH129" s="780"/>
      <c r="AI129" s="780"/>
      <c r="AJ129" s="781"/>
      <c r="AK129" s="782">
        <v>7586518</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18.86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728263</v>
      </c>
      <c r="AB130" s="780"/>
      <c r="AC130" s="780"/>
      <c r="AD130" s="780"/>
      <c r="AE130" s="781"/>
      <c r="AF130" s="782">
        <v>733711</v>
      </c>
      <c r="AG130" s="780"/>
      <c r="AH130" s="780"/>
      <c r="AI130" s="780"/>
      <c r="AJ130" s="781"/>
      <c r="AK130" s="782">
        <v>723918</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6777579</v>
      </c>
      <c r="AB131" s="764"/>
      <c r="AC131" s="764"/>
      <c r="AD131" s="764"/>
      <c r="AE131" s="765"/>
      <c r="AF131" s="766">
        <v>6710506</v>
      </c>
      <c r="AG131" s="764"/>
      <c r="AH131" s="764"/>
      <c r="AI131" s="764"/>
      <c r="AJ131" s="765"/>
      <c r="AK131" s="766">
        <v>6862600</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9.5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6.8362611490000003</v>
      </c>
      <c r="AB132" s="745"/>
      <c r="AC132" s="745"/>
      <c r="AD132" s="745"/>
      <c r="AE132" s="746"/>
      <c r="AF132" s="747">
        <v>6.7896668299999998</v>
      </c>
      <c r="AG132" s="745"/>
      <c r="AH132" s="745"/>
      <c r="AI132" s="745"/>
      <c r="AJ132" s="746"/>
      <c r="AK132" s="747">
        <v>6.3372337019999998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7.5</v>
      </c>
      <c r="AB133" s="724"/>
      <c r="AC133" s="724"/>
      <c r="AD133" s="724"/>
      <c r="AE133" s="725"/>
      <c r="AF133" s="723">
        <v>6.8</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WFQnbExruImnXOhgroaym9+C1h3tDYtiVVfh96svKerOSfj6YeJGCPfzJqaAbqdY2yOR/wjkpa3BEASNWzXyQ==" saltValue="zgyMn+6t3peRAiAdGag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V1" zoomScaleNormal="85" zoomScaleSheetLayoutView="100" workbookViewId="0">
      <selection activeCell="CP52" sqref="CP5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u4SzjsMzJBkIH0DtpkBXTr+qppb4N+bRnXh7sFFk7v+MnO0tMyMtuVmLCW5NKDUDn3Bw0oxHla8AJES4oEueQ==" saltValue="meKSTxcCsfZkULPAFeOa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T6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8r+mdQiV+kVXM9iK92e7rnMoN/T60SQcqJUIDW+GIwJNJOpDg5oALGkrCwQTC/mn8q2/l38b24MMLj2yWBDLA==" saltValue="BfDAb+WNWPZAutGOvVzMi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2070694</v>
      </c>
      <c r="AP9" s="281">
        <v>58074</v>
      </c>
      <c r="AQ9" s="282">
        <v>67248</v>
      </c>
      <c r="AR9" s="283">
        <v>-13.6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453851</v>
      </c>
      <c r="AP10" s="284">
        <v>12729</v>
      </c>
      <c r="AQ10" s="285">
        <v>9038</v>
      </c>
      <c r="AR10" s="286">
        <v>40.799999999999997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525</v>
      </c>
      <c r="AP11" s="284">
        <v>15</v>
      </c>
      <c r="AQ11" s="285">
        <v>320</v>
      </c>
      <c r="AR11" s="286">
        <v>-95.3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22</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152170</v>
      </c>
      <c r="AP13" s="284">
        <v>4268</v>
      </c>
      <c r="AQ13" s="285">
        <v>2764</v>
      </c>
      <c r="AR13" s="286">
        <v>54.4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193462</v>
      </c>
      <c r="AP14" s="284">
        <v>5426</v>
      </c>
      <c r="AQ14" s="285">
        <v>1165</v>
      </c>
      <c r="AR14" s="286">
        <v>365.8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-174217</v>
      </c>
      <c r="AP15" s="284">
        <v>-4886</v>
      </c>
      <c r="AQ15" s="285">
        <v>-3941</v>
      </c>
      <c r="AR15" s="286">
        <v>24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2696485</v>
      </c>
      <c r="AP16" s="284">
        <v>75625</v>
      </c>
      <c r="AQ16" s="285">
        <v>76616</v>
      </c>
      <c r="AR16" s="286">
        <v>-1.3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5.5</v>
      </c>
      <c r="AP21" s="298">
        <v>6.73</v>
      </c>
      <c r="AQ21" s="299">
        <v>-1.23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97.3</v>
      </c>
      <c r="AP22" s="303">
        <v>96.9</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965285</v>
      </c>
      <c r="AP32" s="312">
        <v>27072</v>
      </c>
      <c r="AQ32" s="313">
        <v>33390</v>
      </c>
      <c r="AR32" s="314">
        <v>-18.899999999999999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98361</v>
      </c>
      <c r="AP35" s="312">
        <v>2759</v>
      </c>
      <c r="AQ35" s="313">
        <v>8851</v>
      </c>
      <c r="AR35" s="314">
        <v>-68.8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94590</v>
      </c>
      <c r="AP36" s="312">
        <v>2653</v>
      </c>
      <c r="AQ36" s="313">
        <v>2033</v>
      </c>
      <c r="AR36" s="314">
        <v>30.5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640</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v>935</v>
      </c>
      <c r="AP38" s="315">
        <v>26</v>
      </c>
      <c r="AQ38" s="316">
        <v>1</v>
      </c>
      <c r="AR38" s="304">
        <v>2500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-354</v>
      </c>
      <c r="AP39" s="312">
        <v>-10</v>
      </c>
      <c r="AQ39" s="313">
        <v>-3025</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-723918</v>
      </c>
      <c r="AP40" s="312">
        <v>-20303</v>
      </c>
      <c r="AQ40" s="313">
        <v>-26876</v>
      </c>
      <c r="AR40" s="314">
        <v>-24.5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434899</v>
      </c>
      <c r="AP41" s="312">
        <v>12197</v>
      </c>
      <c r="AQ41" s="313">
        <v>15015</v>
      </c>
      <c r="AR41" s="314">
        <v>-18.8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1049478</v>
      </c>
      <c r="AN51" s="334">
        <v>29604</v>
      </c>
      <c r="AO51" s="335">
        <v>-7.9</v>
      </c>
      <c r="AP51" s="336">
        <v>51264</v>
      </c>
      <c r="AQ51" s="337">
        <v>8.1999999999999993</v>
      </c>
      <c r="AR51" s="338">
        <v>-16.100000000000001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287893</v>
      </c>
      <c r="AN52" s="342">
        <v>8121</v>
      </c>
      <c r="AO52" s="343">
        <v>-18.3</v>
      </c>
      <c r="AP52" s="344">
        <v>26040</v>
      </c>
      <c r="AQ52" s="345">
        <v>4.5</v>
      </c>
      <c r="AR52" s="346">
        <v>-22.8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1654007</v>
      </c>
      <c r="AN53" s="334">
        <v>46652</v>
      </c>
      <c r="AO53" s="335">
        <v>57.6</v>
      </c>
      <c r="AP53" s="336">
        <v>52068</v>
      </c>
      <c r="AQ53" s="337">
        <v>1.6</v>
      </c>
      <c r="AR53" s="338">
        <v>56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392084</v>
      </c>
      <c r="AN54" s="342">
        <v>11059</v>
      </c>
      <c r="AO54" s="343">
        <v>36.200000000000003</v>
      </c>
      <c r="AP54" s="344">
        <v>26936</v>
      </c>
      <c r="AQ54" s="345">
        <v>3.4</v>
      </c>
      <c r="AR54" s="346">
        <v>32.799999999999997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1334288</v>
      </c>
      <c r="AN55" s="334">
        <v>37499</v>
      </c>
      <c r="AO55" s="335">
        <v>-19.600000000000001</v>
      </c>
      <c r="AP55" s="336">
        <v>47161</v>
      </c>
      <c r="AQ55" s="337">
        <v>-9.4</v>
      </c>
      <c r="AR55" s="338">
        <v>-10.199999999999999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505212</v>
      </c>
      <c r="AN56" s="342">
        <v>14199</v>
      </c>
      <c r="AO56" s="343">
        <v>28.4</v>
      </c>
      <c r="AP56" s="344">
        <v>24595</v>
      </c>
      <c r="AQ56" s="345">
        <v>-8.6999999999999993</v>
      </c>
      <c r="AR56" s="346">
        <v>37.1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1387771</v>
      </c>
      <c r="AN57" s="334">
        <v>38843</v>
      </c>
      <c r="AO57" s="335">
        <v>3.6</v>
      </c>
      <c r="AP57" s="336">
        <v>43423</v>
      </c>
      <c r="AQ57" s="337">
        <v>-7.9</v>
      </c>
      <c r="AR57" s="338">
        <v>11.5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608419</v>
      </c>
      <c r="AN58" s="342">
        <v>17029</v>
      </c>
      <c r="AO58" s="343">
        <v>19.899999999999999</v>
      </c>
      <c r="AP58" s="344">
        <v>22207</v>
      </c>
      <c r="AQ58" s="345">
        <v>-9.6999999999999993</v>
      </c>
      <c r="AR58" s="346">
        <v>29.6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1440042</v>
      </c>
      <c r="AN59" s="334">
        <v>40387</v>
      </c>
      <c r="AO59" s="335">
        <v>4</v>
      </c>
      <c r="AP59" s="336">
        <v>45265</v>
      </c>
      <c r="AQ59" s="337">
        <v>4.2</v>
      </c>
      <c r="AR59" s="338">
        <v>-0.2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405903</v>
      </c>
      <c r="AN60" s="342">
        <v>11384</v>
      </c>
      <c r="AO60" s="343">
        <v>-33.1</v>
      </c>
      <c r="AP60" s="344">
        <v>22600</v>
      </c>
      <c r="AQ60" s="345">
        <v>1.8</v>
      </c>
      <c r="AR60" s="346">
        <v>-34.9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1373117</v>
      </c>
      <c r="AN61" s="349">
        <v>38597</v>
      </c>
      <c r="AO61" s="350">
        <v>7.5</v>
      </c>
      <c r="AP61" s="351">
        <v>47836</v>
      </c>
      <c r="AQ61" s="352">
        <v>-0.7</v>
      </c>
      <c r="AR61" s="338">
        <v>8.1999999999999993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439902</v>
      </c>
      <c r="AN62" s="342">
        <v>12358</v>
      </c>
      <c r="AO62" s="343">
        <v>6.6</v>
      </c>
      <c r="AP62" s="344">
        <v>24476</v>
      </c>
      <c r="AQ62" s="345">
        <v>-1.7</v>
      </c>
      <c r="AR62" s="346">
        <v>8.3000000000000007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mnjQwv+XVmds60whAckCZfernJB3JLf1pN4hvVzc7aDJ+eGYM/ZO+qNkcFTHd6Fmpb9TgMEYii2fBAteaxJdQ==" saltValue="Gt9GQKkp5jzhov855c80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R85" zoomScaleNormal="100" zoomScaleSheetLayoutView="55" workbookViewId="0">
      <selection activeCell="X116" sqref="X11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0" spans="125:125" ht="13.5" hidden="1" customHeight="1" x14ac:dyDescent="0.2"/>
    <row r="121" spans="125:125" ht="13.5" hidden="1" customHeight="1" x14ac:dyDescent="0.2">
      <c r="DU121" s="259"/>
    </row>
  </sheetData>
  <sheetProtection algorithmName="SHA-512" hashValue="ruSjkrlCIy5pTPv437D7NUC11/v8V9MxmbhPTI0MHDnwUO/7S7OuEclYHPbK+NtuWSBtP3wZ9YjX521ccssPvw==" saltValue="geArQnnfq/aD/YuS/znIv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hG5Y9NFZPXrZeH/w0NpI4wSIJU9eh7A0kVD5k+y+T6JXwiRHYKW9+33cwWTC1aWFDUxzojkohXRskJ78UOqxgw==" saltValue="UKoTZzfWmeIGVwfuftci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1" zoomScaleSheetLayoutView="100" workbookViewId="0">
      <selection activeCell="L44" sqref="L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9.98</v>
      </c>
      <c r="G47" s="12">
        <v>9.32</v>
      </c>
      <c r="H47" s="12">
        <v>11.85</v>
      </c>
      <c r="I47" s="12">
        <v>13.59</v>
      </c>
      <c r="J47" s="13">
        <v>12.68</v>
      </c>
    </row>
    <row r="48" spans="2:10" ht="57.75" customHeight="1" x14ac:dyDescent="0.2">
      <c r="B48" s="14"/>
      <c r="C48" s="1141" t="s">
        <v>4</v>
      </c>
      <c r="D48" s="1141"/>
      <c r="E48" s="1142"/>
      <c r="F48" s="15">
        <v>5.87</v>
      </c>
      <c r="G48" s="16">
        <v>6.18</v>
      </c>
      <c r="H48" s="16">
        <v>7.74</v>
      </c>
      <c r="I48" s="16">
        <v>5.61</v>
      </c>
      <c r="J48" s="17">
        <v>4.8600000000000003</v>
      </c>
    </row>
    <row r="49" spans="2:10" ht="57.75" customHeight="1" thickBot="1" x14ac:dyDescent="0.25">
      <c r="B49" s="18"/>
      <c r="C49" s="1143" t="s">
        <v>5</v>
      </c>
      <c r="D49" s="1143"/>
      <c r="E49" s="1144"/>
      <c r="F49" s="19" t="s">
        <v>529</v>
      </c>
      <c r="G49" s="20">
        <v>0.5</v>
      </c>
      <c r="H49" s="20">
        <v>5.17</v>
      </c>
      <c r="I49" s="20" t="s">
        <v>530</v>
      </c>
      <c r="J49" s="21" t="s">
        <v>531</v>
      </c>
    </row>
    <row r="50" spans="2:10" ht="13.2" x14ac:dyDescent="0.2"/>
  </sheetData>
  <sheetProtection algorithmName="SHA-512" hashValue="lBgxO5u2Oxvj54HeLxTycKMyJd+pOXCY/qxDh5OL3yvhVPEI5gfKwMvGIOVIkbbukgFKuSN2LDs0XyszwjF6Xg==" saltValue="HiuEeXMJs+MEYWDJySnm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4"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532</v>
      </c>
      <c r="D34" s="1151"/>
      <c r="E34" s="1152"/>
      <c r="F34" s="32" t="s">
        <v>533</v>
      </c>
      <c r="G34" s="33" t="s">
        <v>534</v>
      </c>
      <c r="H34" s="33" t="s">
        <v>535</v>
      </c>
      <c r="I34" s="33" t="s">
        <v>536</v>
      </c>
      <c r="J34" s="34" t="s">
        <v>537</v>
      </c>
      <c r="K34" s="22"/>
      <c r="L34" s="22"/>
      <c r="M34" s="22"/>
      <c r="N34" s="22"/>
      <c r="O34" s="22"/>
      <c r="P34" s="22"/>
    </row>
    <row r="35" spans="1:16" ht="39" customHeight="1" x14ac:dyDescent="0.2">
      <c r="A35" s="22"/>
      <c r="B35" s="35"/>
      <c r="C35" s="1145" t="s">
        <v>538</v>
      </c>
      <c r="D35" s="1146"/>
      <c r="E35" s="1147"/>
      <c r="F35" s="36">
        <v>27.55</v>
      </c>
      <c r="G35" s="37">
        <v>26.37</v>
      </c>
      <c r="H35" s="37">
        <v>25.57</v>
      </c>
      <c r="I35" s="37">
        <v>26.71</v>
      </c>
      <c r="J35" s="38">
        <v>27.73</v>
      </c>
      <c r="K35" s="22"/>
      <c r="L35" s="22"/>
      <c r="M35" s="22"/>
      <c r="N35" s="22"/>
      <c r="O35" s="22"/>
      <c r="P35" s="22"/>
    </row>
    <row r="36" spans="1:16" ht="39" customHeight="1" x14ac:dyDescent="0.2">
      <c r="A36" s="22"/>
      <c r="B36" s="35"/>
      <c r="C36" s="1145" t="s">
        <v>539</v>
      </c>
      <c r="D36" s="1146"/>
      <c r="E36" s="1147"/>
      <c r="F36" s="36">
        <v>5.85</v>
      </c>
      <c r="G36" s="37">
        <v>6.18</v>
      </c>
      <c r="H36" s="37">
        <v>7.57</v>
      </c>
      <c r="I36" s="37">
        <v>5.58</v>
      </c>
      <c r="J36" s="38">
        <v>4.83</v>
      </c>
      <c r="K36" s="22"/>
      <c r="L36" s="22"/>
      <c r="M36" s="22"/>
      <c r="N36" s="22"/>
      <c r="O36" s="22"/>
      <c r="P36" s="22"/>
    </row>
    <row r="37" spans="1:16" ht="39" customHeight="1" x14ac:dyDescent="0.2">
      <c r="A37" s="22"/>
      <c r="B37" s="35"/>
      <c r="C37" s="1145" t="s">
        <v>540</v>
      </c>
      <c r="D37" s="1146"/>
      <c r="E37" s="1147"/>
      <c r="F37" s="36" t="s">
        <v>486</v>
      </c>
      <c r="G37" s="37">
        <v>0.38</v>
      </c>
      <c r="H37" s="37">
        <v>0.7</v>
      </c>
      <c r="I37" s="37">
        <v>0.77</v>
      </c>
      <c r="J37" s="38">
        <v>1.34</v>
      </c>
      <c r="K37" s="22"/>
      <c r="L37" s="22"/>
      <c r="M37" s="22"/>
      <c r="N37" s="22"/>
      <c r="O37" s="22"/>
      <c r="P37" s="22"/>
    </row>
    <row r="38" spans="1:16" ht="39" customHeight="1" x14ac:dyDescent="0.2">
      <c r="A38" s="22"/>
      <c r="B38" s="35"/>
      <c r="C38" s="1145" t="s">
        <v>541</v>
      </c>
      <c r="D38" s="1146"/>
      <c r="E38" s="1147"/>
      <c r="F38" s="36">
        <v>0</v>
      </c>
      <c r="G38" s="37">
        <v>0</v>
      </c>
      <c r="H38" s="37">
        <v>0</v>
      </c>
      <c r="I38" s="37">
        <v>0.01</v>
      </c>
      <c r="J38" s="38">
        <v>0.02</v>
      </c>
      <c r="K38" s="22"/>
      <c r="L38" s="22"/>
      <c r="M38" s="22"/>
      <c r="N38" s="22"/>
      <c r="O38" s="22"/>
      <c r="P38" s="22"/>
    </row>
    <row r="39" spans="1:16" ht="39" customHeight="1" x14ac:dyDescent="0.2">
      <c r="A39" s="22"/>
      <c r="B39" s="35"/>
      <c r="C39" s="1145" t="s">
        <v>542</v>
      </c>
      <c r="D39" s="1146"/>
      <c r="E39" s="1147"/>
      <c r="F39" s="36">
        <v>0.05</v>
      </c>
      <c r="G39" s="37">
        <v>0.03</v>
      </c>
      <c r="H39" s="37">
        <v>0.18</v>
      </c>
      <c r="I39" s="37">
        <v>0.02</v>
      </c>
      <c r="J39" s="38">
        <v>0.01</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543</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544</v>
      </c>
      <c r="D43" s="1149"/>
      <c r="E43" s="1150"/>
      <c r="F43" s="41">
        <v>0.53</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VxaUPRQiOInij31CrPbLBTQe1fzSAjp9ixGpPQ3+ejnIR5r5w9F7iSjdY5VXuns+9alu1zMvoP8cBNvbdfBrw==" saltValue="TG9US2LZ1xaqRnJHm6zJ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34" zoomScaleSheetLayoutView="55" workbookViewId="0">
      <selection activeCell="R62" sqref="R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988</v>
      </c>
      <c r="L45" s="60">
        <v>985</v>
      </c>
      <c r="M45" s="60">
        <v>1010</v>
      </c>
      <c r="N45" s="60">
        <v>996</v>
      </c>
      <c r="O45" s="61">
        <v>965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186</v>
      </c>
      <c r="L48" s="64">
        <v>117</v>
      </c>
      <c r="M48" s="64">
        <v>108</v>
      </c>
      <c r="N48" s="64">
        <v>113</v>
      </c>
      <c r="O48" s="65">
        <v>98</v>
      </c>
      <c r="P48" s="48"/>
      <c r="Q48" s="48"/>
      <c r="R48" s="48"/>
      <c r="S48" s="48"/>
      <c r="T48" s="48"/>
      <c r="U48" s="48"/>
    </row>
    <row r="49" spans="1:21" ht="30.75" customHeight="1" x14ac:dyDescent="0.2">
      <c r="A49" s="48"/>
      <c r="B49" s="1178"/>
      <c r="C49" s="1179"/>
      <c r="D49" s="62"/>
      <c r="E49" s="1155" t="s">
        <v>14</v>
      </c>
      <c r="F49" s="1155"/>
      <c r="G49" s="1155"/>
      <c r="H49" s="1155"/>
      <c r="I49" s="1155"/>
      <c r="J49" s="1156"/>
      <c r="K49" s="63">
        <v>53</v>
      </c>
      <c r="L49" s="64">
        <v>64</v>
      </c>
      <c r="M49" s="64">
        <v>73</v>
      </c>
      <c r="N49" s="64">
        <v>81</v>
      </c>
      <c r="O49" s="65">
        <v>95</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t="s">
        <v>486</v>
      </c>
      <c r="N51" s="64" t="s">
        <v>486</v>
      </c>
      <c r="O51" s="65">
        <v>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718</v>
      </c>
      <c r="L52" s="64">
        <v>722</v>
      </c>
      <c r="M52" s="64">
        <v>728</v>
      </c>
      <c r="N52" s="64">
        <v>734</v>
      </c>
      <c r="O52" s="65">
        <v>724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509</v>
      </c>
      <c r="L53" s="69">
        <v>444</v>
      </c>
      <c r="M53" s="69">
        <v>463</v>
      </c>
      <c r="N53" s="69">
        <v>456</v>
      </c>
      <c r="O53" s="70">
        <v>435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EInIBC5mxRF9PgKzWHnr9elBZcDhAg8NTrdybOkNw/EMDjcThLoxW70RDFIIELl2QYQrVHn1wSmDsNVrb9Azg==" saltValue="jfpqzIq+ebGcLFviBDm2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40" zoomScaleSheetLayoutView="100" workbookViewId="0">
      <selection activeCell="M43" sqref="M43"/>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9809</v>
      </c>
      <c r="J41" s="356">
        <v>9497</v>
      </c>
      <c r="K41" s="356">
        <v>9142</v>
      </c>
      <c r="L41" s="356">
        <v>8420</v>
      </c>
      <c r="M41" s="357">
        <v>7831</v>
      </c>
    </row>
    <row r="42" spans="2:13" ht="27.75" customHeight="1" x14ac:dyDescent="0.2">
      <c r="B42" s="1186"/>
      <c r="C42" s="1187"/>
      <c r="D42" s="106"/>
      <c r="E42" s="1190" t="s">
        <v>32</v>
      </c>
      <c r="F42" s="1190"/>
      <c r="G42" s="1190"/>
      <c r="H42" s="1191"/>
      <c r="I42" s="358">
        <v>18</v>
      </c>
      <c r="J42" s="359">
        <v>18</v>
      </c>
      <c r="K42" s="359">
        <v>18</v>
      </c>
      <c r="L42" s="359">
        <v>18</v>
      </c>
      <c r="M42" s="360">
        <v>18</v>
      </c>
    </row>
    <row r="43" spans="2:13" ht="27.75" customHeight="1" x14ac:dyDescent="0.2">
      <c r="B43" s="1186"/>
      <c r="C43" s="1187"/>
      <c r="D43" s="106"/>
      <c r="E43" s="1190" t="s">
        <v>33</v>
      </c>
      <c r="F43" s="1190"/>
      <c r="G43" s="1190"/>
      <c r="H43" s="1191"/>
      <c r="I43" s="358">
        <v>3033</v>
      </c>
      <c r="J43" s="359">
        <v>2543</v>
      </c>
      <c r="K43" s="359">
        <v>2048</v>
      </c>
      <c r="L43" s="359">
        <v>1570</v>
      </c>
      <c r="M43" s="360">
        <v>1426</v>
      </c>
    </row>
    <row r="44" spans="2:13" ht="27.75" customHeight="1" x14ac:dyDescent="0.2">
      <c r="B44" s="1186"/>
      <c r="C44" s="1187"/>
      <c r="D44" s="106"/>
      <c r="E44" s="1190" t="s">
        <v>34</v>
      </c>
      <c r="F44" s="1190"/>
      <c r="G44" s="1190"/>
      <c r="H44" s="1191"/>
      <c r="I44" s="358">
        <v>779</v>
      </c>
      <c r="J44" s="359">
        <v>896</v>
      </c>
      <c r="K44" s="359">
        <v>1169</v>
      </c>
      <c r="L44" s="359">
        <v>1094</v>
      </c>
      <c r="M44" s="360">
        <v>1141</v>
      </c>
    </row>
    <row r="45" spans="2:13" ht="27.75" customHeight="1" x14ac:dyDescent="0.2">
      <c r="B45" s="1186"/>
      <c r="C45" s="1187"/>
      <c r="D45" s="106"/>
      <c r="E45" s="1190" t="s">
        <v>35</v>
      </c>
      <c r="F45" s="1190"/>
      <c r="G45" s="1190"/>
      <c r="H45" s="1191"/>
      <c r="I45" s="358">
        <v>760</v>
      </c>
      <c r="J45" s="359">
        <v>698</v>
      </c>
      <c r="K45" s="359">
        <v>557</v>
      </c>
      <c r="L45" s="359">
        <v>433</v>
      </c>
      <c r="M45" s="360">
        <v>343</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1246</v>
      </c>
      <c r="J50" s="359">
        <v>1349</v>
      </c>
      <c r="K50" s="359">
        <v>2097</v>
      </c>
      <c r="L50" s="359">
        <v>2403</v>
      </c>
      <c r="M50" s="360">
        <v>2300</v>
      </c>
    </row>
    <row r="51" spans="2:13" ht="27.75" customHeight="1" x14ac:dyDescent="0.2">
      <c r="B51" s="1186"/>
      <c r="C51" s="1187"/>
      <c r="D51" s="106"/>
      <c r="E51" s="1190" t="s">
        <v>42</v>
      </c>
      <c r="F51" s="1190"/>
      <c r="G51" s="1190"/>
      <c r="H51" s="1191"/>
      <c r="I51" s="358" t="s">
        <v>486</v>
      </c>
      <c r="J51" s="359" t="s">
        <v>486</v>
      </c>
      <c r="K51" s="359" t="s">
        <v>486</v>
      </c>
      <c r="L51" s="359" t="s">
        <v>486</v>
      </c>
      <c r="M51" s="360" t="s">
        <v>486</v>
      </c>
    </row>
    <row r="52" spans="2:13" ht="27.75" customHeight="1" x14ac:dyDescent="0.2">
      <c r="B52" s="1188"/>
      <c r="C52" s="1189"/>
      <c r="D52" s="106"/>
      <c r="E52" s="1190" t="s">
        <v>43</v>
      </c>
      <c r="F52" s="1190"/>
      <c r="G52" s="1190"/>
      <c r="H52" s="1191"/>
      <c r="I52" s="358">
        <v>8679</v>
      </c>
      <c r="J52" s="359">
        <v>8651</v>
      </c>
      <c r="K52" s="359">
        <v>8633</v>
      </c>
      <c r="L52" s="359">
        <v>8241</v>
      </c>
      <c r="M52" s="360">
        <v>7800</v>
      </c>
    </row>
    <row r="53" spans="2:13" ht="27.75" customHeight="1" thickBot="1" x14ac:dyDescent="0.25">
      <c r="B53" s="1192" t="s">
        <v>19</v>
      </c>
      <c r="C53" s="1193"/>
      <c r="D53" s="110"/>
      <c r="E53" s="1194" t="s">
        <v>44</v>
      </c>
      <c r="F53" s="1194"/>
      <c r="G53" s="1194"/>
      <c r="H53" s="1195"/>
      <c r="I53" s="361">
        <v>4473</v>
      </c>
      <c r="J53" s="362">
        <v>3654</v>
      </c>
      <c r="K53" s="362">
        <v>2204</v>
      </c>
      <c r="L53" s="362">
        <v>892</v>
      </c>
      <c r="M53" s="363">
        <v>659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w5S2td+cC1l8x567QOHvum95kmDo/FHdMR+z63kjtzuI5+Er0CSFNrnASnISLWI42NoAp0+z2wgSnkppekbbvw==" saltValue="LIvjdZNGkm3JNzs8taAe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2" zoomScale="85" zoomScaleNormal="85" zoomScaleSheetLayoutView="100" workbookViewId="0">
      <selection activeCell="C62" sqref="C62:E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890</v>
      </c>
      <c r="G55" s="122">
        <v>1011</v>
      </c>
      <c r="H55" s="123">
        <v>962</v>
      </c>
    </row>
    <row r="56" spans="2:8" ht="52.5" customHeight="1" x14ac:dyDescent="0.2">
      <c r="B56" s="124"/>
      <c r="C56" s="1213" t="s">
        <v>47</v>
      </c>
      <c r="D56" s="1213"/>
      <c r="E56" s="1214"/>
      <c r="F56" s="125">
        <v>186</v>
      </c>
      <c r="G56" s="125">
        <v>179</v>
      </c>
      <c r="H56" s="126">
        <v>205</v>
      </c>
    </row>
    <row r="57" spans="2:8" ht="53.25" customHeight="1" x14ac:dyDescent="0.2">
      <c r="B57" s="124"/>
      <c r="C57" s="1215" t="s">
        <v>48</v>
      </c>
      <c r="D57" s="1215"/>
      <c r="E57" s="1216"/>
      <c r="F57" s="127">
        <v>1133</v>
      </c>
      <c r="G57" s="127">
        <v>1272</v>
      </c>
      <c r="H57" s="128">
        <v>1247</v>
      </c>
    </row>
    <row r="58" spans="2:8" ht="45.75" customHeight="1" x14ac:dyDescent="0.2">
      <c r="B58" s="129"/>
      <c r="C58" s="1203" t="s">
        <v>571</v>
      </c>
      <c r="D58" s="1204"/>
      <c r="E58" s="1205"/>
      <c r="F58" s="130">
        <v>368</v>
      </c>
      <c r="G58" s="130">
        <v>518</v>
      </c>
      <c r="H58" s="131">
        <v>463</v>
      </c>
    </row>
    <row r="59" spans="2:8" ht="45.75" customHeight="1" x14ac:dyDescent="0.2">
      <c r="B59" s="129"/>
      <c r="C59" s="1203" t="s">
        <v>572</v>
      </c>
      <c r="D59" s="1204"/>
      <c r="E59" s="1205"/>
      <c r="F59" s="130">
        <v>247</v>
      </c>
      <c r="G59" s="130">
        <v>246</v>
      </c>
      <c r="H59" s="131">
        <v>188</v>
      </c>
    </row>
    <row r="60" spans="2:8" ht="45.75" customHeight="1" x14ac:dyDescent="0.2">
      <c r="B60" s="129"/>
      <c r="C60" s="1203" t="s">
        <v>573</v>
      </c>
      <c r="D60" s="1204"/>
      <c r="E60" s="1205"/>
      <c r="F60" s="130">
        <v>80</v>
      </c>
      <c r="G60" s="130">
        <v>170</v>
      </c>
      <c r="H60" s="131">
        <v>170</v>
      </c>
    </row>
    <row r="61" spans="2:8" ht="45.75" customHeight="1" x14ac:dyDescent="0.2">
      <c r="B61" s="129"/>
      <c r="C61" s="1203" t="s">
        <v>574</v>
      </c>
      <c r="D61" s="1204"/>
      <c r="E61" s="1205"/>
      <c r="F61" s="130">
        <v>114</v>
      </c>
      <c r="G61" s="130">
        <v>60</v>
      </c>
      <c r="H61" s="131">
        <v>116</v>
      </c>
    </row>
    <row r="62" spans="2:8" ht="45.75" customHeight="1" thickBot="1" x14ac:dyDescent="0.25">
      <c r="B62" s="132"/>
      <c r="C62" s="1206" t="s">
        <v>575</v>
      </c>
      <c r="D62" s="1207"/>
      <c r="E62" s="1208"/>
      <c r="F62" s="133">
        <v>74</v>
      </c>
      <c r="G62" s="133">
        <v>82</v>
      </c>
      <c r="H62" s="134">
        <v>90</v>
      </c>
    </row>
    <row r="63" spans="2:8" ht="52.5" customHeight="1" thickBot="1" x14ac:dyDescent="0.25">
      <c r="B63" s="135"/>
      <c r="C63" s="1209" t="s">
        <v>49</v>
      </c>
      <c r="D63" s="1209"/>
      <c r="E63" s="1210"/>
      <c r="F63" s="136">
        <v>2208</v>
      </c>
      <c r="G63" s="136">
        <v>2462</v>
      </c>
      <c r="H63" s="137">
        <v>2414</v>
      </c>
    </row>
    <row r="64" spans="2:8" ht="13.2" x14ac:dyDescent="0.2"/>
  </sheetData>
  <sheetProtection algorithmName="SHA-512" hashValue="oBC4x3w/yI6YGicrxWT6KyNv5Uxq1PULV2MUnmpazj2IZkkBb4DcyuGkLOgSUK/PrI0/mWO1RTATXdjmlIVOJg==" saltValue="Jt9VADNquE3DkAYr+KCe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29604</v>
      </c>
      <c r="E3" s="156"/>
      <c r="F3" s="157">
        <v>51264</v>
      </c>
      <c r="G3" s="158"/>
      <c r="H3" s="159"/>
    </row>
    <row r="4" spans="1:8" x14ac:dyDescent="0.2">
      <c r="A4" s="160"/>
      <c r="B4" s="161"/>
      <c r="C4" s="162"/>
      <c r="D4" s="163">
        <v>8121</v>
      </c>
      <c r="E4" s="164"/>
      <c r="F4" s="165">
        <v>26040</v>
      </c>
      <c r="G4" s="166"/>
      <c r="H4" s="167"/>
    </row>
    <row r="5" spans="1:8" x14ac:dyDescent="0.2">
      <c r="A5" s="148" t="s">
        <v>518</v>
      </c>
      <c r="B5" s="153"/>
      <c r="C5" s="154"/>
      <c r="D5" s="155">
        <v>46652</v>
      </c>
      <c r="E5" s="156"/>
      <c r="F5" s="157">
        <v>52068</v>
      </c>
      <c r="G5" s="158"/>
      <c r="H5" s="159"/>
    </row>
    <row r="6" spans="1:8" x14ac:dyDescent="0.2">
      <c r="A6" s="160"/>
      <c r="B6" s="161"/>
      <c r="C6" s="162"/>
      <c r="D6" s="163">
        <v>11059</v>
      </c>
      <c r="E6" s="164"/>
      <c r="F6" s="165">
        <v>26936</v>
      </c>
      <c r="G6" s="166"/>
      <c r="H6" s="167"/>
    </row>
    <row r="7" spans="1:8" x14ac:dyDescent="0.2">
      <c r="A7" s="148" t="s">
        <v>519</v>
      </c>
      <c r="B7" s="153"/>
      <c r="C7" s="154"/>
      <c r="D7" s="155">
        <v>37499</v>
      </c>
      <c r="E7" s="156"/>
      <c r="F7" s="157">
        <v>47161</v>
      </c>
      <c r="G7" s="158"/>
      <c r="H7" s="159"/>
    </row>
    <row r="8" spans="1:8" x14ac:dyDescent="0.2">
      <c r="A8" s="160"/>
      <c r="B8" s="161"/>
      <c r="C8" s="162"/>
      <c r="D8" s="163">
        <v>14199</v>
      </c>
      <c r="E8" s="164"/>
      <c r="F8" s="165">
        <v>24595</v>
      </c>
      <c r="G8" s="166"/>
      <c r="H8" s="167"/>
    </row>
    <row r="9" spans="1:8" x14ac:dyDescent="0.2">
      <c r="A9" s="148" t="s">
        <v>520</v>
      </c>
      <c r="B9" s="153"/>
      <c r="C9" s="154"/>
      <c r="D9" s="155">
        <v>38843</v>
      </c>
      <c r="E9" s="156"/>
      <c r="F9" s="157">
        <v>43423</v>
      </c>
      <c r="G9" s="158"/>
      <c r="H9" s="159"/>
    </row>
    <row r="10" spans="1:8" x14ac:dyDescent="0.2">
      <c r="A10" s="160"/>
      <c r="B10" s="161"/>
      <c r="C10" s="162"/>
      <c r="D10" s="163">
        <v>17029</v>
      </c>
      <c r="E10" s="164"/>
      <c r="F10" s="165">
        <v>22207</v>
      </c>
      <c r="G10" s="166"/>
      <c r="H10" s="167"/>
    </row>
    <row r="11" spans="1:8" x14ac:dyDescent="0.2">
      <c r="A11" s="148" t="s">
        <v>521</v>
      </c>
      <c r="B11" s="153"/>
      <c r="C11" s="154"/>
      <c r="D11" s="155">
        <v>40387</v>
      </c>
      <c r="E11" s="156"/>
      <c r="F11" s="157">
        <v>45265</v>
      </c>
      <c r="G11" s="158"/>
      <c r="H11" s="159"/>
    </row>
    <row r="12" spans="1:8" x14ac:dyDescent="0.2">
      <c r="A12" s="160"/>
      <c r="B12" s="161"/>
      <c r="C12" s="168"/>
      <c r="D12" s="163">
        <v>11384</v>
      </c>
      <c r="E12" s="164"/>
      <c r="F12" s="165">
        <v>22600</v>
      </c>
      <c r="G12" s="166"/>
      <c r="H12" s="167"/>
    </row>
    <row r="13" spans="1:8" x14ac:dyDescent="0.2">
      <c r="A13" s="148"/>
      <c r="B13" s="153"/>
      <c r="C13" s="169"/>
      <c r="D13" s="170">
        <v>38597</v>
      </c>
      <c r="E13" s="171"/>
      <c r="F13" s="172">
        <v>47836</v>
      </c>
      <c r="G13" s="173"/>
      <c r="H13" s="159"/>
    </row>
    <row r="14" spans="1:8" x14ac:dyDescent="0.2">
      <c r="A14" s="160"/>
      <c r="B14" s="161"/>
      <c r="C14" s="162"/>
      <c r="D14" s="163">
        <v>12358</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5.87</v>
      </c>
      <c r="C19" s="174">
        <f>ROUND(VALUE(SUBSTITUTE(実質収支比率等に係る経年分析!G$48,"▲","-")),2)</f>
        <v>6.18</v>
      </c>
      <c r="D19" s="174">
        <f>ROUND(VALUE(SUBSTITUTE(実質収支比率等に係る経年分析!H$48,"▲","-")),2)</f>
        <v>7.74</v>
      </c>
      <c r="E19" s="174">
        <f>ROUND(VALUE(SUBSTITUTE(実質収支比率等に係る経年分析!I$48,"▲","-")),2)</f>
        <v>5.61</v>
      </c>
      <c r="F19" s="174">
        <f>ROUND(VALUE(SUBSTITUTE(実質収支比率等に係る経年分析!J$48,"▲","-")),2)</f>
        <v>4.8600000000000003</v>
      </c>
    </row>
    <row r="20" spans="1:11" x14ac:dyDescent="0.2">
      <c r="A20" s="174" t="s">
        <v>53</v>
      </c>
      <c r="B20" s="174">
        <f>ROUND(VALUE(SUBSTITUTE(実質収支比率等に係る経年分析!F$47,"▲","-")),2)</f>
        <v>9.98</v>
      </c>
      <c r="C20" s="174">
        <f>ROUND(VALUE(SUBSTITUTE(実質収支比率等に係る経年分析!G$47,"▲","-")),2)</f>
        <v>9.32</v>
      </c>
      <c r="D20" s="174">
        <f>ROUND(VALUE(SUBSTITUTE(実質収支比率等に係る経年分析!H$47,"▲","-")),2)</f>
        <v>11.85</v>
      </c>
      <c r="E20" s="174">
        <f>ROUND(VALUE(SUBSTITUTE(実質収支比率等に係る経年分析!I$47,"▲","-")),2)</f>
        <v>13.59</v>
      </c>
      <c r="F20" s="174">
        <f>ROUND(VALUE(SUBSTITUTE(実質収支比率等に係る経年分析!J$47,"▲","-")),2)</f>
        <v>12.68</v>
      </c>
    </row>
    <row r="21" spans="1:11" x14ac:dyDescent="0.2">
      <c r="A21" s="174" t="s">
        <v>54</v>
      </c>
      <c r="B21" s="174">
        <f>IF(ISNUMBER(VALUE(SUBSTITUTE(実質収支比率等に係る経年分析!F$49,"▲","-"))),ROUND(VALUE(SUBSTITUTE(実質収支比率等に係る経年分析!F$49,"▲","-")),2),NA())</f>
        <v>-2.16</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5.17</v>
      </c>
      <c r="E21" s="174">
        <f>IF(ISNUMBER(VALUE(SUBSTITUTE(実質収支比率等に係る経年分析!I$49,"▲","-"))),ROUND(VALUE(SUBSTITUTE(実質収支比率等に係る経年分析!I$49,"▲","-")),2),NA())</f>
        <v>-0.56000000000000005</v>
      </c>
      <c r="F21" s="174">
        <f>IF(ISNUMBER(VALUE(SUBSTITUTE(実質収支比率等に係る経年分析!J$49,"▲","-"))),ROUND(VALUE(SUBSTITUTE(実質収支比率等に係る経年分析!J$49,"▲","-")),2),NA())</f>
        <v>-1.3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4.83</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27.73</v>
      </c>
    </row>
    <row r="36" spans="1:16" x14ac:dyDescent="0.2">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12.94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9.77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6.41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4.8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5.16</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718</v>
      </c>
      <c r="E42" s="176"/>
      <c r="F42" s="176"/>
      <c r="G42" s="176">
        <f>'実質公債費比率（分子）の構造'!L$52</f>
        <v>722</v>
      </c>
      <c r="H42" s="176"/>
      <c r="I42" s="176"/>
      <c r="J42" s="176">
        <f>'実質公債費比率（分子）の構造'!M$52</f>
        <v>728</v>
      </c>
      <c r="K42" s="176"/>
      <c r="L42" s="176"/>
      <c r="M42" s="176">
        <f>'実質公債費比率（分子）の構造'!N$52</f>
        <v>734</v>
      </c>
      <c r="N42" s="176"/>
      <c r="O42" s="176"/>
      <c r="P42" s="176">
        <f>'実質公債費比率（分子）の構造'!O$52</f>
        <v>724</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1</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53</v>
      </c>
      <c r="C45" s="176"/>
      <c r="D45" s="176"/>
      <c r="E45" s="176">
        <f>'実質公債費比率（分子）の構造'!L$49</f>
        <v>64</v>
      </c>
      <c r="F45" s="176"/>
      <c r="G45" s="176"/>
      <c r="H45" s="176">
        <f>'実質公債費比率（分子）の構造'!M$49</f>
        <v>73</v>
      </c>
      <c r="I45" s="176"/>
      <c r="J45" s="176"/>
      <c r="K45" s="176">
        <f>'実質公債費比率（分子）の構造'!N$49</f>
        <v>81</v>
      </c>
      <c r="L45" s="176"/>
      <c r="M45" s="176"/>
      <c r="N45" s="176">
        <f>'実質公債費比率（分子）の構造'!O$49</f>
        <v>95</v>
      </c>
      <c r="O45" s="176"/>
      <c r="P45" s="176"/>
    </row>
    <row r="46" spans="1:16" x14ac:dyDescent="0.2">
      <c r="A46" s="176" t="s">
        <v>64</v>
      </c>
      <c r="B46" s="176">
        <f>'実質公債費比率（分子）の構造'!K$48</f>
        <v>186</v>
      </c>
      <c r="C46" s="176"/>
      <c r="D46" s="176"/>
      <c r="E46" s="176">
        <f>'実質公債費比率（分子）の構造'!L$48</f>
        <v>117</v>
      </c>
      <c r="F46" s="176"/>
      <c r="G46" s="176"/>
      <c r="H46" s="176">
        <f>'実質公債費比率（分子）の構造'!M$48</f>
        <v>108</v>
      </c>
      <c r="I46" s="176"/>
      <c r="J46" s="176"/>
      <c r="K46" s="176">
        <f>'実質公債費比率（分子）の構造'!N$48</f>
        <v>113</v>
      </c>
      <c r="L46" s="176"/>
      <c r="M46" s="176"/>
      <c r="N46" s="176">
        <f>'実質公債費比率（分子）の構造'!O$48</f>
        <v>98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988</v>
      </c>
      <c r="C49" s="176"/>
      <c r="D49" s="176"/>
      <c r="E49" s="176">
        <f>'実質公債費比率（分子）の構造'!L$45</f>
        <v>985</v>
      </c>
      <c r="F49" s="176"/>
      <c r="G49" s="176"/>
      <c r="H49" s="176">
        <f>'実質公債費比率（分子）の構造'!M$45</f>
        <v>1010</v>
      </c>
      <c r="I49" s="176"/>
      <c r="J49" s="176"/>
      <c r="K49" s="176">
        <f>'実質公債費比率（分子）の構造'!N$45</f>
        <v>996</v>
      </c>
      <c r="L49" s="176"/>
      <c r="M49" s="176"/>
      <c r="N49" s="176">
        <f>'実質公債費比率（分子）の構造'!O$45</f>
        <v>965</v>
      </c>
      <c r="O49" s="176"/>
      <c r="P49" s="176"/>
    </row>
    <row r="50" spans="1:16" x14ac:dyDescent="0.2">
      <c r="A50" s="176" t="s">
        <v>67</v>
      </c>
      <c r="B50" s="176" t="e">
        <f>NA()</f>
        <v>#N/A</v>
      </c>
      <c r="C50" s="176">
        <f>IF(ISNUMBER('実質公債費比率（分子）の構造'!K$53),'実質公債費比率（分子）の構造'!K$53,NA())</f>
        <v>509</v>
      </c>
      <c r="D50" s="176" t="e">
        <f>NA()</f>
        <v>#N/A</v>
      </c>
      <c r="E50" s="176" t="e">
        <f>NA()</f>
        <v>#N/A</v>
      </c>
      <c r="F50" s="176">
        <f>IF(ISNUMBER('実質公債費比率（分子）の構造'!L$53),'実質公債費比率（分子）の構造'!L$53,NA())</f>
        <v>444</v>
      </c>
      <c r="G50" s="176" t="e">
        <f>NA()</f>
        <v>#N/A</v>
      </c>
      <c r="H50" s="176" t="e">
        <f>NA()</f>
        <v>#N/A</v>
      </c>
      <c r="I50" s="176">
        <f>IF(ISNUMBER('実質公債費比率（分子）の構造'!M$53),'実質公債費比率（分子）の構造'!M$53,NA())</f>
        <v>463</v>
      </c>
      <c r="J50" s="176" t="e">
        <f>NA()</f>
        <v>#N/A</v>
      </c>
      <c r="K50" s="176" t="e">
        <f>NA()</f>
        <v>#N/A</v>
      </c>
      <c r="L50" s="176">
        <f>IF(ISNUMBER('実質公債費比率（分子）の構造'!N$53),'実質公債費比率（分子）の構造'!N$53,NA())</f>
        <v>456</v>
      </c>
      <c r="M50" s="176" t="e">
        <f>NA()</f>
        <v>#N/A</v>
      </c>
      <c r="N50" s="176" t="e">
        <f>NA()</f>
        <v>#N/A</v>
      </c>
      <c r="O50" s="176">
        <f>IF(ISNUMBER('実質公債費比率（分子）の構造'!O$53),'実質公債費比率（分子）の構造'!O$53,NA())</f>
        <v>435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8679</v>
      </c>
      <c r="E56" s="175"/>
      <c r="F56" s="175"/>
      <c r="G56" s="175">
        <f>'将来負担比率（分子）の構造'!J$52</f>
        <v>8651</v>
      </c>
      <c r="H56" s="175"/>
      <c r="I56" s="175"/>
      <c r="J56" s="175">
        <f>'将来負担比率（分子）の構造'!K$52</f>
        <v>8633</v>
      </c>
      <c r="K56" s="175"/>
      <c r="L56" s="175"/>
      <c r="M56" s="175">
        <f>'将来負担比率（分子）の構造'!L$52</f>
        <v>8241</v>
      </c>
      <c r="N56" s="175"/>
      <c r="O56" s="175"/>
      <c r="P56" s="175">
        <f>'将来負担比率（分子）の構造'!M$52</f>
        <v>7800</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1246</v>
      </c>
      <c r="E58" s="175"/>
      <c r="F58" s="175"/>
      <c r="G58" s="175">
        <f>'将来負担比率（分子）の構造'!J$50</f>
        <v>1349</v>
      </c>
      <c r="H58" s="175"/>
      <c r="I58" s="175"/>
      <c r="J58" s="175">
        <f>'将来負担比率（分子）の構造'!K$50</f>
        <v>2097</v>
      </c>
      <c r="K58" s="175"/>
      <c r="L58" s="175"/>
      <c r="M58" s="175">
        <f>'将来負担比率（分子）の構造'!L$50</f>
        <v>2403</v>
      </c>
      <c r="N58" s="175"/>
      <c r="O58" s="175"/>
      <c r="P58" s="175">
        <f>'将来負担比率（分子）の構造'!M$50</f>
        <v>2300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760</v>
      </c>
      <c r="C62" s="175"/>
      <c r="D62" s="175"/>
      <c r="E62" s="175">
        <f>'将来負担比率（分子）の構造'!J$45</f>
        <v>698</v>
      </c>
      <c r="F62" s="175"/>
      <c r="G62" s="175"/>
      <c r="H62" s="175">
        <f>'将来負担比率（分子）の構造'!K$45</f>
        <v>557</v>
      </c>
      <c r="I62" s="175"/>
      <c r="J62" s="175"/>
      <c r="K62" s="175">
        <f>'将来負担比率（分子）の構造'!L$45</f>
        <v>433</v>
      </c>
      <c r="L62" s="175"/>
      <c r="M62" s="175"/>
      <c r="N62" s="175">
        <f>'将来負担比率（分子）の構造'!M$45</f>
        <v>343</v>
      </c>
      <c r="O62" s="175"/>
      <c r="P62" s="175"/>
    </row>
    <row r="63" spans="1:16" x14ac:dyDescent="0.2">
      <c r="A63" s="175" t="s">
        <v>34</v>
      </c>
      <c r="B63" s="175">
        <f>'将来負担比率（分子）の構造'!I$44</f>
        <v>779</v>
      </c>
      <c r="C63" s="175"/>
      <c r="D63" s="175"/>
      <c r="E63" s="175">
        <f>'将来負担比率（分子）の構造'!J$44</f>
        <v>896</v>
      </c>
      <c r="F63" s="175"/>
      <c r="G63" s="175"/>
      <c r="H63" s="175">
        <f>'将来負担比率（分子）の構造'!K$44</f>
        <v>1169</v>
      </c>
      <c r="I63" s="175"/>
      <c r="J63" s="175"/>
      <c r="K63" s="175">
        <f>'将来負担比率（分子）の構造'!L$44</f>
        <v>1094</v>
      </c>
      <c r="L63" s="175"/>
      <c r="M63" s="175"/>
      <c r="N63" s="175">
        <f>'将来負担比率（分子）の構造'!M$44</f>
        <v>1141</v>
      </c>
      <c r="O63" s="175"/>
      <c r="P63" s="175"/>
    </row>
    <row r="64" spans="1:16" x14ac:dyDescent="0.2">
      <c r="A64" s="175" t="s">
        <v>33</v>
      </c>
      <c r="B64" s="175">
        <f>'将来負担比率（分子）の構造'!I$43</f>
        <v>3033</v>
      </c>
      <c r="C64" s="175"/>
      <c r="D64" s="175"/>
      <c r="E64" s="175">
        <f>'将来負担比率（分子）の構造'!J$43</f>
        <v>2543</v>
      </c>
      <c r="F64" s="175"/>
      <c r="G64" s="175"/>
      <c r="H64" s="175">
        <f>'将来負担比率（分子）の構造'!K$43</f>
        <v>2048</v>
      </c>
      <c r="I64" s="175"/>
      <c r="J64" s="175"/>
      <c r="K64" s="175">
        <f>'将来負担比率（分子）の構造'!L$43</f>
        <v>1570</v>
      </c>
      <c r="L64" s="175"/>
      <c r="M64" s="175"/>
      <c r="N64" s="175">
        <f>'将来負担比率（分子）の構造'!M$43</f>
        <v>1426</v>
      </c>
      <c r="O64" s="175"/>
      <c r="P64" s="175"/>
    </row>
    <row r="65" spans="1:16" x14ac:dyDescent="0.2">
      <c r="A65" s="175" t="s">
        <v>32</v>
      </c>
      <c r="B65" s="175">
        <f>'将来負担比率（分子）の構造'!I$42</f>
        <v>18</v>
      </c>
      <c r="C65" s="175"/>
      <c r="D65" s="175"/>
      <c r="E65" s="175">
        <f>'将来負担比率（分子）の構造'!J$42</f>
        <v>18</v>
      </c>
      <c r="F65" s="175"/>
      <c r="G65" s="175"/>
      <c r="H65" s="175">
        <f>'将来負担比率（分子）の構造'!K$42</f>
        <v>18</v>
      </c>
      <c r="I65" s="175"/>
      <c r="J65" s="175"/>
      <c r="K65" s="175">
        <f>'将来負担比率（分子）の構造'!L$42</f>
        <v>18</v>
      </c>
      <c r="L65" s="175"/>
      <c r="M65" s="175"/>
      <c r="N65" s="175">
        <f>'将来負担比率（分子）の構造'!M$42</f>
        <v>18</v>
      </c>
      <c r="O65" s="175"/>
      <c r="P65" s="175"/>
    </row>
    <row r="66" spans="1:16" x14ac:dyDescent="0.2">
      <c r="A66" s="175" t="s">
        <v>31</v>
      </c>
      <c r="B66" s="175">
        <f>'将来負担比率（分子）の構造'!I$41</f>
        <v>9809</v>
      </c>
      <c r="C66" s="175"/>
      <c r="D66" s="175"/>
      <c r="E66" s="175">
        <f>'将来負担比率（分子）の構造'!J$41</f>
        <v>9497</v>
      </c>
      <c r="F66" s="175"/>
      <c r="G66" s="175"/>
      <c r="H66" s="175">
        <f>'将来負担比率（分子）の構造'!K$41</f>
        <v>9142</v>
      </c>
      <c r="I66" s="175"/>
      <c r="J66" s="175"/>
      <c r="K66" s="175">
        <f>'将来負担比率（分子）の構造'!L$41</f>
        <v>8420</v>
      </c>
      <c r="L66" s="175"/>
      <c r="M66" s="175"/>
      <c r="N66" s="175">
        <f>'将来負担比率（分子）の構造'!M$41</f>
        <v>7831</v>
      </c>
      <c r="O66" s="175"/>
      <c r="P66" s="175"/>
    </row>
    <row r="67" spans="1:16" x14ac:dyDescent="0.2">
      <c r="A67" s="175" t="s">
        <v>71</v>
      </c>
      <c r="B67" s="175" t="e">
        <f>NA()</f>
        <v>#N/A</v>
      </c>
      <c r="C67" s="175">
        <f>IF(ISNUMBER('将来負担比率（分子）の構造'!I$53), IF('将来負担比率（分子）の構造'!I$53 &lt; 0, 0, '将来負担比率（分子）の構造'!I$53), NA())</f>
        <v>4473</v>
      </c>
      <c r="D67" s="175" t="e">
        <f>NA()</f>
        <v>#N/A</v>
      </c>
      <c r="E67" s="175" t="e">
        <f>NA()</f>
        <v>#N/A</v>
      </c>
      <c r="F67" s="175">
        <f>IF(ISNUMBER('将来負担比率（分子）の構造'!J$53), IF('将来負担比率（分子）の構造'!J$53 &lt; 0, 0, '将来負担比率（分子）の構造'!J$53), NA())</f>
        <v>3654</v>
      </c>
      <c r="G67" s="175" t="e">
        <f>NA()</f>
        <v>#N/A</v>
      </c>
      <c r="H67" s="175" t="e">
        <f>NA()</f>
        <v>#N/A</v>
      </c>
      <c r="I67" s="175">
        <f>IF(ISNUMBER('将来負担比率（分子）の構造'!K$53), IF('将来負担比率（分子）の構造'!K$53 &lt; 0, 0, '将来負担比率（分子）の構造'!K$53), NA())</f>
        <v>2204</v>
      </c>
      <c r="J67" s="175" t="e">
        <f>NA()</f>
        <v>#N/A</v>
      </c>
      <c r="K67" s="175" t="e">
        <f>NA()</f>
        <v>#N/A</v>
      </c>
      <c r="L67" s="175">
        <f>IF(ISNUMBER('将来負担比率（分子）の構造'!L$53), IF('将来負担比率（分子）の構造'!L$53 &lt; 0, 0, '将来負担比率（分子）の構造'!L$53), NA())</f>
        <v>892</v>
      </c>
      <c r="M67" s="175" t="e">
        <f>NA()</f>
        <v>#N/A</v>
      </c>
      <c r="N67" s="175" t="e">
        <f>NA()</f>
        <v>#N/A</v>
      </c>
      <c r="O67" s="175">
        <f>IF(ISNUMBER('将来負担比率（分子）の構造'!M$53), IF('将来負担比率（分子）の構造'!M$53 &lt; 0, 0, '将来負担比率（分子）の構造'!M$53), NA())</f>
        <v>659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890</v>
      </c>
      <c r="C72" s="179">
        <f>基金残高に係る経年分析!G55</f>
        <v>1011</v>
      </c>
      <c r="D72" s="179">
        <f>基金残高に係る経年分析!H55</f>
        <v>962</v>
      </c>
    </row>
    <row r="73" spans="1:16" x14ac:dyDescent="0.2">
      <c r="A73" s="178" t="s">
        <v>74</v>
      </c>
      <c r="B73" s="179">
        <f>基金残高に係る経年分析!F56</f>
        <v>186</v>
      </c>
      <c r="C73" s="179">
        <f>基金残高に係る経年分析!G56</f>
        <v>179</v>
      </c>
      <c r="D73" s="179">
        <f>基金残高に係る経年分析!H56</f>
        <v>205</v>
      </c>
    </row>
    <row r="74" spans="1:16" x14ac:dyDescent="0.2">
      <c r="A74" s="178" t="s">
        <v>75</v>
      </c>
      <c r="B74" s="179">
        <f>基金残高に係る経年分析!F57</f>
        <v>1133</v>
      </c>
      <c r="C74" s="179">
        <f>基金残高に係る経年分析!G57</f>
        <v>1272</v>
      </c>
      <c r="D74" s="179">
        <f>基金残高に係る経年分析!H57</f>
        <v>1247</v>
      </c>
    </row>
  </sheetData>
  <sheetProtection algorithmName="SHA-512" hashValue="hNa2kZuB9Ux887n1lqGJ1ldxzUm3/mH3yiNAvr+Zz8iSpCwkPfQWAdXdNXYfBdya+jlM1NVQeQ1NBwzdw54bZA==" saltValue="4nC7yDGtJtIL64M1wwYa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比嘉 春樹</cp:lastModifiedBy>
  <cp:lastPrinted>2025-03-10T23:37:10Z</cp:lastPrinted>
  <dcterms:created xsi:type="dcterms:W3CDTF">2025-02-19T05:49:23Z</dcterms:created>
  <dcterms:modified xsi:type="dcterms:W3CDTF">2025-03-12T02:07:04Z</dcterms:modified>
  <cp:category/>
</cp:coreProperties>
</file>