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lgwan-sv01\企画課共有\26.財政係長\55　財政状況資料集\令和５年度\250304-02　【県市町村課 0313〆：済】令和５年度財政状況資料集の作成・公表について（依頼）\提出データ\"/>
    </mc:Choice>
  </mc:AlternateContent>
  <xr:revisionPtr revIDLastSave="0" documentId="13_ncr:1_{AF0FED81-73F4-4B60-B69F-20DF014EB983}" xr6:coauthVersionLast="47" xr6:coauthVersionMax="47" xr10:uidLastSave="{00000000-0000-0000-0000-000000000000}"/>
  <bookViews>
    <workbookView xWindow="28680" yWindow="-120"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C34" i="10"/>
  <c r="AM34" i="10" l="1"/>
  <c r="AM35"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<sst xmlns="http://schemas.openxmlformats.org/spreadsheetml/2006/main" count="1122" uniqueCount="561">
  <si>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</si>
  <si>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</si>
  <si>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</si>
  <si>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</si>
  <si>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</si>
  <si>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</si>
  <si>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</si>
  <si>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</si>
  <si>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</si>
  <si>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</si>
  <si>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</si>
  <si>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</si>
  <si>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</si>
  <si>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</si>
  <si>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</si>
  <si>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</si>
  <si>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</si>
  <si>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</si>
  <si>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</si>
  <si>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</si>
  <si>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</si>
  <si>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</si>
  <si>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</si>
  <si>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</si>
  <si>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</si>
  <si>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</si>
  <si>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</si>
  <si>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</si>
  <si>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</si>
  <si>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</si>
  <si>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</si>
  <si>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</si>
  <si>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</si>
  <si>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</si>
  <si>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</si>
  <si>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</si>
  <si>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</si>
  <si>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</si>
  <si>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</si>
  <si>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</si>
  <si>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</si>
  <si>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</si>
  <si>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</si>
  <si>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</si>
  <si>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</si>
  <si>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</si>
  <si>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</si>
  <si>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</si>
  <si>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</si>
  <si>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</si>
  <si>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</si>
  <si>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</si>
  <si>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</si>
  <si>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</si>
  <si>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</si>
  <si>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</si>
  <si>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</si>
  <si>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</si>
  <si>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</si>
  <si>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</si>
  <si>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</si>
  <si>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</si>
  <si>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</si>
  <si>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</si>
  <si>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</si>
  <si>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</si>
  <si>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</si>
  <si>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</si>
  <si>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</si>
  <si>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</si>
  <si>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</si>
  <si>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</si>
  <si>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</si>
  <si>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</si>
  <si>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</si>
  <si>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</si>
  <si>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</si>
  <si>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</si>
  <si>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</si>
  <si>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</si>
  <si>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</si>
  <si>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</si>
  <si>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</si>
  <si>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</si>
  <si>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</si>
  <si>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</si>
  <si>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</si>
  <si>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</si>
  <si>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</si>
  <si>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</si>
  <si>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</si>
  <si>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</si>
  <si>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</si>
  <si>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</si>
  <si>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</si>
  <si>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</si>
  <si>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</si>
  <si>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</si>
  <si>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</si>
  <si>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</si>
  <si>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</si>
  <si>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</si>
  <si>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</si>
  <si>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</si>
  <si>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</si>
  <si>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</si>
  <si>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</si>
  <si>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</si>
  <si>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</si>
  <si>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</si>
  <si>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</si>
  <si>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</si>
  <si>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</si>
  <si>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</si>
  <si>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</si>
  <si>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</si>
  <si>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</si>
  <si>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</si>
  <si>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</si>
  <si>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</si>
  <si>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</si>
  <si>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</si>
  <si>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</si>
  <si>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</si>
  <si>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</si>
  <si>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</si>
  <si>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</si>
  <si>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</si>
  <si>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</si>
  <si>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</si>
  <si>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</si>
  <si>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</si>
  <si>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</si>
  <si>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</si>
  <si>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</si>
  <si>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</si>
  <si>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</si>
  <si>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</si>
  <si>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</si>
  <si>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</si>
  <si>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</si>
  <si>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</si>
  <si>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</si>
  <si>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</si>
  <si>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</si>
  <si>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</si>
  <si>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</si>
  <si>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</si>
  <si>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</si>
  <si>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</si>
  <si>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</si>
  <si>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</si>
  <si>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</si>
  <si>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</si>
  <si>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</si>
  <si>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</si>
  <si>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</si>
  <si>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</si>
  <si>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</si>
  <si>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</si>
  <si>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</si>
  <si>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</si>
  <si>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</si>
  <si>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</si>
  <si>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</si>
  <si>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</si>
  <si>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</si>
  <si>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</si>
  <si>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</si>
  <si>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</si>
  <si>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</si>
  <si>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</si>
  <si>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</si>
  <si>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</si>
  <si>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</si>
  <si>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</si>
  <si>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</si>
  <si>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</si>
  <si>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</si>
  <si>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</si>
  <si>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</si>
  <si>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</si>
  <si>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</si>
  <si>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</si>
  <si>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</si>
  <si>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</si>
  <si>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</si>
  <si>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</si>
  <si>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</si>
  <si>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</si>
  <si>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</si>
  <si>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</si>
  <si>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</si>
  <si>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</si>
  <si>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</si>
  <si>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</si>
  <si>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</si>
  <si>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</si>
  <si>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</si>
  <si>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</si>
  <si>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</si>
  <si>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</si>
  <si>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</si>
  <si>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</si>
  <si>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沖縄県中城村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</si>
  <si>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</si>
  <si>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</si>
  <si>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</si>
  <si>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</si>
  <si>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</si>
  <si>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</si>
  <si>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</si>
  <si>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</si>
  <si>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</si>
  <si>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</si>
  <si>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</si>
  <si>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</si>
  <si>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</si>
  <si>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</si>
  <si>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</si>
  <si>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</si>
  <si>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</si>
  <si>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</si>
  <si>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</si>
  <si>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</si>
  <si>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</si>
  <si>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</si>
  <si>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</si>
  <si>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</si>
  <si>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</si>
  <si>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</si>
  <si>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</si>
  <si>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</si>
  <si>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</si>
  <si>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</si>
  <si>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</si>
  <si>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</si>
  <si>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</si>
  <si>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</si>
  <si>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</si>
  <si>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</si>
  <si>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</si>
  <si>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</si>
  <si>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</si>
  <si>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</si>
  <si>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</si>
  <si>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</si>
  <si>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</si>
  <si>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</si>
  <si>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</si>
  <si>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</si>
  <si>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</si>
  <si>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</si>
  <si>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</si>
  <si>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</si>
  <si>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</si>
  <si>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</si>
  <si>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</si>
  <si>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</si>
  <si>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</si>
  <si>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</si>
  <si>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</si>
  <si>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</si>
  <si>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</si>
  <si>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</si>
  <si>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</si>
  <si>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</si>
  <si>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</si>
  <si>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</si>
  <si>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</si>
  <si>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</si>
  <si>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</si>
  <si>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</si>
  <si>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</si>
  <si>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</si>
  <si>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</si>
  <si>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</si>
  <si>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</si>
  <si>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</si>
  <si>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</si>
  <si>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</si>
  <si>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</si>
  <si>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</si>
  <si>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</si>
  <si>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</si>
  <si>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</si>
  <si>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</si>
  <si>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</si>
  <si>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</si>
  <si>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</si>
  <si>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</si>
  <si>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</si>
  <si>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</si>
  <si>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</si>
  <si>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</si>
  <si>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</si>
  <si>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</si>
  <si>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</si>
  <si>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</si>
  <si>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</si>
  <si>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</si>
  <si>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</si>
  <si>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</si>
  <si>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</si>
  <si>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</si>
  <si>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</si>
  <si>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</si>
  <si>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</si>
  <si>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</si>
  <si>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</si>
  <si>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</si>
  <si>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</si>
  <si>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</si>
  <si>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</si>
  <si>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</si>
  <si>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</si>
  <si>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</si>
  <si>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</si>
  <si>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</si>
  <si>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</si>
  <si>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</si>
  <si>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</si>
  <si>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</si>
  <si>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</si>
  <si>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</si>
  <si>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</si>
  <si>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</si>
  <si>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</si>
  <si>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</si>
  <si>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</si>
  <si>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</si>
  <si>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</si>
  <si>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</si>
  <si>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</si>
  <si>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</si>
  <si>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</si>
  <si>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</si>
  <si>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</si>
  <si>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</si>
  <si>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</si>
  <si>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</si>
  <si>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</si>
  <si>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</si>
  <si>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</si>
  <si>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</si>
  <si>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</si>
  <si>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</si>
  <si>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</si>
  <si>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</si>
  <si>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</si>
  <si>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</si>
  <si>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</si>
  <si>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</si>
  <si>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</si>
  <si>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</si>
  <si>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沖縄県中城村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</si>
  <si>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</si>
  <si>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</si>
  <si>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</si>
  <si>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</si>
  <si>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</si>
  <si>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</si>
  <si>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</si>
  <si>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</si>
  <si>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</si>
  <si>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</si>
  <si>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</si>
  <si>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</si>
  <si>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</si>
  <si>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</si>
  <si>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</si>
  <si>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</si>
  <si>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</si>
  <si>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</si>
  <si>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</si>
  <si>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</si>
  <si>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</si>
  <si>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</si>
  <si>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</si>
  <si>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</si>
  <si>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</si>
  <si>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</si>
  <si>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</si>
  <si>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</si>
  <si>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</si>
  <si>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</si>
  <si>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</si>
  <si>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</si>
  <si>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</si>
  <si>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</si>
  <si>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</si>
  <si>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</si>
  <si>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</si>
  <si>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</si>
  <si>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</si>
  <si>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</si>
  <si>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</si>
  <si>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</si>
  <si>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</si>
  <si>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</si>
  <si>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</si>
  <si>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</si>
  <si>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</si>
  <si>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</si>
  <si>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</si>
  <si>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</si>
  <si>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</si>
  <si>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</si>
  <si>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</si>
  <si>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</si>
  <si>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</si>
  <si>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</si>
  <si>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</si>
  <si>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</si>
  <si>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</si>
  <si>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</si>
  <si>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</si>
  <si>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</si>
  <si>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</si>
  <si>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</si>
  <si>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</si>
  <si>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</si>
  <si>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</si>
  <si>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</si>
  <si>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</si>
  <si>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</si>
  <si>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</si>
  <si>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</si>
  <si>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</si>
  <si>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</si>
  <si>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</si>
  <si>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</si>
  <si>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</si>
  <si>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</si>
  <si>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</si>
  <si>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</si>
  <si>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</si>
  <si>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</si>
  <si>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</si>
  <si>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</si>
  <si>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</si>
  <si>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</si>
  <si>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</si>
  <si>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</si>
  <si>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</si>
  <si>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</si>
  <si>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</si>
  <si>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</si>
  <si>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</si>
  <si>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</si>
  <si>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</si>
  <si>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</si>
  <si>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</si>
  <si>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</si>
  <si>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</si>
  <si>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</si>
  <si>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</si>
  <si>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</si>
  <si>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</si>
  <si>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</si>
  <si>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</si>
  <si>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</si>
  <si>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</si>
  <si>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</si>
  <si>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</si>
  <si>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</si>
  <si>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</si>
  <si>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</si>
  <si>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</si>
  <si>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</si>
  <si>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</si>
  <si>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</si>
  <si>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</si>
  <si>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</si>
  <si>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</si>
  <si>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</si>
  <si>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</si>
  <si>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</si>
  <si>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</si>
  <si>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</si>
  <si>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</si>
  <si>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</si>
  <si>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</si>
  <si>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</si>
  <si>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</si>
  <si>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</si>
  <si>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</si>
  <si>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</si>
  <si>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</si>
  <si>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</si>
  <si>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</si>
  <si>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</si>
  <si>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</si>
  <si>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</si>
  <si>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</si>
  <si>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</si>
  <si>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</si>
  <si>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</si>
  <si>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</si>
  <si>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</si>
  <si>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</si>
  <si>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</si>
  <si>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</si>
  <si>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</si>
  <si>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</si>
  <si>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</si>
  <si>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</si>
  <si>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</si>
  <si>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</si>
  <si>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</si>
  <si>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</si>
  <si>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</si>
  <si>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</si>
  <si>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</si>
  <si>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</si>
  <si>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</si>
  <si>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</si>
  <si>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</si>
  <si>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</si>
  <si>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</si>
  <si>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</si>
  <si>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</si>
  <si>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</si>
  <si>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</si>
  <si>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</si>
  <si>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</si>
  <si>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</si>
  <si>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</si>
  <si>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</si>
  <si>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</si>
  <si>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</si>
  <si>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1.32</t>
  </si>
  <si>
    <t>▲ 4.50</t>
  </si>
  <si>
    <t>水道事業会計</t>
  </si>
  <si>
    <t>一般会計</t>
  </si>
  <si>
    <t>下水道事業会計</t>
  </si>
  <si>
    <t>土地区画整理事業特別会計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</si>
  <si>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</si>
  <si>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</si>
  <si>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</si>
  <si>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</si>
  <si>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</si>
  <si>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</si>
  <si>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</si>
  <si>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</si>
  <si>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</si>
  <si>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中城村北中城村清掃事務組合</t>
  </si>
  <si>
    <t>中城北中城消防組合</t>
  </si>
  <si>
    <t>中部広域市町村圏事務組合</t>
  </si>
  <si>
    <t>沖縄県介護保険広域連合（一般会計）</t>
    <rPh sb="12" eb="14">
      <t>イッパン</t>
    </rPh>
    <rPh sb="14" eb="16">
      <t>カイケイ</t>
    </rPh>
    <phoneticPr fontId="10"/>
  </si>
  <si>
    <t>沖縄県介護保険広域連合(特別会計)</t>
    <rPh sb="12" eb="14">
      <t>トクベツ</t>
    </rPh>
    <rPh sb="14" eb="16">
      <t>カイケイ</t>
    </rPh>
    <phoneticPr fontId="10"/>
  </si>
  <si>
    <t>沖縄県後期高齢者医療広域連合（一般会計)</t>
    <rPh sb="15" eb="17">
      <t>イッパン</t>
    </rPh>
    <rPh sb="17" eb="19">
      <t>カイケイ</t>
    </rPh>
    <phoneticPr fontId="10"/>
  </si>
  <si>
    <t>沖縄県後期高齢者医療広域連合(特別会計)</t>
    <rPh sb="15" eb="17">
      <t>トクベツ</t>
    </rPh>
    <rPh sb="17" eb="19">
      <t>カイケイ</t>
    </rPh>
    <phoneticPr fontId="10"/>
  </si>
  <si>
    <t>南部広域行政組合（東部環境衛生事業特別会計）</t>
    <rPh sb="9" eb="11">
      <t>トウブ</t>
    </rPh>
    <rPh sb="11" eb="13">
      <t>カンキョウ</t>
    </rPh>
    <rPh sb="13" eb="15">
      <t>エイセイ</t>
    </rPh>
    <rPh sb="15" eb="17">
      <t>ジギョウ</t>
    </rPh>
    <rPh sb="17" eb="19">
      <t>トクベツ</t>
    </rPh>
    <rPh sb="19" eb="21">
      <t>カイケイ</t>
    </rPh>
    <phoneticPr fontId="2"/>
  </si>
  <si>
    <t>沖縄県市町村総合事務組合</t>
    <phoneticPr fontId="2"/>
  </si>
  <si>
    <t>-</t>
    <phoneticPr fontId="2"/>
  </si>
  <si>
    <t>チバリヨー中城ごさまる応援基金</t>
    <phoneticPr fontId="2"/>
  </si>
  <si>
    <t>公共施設整備基金</t>
    <phoneticPr fontId="2"/>
  </si>
  <si>
    <t>一般廃棄物処理施設建設等基金</t>
    <phoneticPr fontId="2"/>
  </si>
  <si>
    <t>役場庁舎建設基金</t>
    <phoneticPr fontId="2"/>
  </si>
  <si>
    <t>人材育成基金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</si>
</sst>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52068</c:v>
                </c:pt>
                <c:pt idx="2">
                  <c:v>47161</c:v>
                </c:pt>
                <c:pt idx="3">
                  <c:v>43423</c:v>
                </c:pt>
                <c:pt idx="4">
                  <c:v>45265</c:v>
                </c:pt>
              </c:numCache>
            </c:numRef>
          </c:val>
          <c:smooth val="0"/>
          <c:extLst>
            <c:ext xmlns:c16="http://schemas.microsoft.com/office/drawing/2014/chart" uri="{C3380CC4-5D6E-409C-BE32-E72D297353CC}">
              <c16:uniqueId val="{00000000-9858-46B2-9FCB-2766EF41E9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78652</c:v>
                </c:pt>
                <c:pt idx="1">
                  <c:v>70842</c:v>
                </c:pt>
                <c:pt idx="2">
                  <c:v>30738</c:v>
                </c:pt>
                <c:pt idx="3">
                  <c:v>46645</c:v>
                </c:pt>
                <c:pt idx="4">
                  <c:v>53844</c:v>
                </c:pt>
              </c:numCache>
            </c:numRef>
          </c:val>
          <c:smooth val="0"/>
          <c:extLst>
            <c:ext xmlns:c16="http://schemas.microsoft.com/office/drawing/2014/chart" uri="{C3380CC4-5D6E-409C-BE32-E72D297353CC}">
              <c16:uniqueId val="{00000001-9858-46B2-9FCB-2766EF41E9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c:v>
                </c:pt>
                <c:pt idx="1">
                  <c:v>7.4</c:v>
                </c:pt>
                <c:pt idx="2">
                  <c:v>6.48</c:v>
                </c:pt>
                <c:pt idx="3">
                  <c:v>8.7799999999999994</c:v>
                </c:pt>
                <c:pt idx="4">
                  <c:v>5.79</c:v>
                </c:pt>
              </c:numCache>
            </c:numRef>
          </c:val>
          <c:extLst>
            <c:ext xmlns:c16="http://schemas.microsoft.com/office/drawing/2014/chart" uri="{C3380CC4-5D6E-409C-BE32-E72D297353CC}">
              <c16:uniqueId val="{00000000-4061-4228-9317-53E42C44AD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13.19</c:v>
                </c:pt>
                <c:pt idx="1">
                  <c:v>15.87</c:v>
                </c:pt>
                <c:pt idx="2">
                  <c:v>16.850000000000001</c:v>
                </c:pt>
                <c:pt idx="3">
                  <c:v>17.2</c:v>
                </c:pt>
                <c:pt idx="4">
                  <c:v>15.46</c:v>
                </c:pt>
              </c:numCache>
            </c:numRef>
          </c:val>
          <c:extLst>
            <c:ext xmlns:c16="http://schemas.microsoft.com/office/drawing/2014/chart" uri="{C3380CC4-5D6E-409C-BE32-E72D297353CC}">
              <c16:uniqueId val="{00000001-4061-4228-9317-53E42C44AD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-1.32</c:v>
                </c:pt>
                <c:pt idx="1">
                  <c:v>6.95</c:v>
                </c:pt>
                <c:pt idx="2">
                  <c:v>1.92</c:v>
                </c:pt>
                <c:pt idx="3">
                  <c:v>2.2200000000000002</c:v>
                </c:pt>
                <c:pt idx="4">
                  <c:v>-4.5</c:v>
                </c:pt>
              </c:numCache>
            </c:numRef>
          </c:val>
          <c:smooth val="0"/>
          <c:extLst>
            <c:ext xmlns:c16="http://schemas.microsoft.com/office/drawing/2014/chart" uri="{C3380CC4-5D6E-409C-BE32-E72D297353CC}">
              <c16:uniqueId val="{00000002-4061-4228-9317-53E42C44AD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0.01</c:v>
                </c:pt>
                <c:pt idx="4">
                  <c:v>#N/A</c:v>
                </c:pt>
                <c:pt idx="5">
                  <c:v>0.03</c:v>
                </c:pt>
                <c:pt idx="6">
                  <c:v>#N/A</c:v>
                </c:pt>
                <c:pt idx="7">
                  <c:v>0.12</c:v>
                </c:pt>
                <c:pt idx="8">
                  <c:v>0</c:v>
                </c:pt>
                <c:pt idx="9">
                  <c:v>0</c:v>
                </c:pt>
              </c:numCache>
            </c:numRef>
          </c:val>
          <c:extLst>
            <c:ext xmlns:c16="http://schemas.microsoft.com/office/drawing/2014/chart" uri="{C3380CC4-5D6E-409C-BE32-E72D297353CC}">
              <c16:uniqueId val="{00000000-DAF4-4285-A202-04BB1F107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F4-4285-A202-04BB1F1071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F4-4285-A202-04BB1F1071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F4-4285-A202-04BB1F1071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0.04</c:v>
                </c:pt>
                <c:pt idx="4">
                  <c:v>#N/A</c:v>
                </c:pt>
                <c:pt idx="5">
                  <c:v>0.01</c:v>
                </c:pt>
                <c:pt idx="6">
                  <c:v>#N/A</c:v>
                </c:pt>
                <c:pt idx="7">
                  <c:v>0.03</c:v>
                </c:pt>
                <c:pt idx="8">
                  <c:v>#N/A</c:v>
                </c:pt>
                <c:pt idx="9">
                  <c:v>0.02</c:v>
                </c:pt>
              </c:numCache>
            </c:numRef>
          </c:val>
          <c:extLst>
            <c:ext xmlns:c16="http://schemas.microsoft.com/office/drawing/2014/chart" uri="{C3380CC4-5D6E-409C-BE32-E72D297353CC}">
              <c16:uniqueId val="{00000004-DAF4-4285-A202-04BB1F1071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c:v>
                </c:pt>
                <c:pt idx="2">
                  <c:v>#N/A</c:v>
                </c:pt>
                <c:pt idx="3">
                  <c:v>1.1100000000000001</c:v>
                </c:pt>
                <c:pt idx="4">
                  <c:v>#N/A</c:v>
                </c:pt>
                <c:pt idx="5">
                  <c:v>0.4</c:v>
                </c:pt>
                <c:pt idx="6">
                  <c:v>#N/A</c:v>
                </c:pt>
                <c:pt idx="7">
                  <c:v>0.09</c:v>
                </c:pt>
                <c:pt idx="8">
                  <c:v>#N/A</c:v>
                </c:pt>
                <c:pt idx="9">
                  <c:v>0.08</c:v>
                </c:pt>
              </c:numCache>
            </c:numRef>
          </c:val>
          <c:extLst>
            <c:ext xmlns:c16="http://schemas.microsoft.com/office/drawing/2014/chart" uri="{C3380CC4-5D6E-409C-BE32-E72D297353CC}">
              <c16:uniqueId val="{00000005-DAF4-4285-A202-04BB1F10713A}"/>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c:v>
                </c:pt>
                <c:pt idx="4">
                  <c:v>#N/A</c:v>
                </c:pt>
                <c:pt idx="5">
                  <c:v>0.01</c:v>
                </c:pt>
                <c:pt idx="6">
                  <c:v>#N/A</c:v>
                </c:pt>
                <c:pt idx="7">
                  <c:v>7.0000000000000007E-2</c:v>
                </c:pt>
                <c:pt idx="8">
                  <c:v>#N/A</c:v>
                </c:pt>
                <c:pt idx="9">
                  <c:v>0.15</c:v>
                </c:pt>
              </c:numCache>
            </c:numRef>
          </c:val>
          <c:extLst>
            <c:ext xmlns:c16="http://schemas.microsoft.com/office/drawing/2014/chart" uri="{C3380CC4-5D6E-409C-BE32-E72D297353CC}">
              <c16:uniqueId val="{00000006-DAF4-4285-A202-04BB1F10713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0.45</c:v>
                </c:pt>
              </c:numCache>
            </c:numRef>
          </c:val>
          <c:extLst>
            <c:ext xmlns:c16="http://schemas.microsoft.com/office/drawing/2014/chart" uri="{C3380CC4-5D6E-409C-BE32-E72D297353CC}">
              <c16:uniqueId val="{00000007-DAF4-4285-A202-04BB1F10713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c:v>
                </c:pt>
                <c:pt idx="2">
                  <c:v>#N/A</c:v>
                </c:pt>
                <c:pt idx="3">
                  <c:v>7.4</c:v>
                </c:pt>
                <c:pt idx="4">
                  <c:v>#N/A</c:v>
                </c:pt>
                <c:pt idx="5">
                  <c:v>6.47</c:v>
                </c:pt>
                <c:pt idx="6">
                  <c:v>#N/A</c:v>
                </c:pt>
                <c:pt idx="7">
                  <c:v>8.7799999999999994</c:v>
                </c:pt>
                <c:pt idx="8">
                  <c:v>#N/A</c:v>
                </c:pt>
                <c:pt idx="9">
                  <c:v>5.79</c:v>
                </c:pt>
              </c:numCache>
            </c:numRef>
          </c:val>
          <c:extLst>
            <c:ext xmlns:c16="http://schemas.microsoft.com/office/drawing/2014/chart" uri="{C3380CC4-5D6E-409C-BE32-E72D297353CC}">
              <c16:uniqueId val="{00000008-DAF4-4285-A202-04BB1F10713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15.13</c:v>
                </c:pt>
                <c:pt idx="2">
                  <c:v>#N/A</c:v>
                </c:pt>
                <c:pt idx="3">
                  <c:v>15.34</c:v>
                </c:pt>
                <c:pt idx="4">
                  <c:v>#N/A</c:v>
                </c:pt>
                <c:pt idx="5">
                  <c:v>15.98</c:v>
                </c:pt>
                <c:pt idx="6">
                  <c:v>#N/A</c:v>
                </c:pt>
                <c:pt idx="7">
                  <c:v>14.24</c:v>
                </c:pt>
                <c:pt idx="8">
                  <c:v>#N/A</c:v>
                </c:pt>
                <c:pt idx="9">
                  <c:v>14.33</c:v>
                </c:pt>
              </c:numCache>
            </c:numRef>
          </c:val>
          <c:extLst>
            <c:ext xmlns:c16="http://schemas.microsoft.com/office/drawing/2014/chart" uri="{C3380CC4-5D6E-409C-BE32-E72D297353CC}">
              <c16:uniqueId val="{00000009-DAF4-4285-A202-04BB1F107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396</c:v>
                </c:pt>
                <c:pt idx="5">
                  <c:v>393</c:v>
                </c:pt>
                <c:pt idx="8">
                  <c:v>383</c:v>
                </c:pt>
                <c:pt idx="11">
                  <c:v>381</c:v>
                </c:pt>
                <c:pt idx="14">
                  <c:v>379</c:v>
                </c:pt>
              </c:numCache>
            </c:numRef>
          </c:val>
          <c:extLst>
            <c:ext xmlns:c16="http://schemas.microsoft.com/office/drawing/2014/chart" uri="{C3380CC4-5D6E-409C-BE32-E72D297353CC}">
              <c16:uniqueId val="{00000000-08BA-4E8A-8C2F-7F17CCD52C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BA-4E8A-8C2F-7F17CCD52C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BA-4E8A-8C2F-7F17CCD52C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24</c:v>
                </c:pt>
                <c:pt idx="6">
                  <c:v>26</c:v>
                </c:pt>
                <c:pt idx="9">
                  <c:v>27</c:v>
                </c:pt>
                <c:pt idx="12">
                  <c:v>26</c:v>
                </c:pt>
              </c:numCache>
            </c:numRef>
          </c:val>
          <c:extLst>
            <c:ext xmlns:c16="http://schemas.microsoft.com/office/drawing/2014/chart" uri="{C3380CC4-5D6E-409C-BE32-E72D297353CC}">
              <c16:uniqueId val="{00000003-08BA-4E8A-8C2F-7F17CCD52C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113</c:v>
                </c:pt>
                <c:pt idx="6">
                  <c:v>119</c:v>
                </c:pt>
                <c:pt idx="9">
                  <c:v>125</c:v>
                </c:pt>
                <c:pt idx="12">
                  <c:v>115</c:v>
                </c:pt>
              </c:numCache>
            </c:numRef>
          </c:val>
          <c:extLst>
            <c:ext xmlns:c16="http://schemas.microsoft.com/office/drawing/2014/chart" uri="{C3380CC4-5D6E-409C-BE32-E72D297353CC}">
              <c16:uniqueId val="{00000004-08BA-4E8A-8C2F-7F17CCD52C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BA-4E8A-8C2F-7F17CCD52C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BA-4E8A-8C2F-7F17CCD52C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544</c:v>
                </c:pt>
                <c:pt idx="3">
                  <c:v>519</c:v>
                </c:pt>
                <c:pt idx="6">
                  <c:v>505</c:v>
                </c:pt>
                <c:pt idx="9">
                  <c:v>488</c:v>
                </c:pt>
                <c:pt idx="12">
                  <c:v>483</c:v>
                </c:pt>
              </c:numCache>
            </c:numRef>
          </c:val>
          <c:extLst>
            <c:ext xmlns:c16="http://schemas.microsoft.com/office/drawing/2014/chart" uri="{C3380CC4-5D6E-409C-BE32-E72D297353CC}">
              <c16:uniqueId val="{00000007-08BA-4E8A-8C2F-7F17CCD52C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280</c:v>
                </c:pt>
                <c:pt idx="2">
                  <c:v>#N/A</c:v>
                </c:pt>
                <c:pt idx="3">
                  <c:v>#N/A</c:v>
                </c:pt>
                <c:pt idx="4">
                  <c:v>263</c:v>
                </c:pt>
                <c:pt idx="5">
                  <c:v>#N/A</c:v>
                </c:pt>
                <c:pt idx="6">
                  <c:v>#N/A</c:v>
                </c:pt>
                <c:pt idx="7">
                  <c:v>267</c:v>
                </c:pt>
                <c:pt idx="8">
                  <c:v>#N/A</c:v>
                </c:pt>
                <c:pt idx="9">
                  <c:v>#N/A</c:v>
                </c:pt>
                <c:pt idx="10">
                  <c:v>259</c:v>
                </c:pt>
                <c:pt idx="11">
                  <c:v>#N/A</c:v>
                </c:pt>
                <c:pt idx="12">
                  <c:v>#N/A</c:v>
                </c:pt>
                <c:pt idx="13">
                  <c:v>245</c:v>
                </c:pt>
                <c:pt idx="14">
                  <c:v>#N/A</c:v>
                </c:pt>
              </c:numCache>
            </c:numRef>
          </c:val>
          <c:smooth val="0"/>
          <c:extLst>
            <c:ext xmlns:c16="http://schemas.microsoft.com/office/drawing/2014/chart" uri="{C3380CC4-5D6E-409C-BE32-E72D297353CC}">
              <c16:uniqueId val="{00000008-08BA-4E8A-8C2F-7F17CCD52C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4715</c:v>
                </c:pt>
                <c:pt idx="5">
                  <c:v>4700</c:v>
                </c:pt>
                <c:pt idx="8">
                  <c:v>4671</c:v>
                </c:pt>
                <c:pt idx="11">
                  <c:v>4501</c:v>
                </c:pt>
                <c:pt idx="14">
                  <c:v>4264</c:v>
                </c:pt>
              </c:numCache>
            </c:numRef>
          </c:val>
          <c:extLst>
            <c:ext xmlns:c16="http://schemas.microsoft.com/office/drawing/2014/chart" uri="{C3380CC4-5D6E-409C-BE32-E72D297353CC}">
              <c16:uniqueId val="{00000000-7EFA-4514-AE65-D3342B0A4C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EFA-4514-AE65-D3342B0A4C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1569</c:v>
                </c:pt>
                <c:pt idx="5">
                  <c:v>1665</c:v>
                </c:pt>
                <c:pt idx="8">
                  <c:v>2499</c:v>
                </c:pt>
                <c:pt idx="11">
                  <c:v>2808</c:v>
                </c:pt>
                <c:pt idx="14">
                  <c:v>3213</c:v>
                </c:pt>
              </c:numCache>
            </c:numRef>
          </c:val>
          <c:extLst>
            <c:ext xmlns:c16="http://schemas.microsoft.com/office/drawing/2014/chart" uri="{C3380CC4-5D6E-409C-BE32-E72D297353CC}">
              <c16:uniqueId val="{00000002-7EFA-4514-AE65-D3342B0A4C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FA-4514-AE65-D3342B0A4C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FA-4514-AE65-D3342B0A4C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FA-4514-AE65-D3342B0A4C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c:v>
                </c:pt>
                <c:pt idx="3">
                  <c:v>18</c:v>
                </c:pt>
                <c:pt idx="6">
                  <c:v>0</c:v>
                </c:pt>
                <c:pt idx="9">
                  <c:v>0</c:v>
                </c:pt>
                <c:pt idx="12">
                  <c:v>0</c:v>
                </c:pt>
              </c:numCache>
            </c:numRef>
          </c:val>
          <c:extLst>
            <c:ext xmlns:c16="http://schemas.microsoft.com/office/drawing/2014/chart" uri="{C3380CC4-5D6E-409C-BE32-E72D297353CC}">
              <c16:uniqueId val="{00000006-7EFA-4514-AE65-D3342B0A4C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105</c:v>
                </c:pt>
                <c:pt idx="3">
                  <c:v>137</c:v>
                </c:pt>
                <c:pt idx="6">
                  <c:v>192</c:v>
                </c:pt>
                <c:pt idx="9">
                  <c:v>159</c:v>
                </c:pt>
                <c:pt idx="12">
                  <c:v>126</c:v>
                </c:pt>
              </c:numCache>
            </c:numRef>
          </c:val>
          <c:extLst>
            <c:ext xmlns:c16="http://schemas.microsoft.com/office/drawing/2014/chart" uri="{C3380CC4-5D6E-409C-BE32-E72D297353CC}">
              <c16:uniqueId val="{00000007-7EFA-4514-AE65-D3342B0A4C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1965</c:v>
                </c:pt>
                <c:pt idx="3">
                  <c:v>1904</c:v>
                </c:pt>
                <c:pt idx="6">
                  <c:v>1627</c:v>
                </c:pt>
                <c:pt idx="9">
                  <c:v>1670</c:v>
                </c:pt>
                <c:pt idx="12">
                  <c:v>1687</c:v>
                </c:pt>
              </c:numCache>
            </c:numRef>
          </c:val>
          <c:extLst>
            <c:ext xmlns:c16="http://schemas.microsoft.com/office/drawing/2014/chart" uri="{C3380CC4-5D6E-409C-BE32-E72D297353CC}">
              <c16:uniqueId val="{00000008-7EFA-4514-AE65-D3342B0A4C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6739</c:v>
                </c:pt>
                <c:pt idx="12">
                  <c:v>6739</c:v>
                </c:pt>
              </c:numCache>
            </c:numRef>
          </c:val>
          <c:extLst>
            <c:ext xmlns:c16="http://schemas.microsoft.com/office/drawing/2014/chart" uri="{C3380CC4-5D6E-409C-BE32-E72D297353CC}">
              <c16:uniqueId val="{00000009-7EFA-4514-AE65-D3342B0A4C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5537</c:v>
                </c:pt>
                <c:pt idx="3">
                  <c:v>5827</c:v>
                </c:pt>
                <c:pt idx="6">
                  <c:v>5731</c:v>
                </c:pt>
                <c:pt idx="9">
                  <c:v>5454</c:v>
                </c:pt>
                <c:pt idx="12">
                  <c:v>5401</c:v>
                </c:pt>
              </c:numCache>
            </c:numRef>
          </c:val>
          <c:extLst>
            <c:ext xmlns:c16="http://schemas.microsoft.com/office/drawing/2014/chart" uri="{C3380CC4-5D6E-409C-BE32-E72D297353CC}">
              <c16:uniqueId val="{0000000A-7EFA-4514-AE65-D3342B0A4C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1399</c:v>
                </c:pt>
                <c:pt idx="2">
                  <c:v>#N/A</c:v>
                </c:pt>
                <c:pt idx="3">
                  <c:v>#N/A</c:v>
                </c:pt>
                <c:pt idx="4">
                  <c:v>1520</c:v>
                </c:pt>
                <c:pt idx="5">
                  <c:v>#N/A</c:v>
                </c:pt>
                <c:pt idx="6">
                  <c:v>#N/A</c:v>
                </c:pt>
                <c:pt idx="7">
                  <c:v>381</c:v>
                </c:pt>
                <c:pt idx="8">
                  <c:v>#N/A</c:v>
                </c:pt>
                <c:pt idx="9">
                  <c:v>#N/A</c:v>
                </c:pt>
                <c:pt idx="10">
                  <c:v>6714</c:v>
                </c:pt>
                <c:pt idx="11">
                  <c:v>#N/A</c:v>
                </c:pt>
                <c:pt idx="12">
                  <c:v>#N/A</c:v>
                </c:pt>
                <c:pt idx="13">
                  <c:v>6476</c:v>
                </c:pt>
                <c:pt idx="14">
                  <c:v>#N/A</c:v>
                </c:pt>
              </c:numCache>
            </c:numRef>
          </c:val>
          <c:smooth val="0"/>
          <c:extLst>
            <c:ext xmlns:c16="http://schemas.microsoft.com/office/drawing/2014/chart" uri="{C3380CC4-5D6E-409C-BE32-E72D297353CC}">
              <c16:uniqueId val="{0000000B-7EFA-4514-AE65-D3342B0A4C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868</c:v>
                </c:pt>
                <c:pt idx="1">
                  <c:v>870</c:v>
                </c:pt>
                <c:pt idx="2">
                  <c:v>789</c:v>
                </c:pt>
              </c:numCache>
            </c:numRef>
          </c:val>
          <c:extLst>
            <c:ext xmlns:c16="http://schemas.microsoft.com/office/drawing/2014/chart" uri="{C3380CC4-5D6E-409C-BE32-E72D297353CC}">
              <c16:uniqueId val="{00000000-87E2-4A0B-AEEB-D87E04E716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274</c:v>
                </c:pt>
                <c:pt idx="1">
                  <c:v>274</c:v>
                </c:pt>
                <c:pt idx="2">
                  <c:v>292</c:v>
                </c:pt>
              </c:numCache>
            </c:numRef>
          </c:val>
          <c:extLst>
            <c:ext xmlns:c16="http://schemas.microsoft.com/office/drawing/2014/chart" uri="{C3380CC4-5D6E-409C-BE32-E72D297353CC}">
              <c16:uniqueId val="{00000001-87E2-4A0B-AEEB-D87E04E716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1255</c:v>
                </c:pt>
                <c:pt idx="1">
                  <c:v>1562</c:v>
                </c:pt>
                <c:pt idx="2">
                  <c:v>2032</c:v>
                </c:pt>
              </c:numCache>
            </c:numRef>
          </c:val>
          <c:extLst>
            <c:ext xmlns:c16="http://schemas.microsoft.com/office/drawing/2014/chart" uri="{C3380CC4-5D6E-409C-BE32-E72D297353CC}">
              <c16:uniqueId val="{00000002-87E2-4A0B-AEEB-D87E04E716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22,616
22,319
15.53
11,083,510
10,691,892
295,451
5,102,036
5,400,655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財政力指数は、令和元年度の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から令和５年度の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まで、多少の増減はあるものの、概ね安定的な傾向にある。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これは、堅調な人口増加や宅地開発等による村民税及び固定資産税の課税客体の増収傾向によるものである。しかし、物価高騰の影響など厳しい状況も影響し、対前年度比では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ポイント下回り、類似団体平均に対しても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今後も更なる課税客体の適切な把握に取り組み、財政基盤の強化に努めていく必要がある。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ポイント増加となっている。主な要因としては正職員数の増による人件費が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ポイント増加し、その他、こども医療費助成対象拡充などに伴い扶助費が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ポイント増加していることなどが影響している。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と比較すると大幅に下回っており、数値的には良好であるが、今後も人件費や扶助費などは増加する見込みであり、通常の行政運営へ向けて経常経費の増加が予想されるため、引続き自主財源確保の取り組みと併せて、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160528</xdr:rowOff>
    </xdr:from>
    <xdr:to>
      <xdr:col>23</xdr:col>
      <xdr:colOff>133350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47528"/>
          <a:ext cx="0" cy="1163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75455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9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160528</xdr:rowOff>
    </xdr:from>
    <xdr:to>
      <xdr:col>24</xdr:col>
      <xdr:colOff>12700</xdr:colOff>
      <xdr:row>60</xdr:row>
      <xdr:rowOff>160528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62</xdr:row>
      <xdr:rowOff>34798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235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60</xdr:row>
      <xdr:rowOff>165354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6896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150368</xdr:rowOff>
    </xdr:from>
    <xdr:to>
      <xdr:col>19</xdr:col>
      <xdr:colOff>184150</xdr:colOff>
      <xdr:row>64</xdr:row>
      <xdr:rowOff>80518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62</xdr:row>
      <xdr:rowOff>34798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6896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128778</xdr:rowOff>
    </xdr:from>
    <xdr:to>
      <xdr:col>15</xdr:col>
      <xdr:colOff>133350</xdr:colOff>
      <xdr:row>63</xdr:row>
      <xdr:rowOff>58928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63</xdr:row>
      <xdr:rowOff>61214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469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41656</xdr:rowOff>
    </xdr:from>
    <xdr:to>
      <xdr:col>11</xdr:col>
      <xdr:colOff>82550</xdr:colOff>
      <xdr:row>64</xdr:row>
      <xdr:rowOff>143256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102616</xdr:rowOff>
    </xdr:from>
    <xdr:to>
      <xdr:col>15</xdr:col>
      <xdr:colOff>133350</xdr:colOff>
      <xdr:row>60</xdr:row>
      <xdr:rowOff>32766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42943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円の減で、類似団体の平均に比べ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円下回っている。人件費（退職金を除く）は職員数増による職員給の増や会計年度任用職員に係る費用の増加により対前年度比で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千円増加している。一方で、物件費については個人版ふるさと納税業務委託料の大幅減や教育施設整備調査委託料の減などが影響して対前年比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292,933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千円減となったことにより、人件費・物件費等全体としては減となっている。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75523</xdr:rowOff>
    </xdr:from>
    <xdr:to>
      <xdr:col>23</xdr:col>
      <xdr:colOff>133350</xdr:colOff>
      <xdr:row>81</xdr:row>
      <xdr:rowOff>117881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62973"/>
          <a:ext cx="8382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105048</xdr:rowOff>
    </xdr:from>
    <xdr:to>
      <xdr:col>19</xdr:col>
      <xdr:colOff>133350</xdr:colOff>
      <xdr:row>81</xdr:row>
      <xdr:rowOff>117881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2498"/>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104961</xdr:rowOff>
    </xdr:from>
    <xdr:to>
      <xdr:col>15</xdr:col>
      <xdr:colOff>82550</xdr:colOff>
      <xdr:row>81</xdr:row>
      <xdr:rowOff>105048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2411"/>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14160</xdr:rowOff>
    </xdr:from>
    <xdr:to>
      <xdr:col>11</xdr:col>
      <xdr:colOff>31750</xdr:colOff>
      <xdr:row>81</xdr:row>
      <xdr:rowOff>104961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1610"/>
          <a:ext cx="889000" cy="9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24723</xdr:rowOff>
    </xdr:from>
    <xdr:to>
      <xdr:col>23</xdr:col>
      <xdr:colOff>184150</xdr:colOff>
      <xdr:row>81</xdr:row>
      <xdr:rowOff>126323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117450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67081</xdr:rowOff>
    </xdr:from>
    <xdr:to>
      <xdr:col>19</xdr:col>
      <xdr:colOff>184150</xdr:colOff>
      <xdr:row>81</xdr:row>
      <xdr:rowOff>168681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7408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54248</xdr:rowOff>
    </xdr:from>
    <xdr:to>
      <xdr:col>15</xdr:col>
      <xdr:colOff>133350</xdr:colOff>
      <xdr:row>81</xdr:row>
      <xdr:rowOff>155848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166025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54161</xdr:rowOff>
    </xdr:from>
    <xdr:to>
      <xdr:col>11</xdr:col>
      <xdr:colOff>82550</xdr:colOff>
      <xdr:row>81</xdr:row>
      <xdr:rowOff>155761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165938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134810</xdr:rowOff>
    </xdr:from>
    <xdr:to>
      <xdr:col>7</xdr:col>
      <xdr:colOff>31750</xdr:colOff>
      <xdr:row>81</xdr:row>
      <xdr:rowOff>64960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75137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前年度と同水準で推移しているものの、類似団体平均値比較は、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よりバランスのとれた職員構成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26811</xdr:rowOff>
    </xdr:from>
    <xdr:to>
      <xdr:col>81</xdr:col>
      <xdr:colOff>44450</xdr:colOff>
      <xdr:row>88</xdr:row>
      <xdr:rowOff>26811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1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473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人下回っているが対前年度比においては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となっている。これまで、集中改革プランの明示どおりに組織改革に取り組んできた成果であるが、全国及び県平均値より大幅に下回っている状況で、村内の人口増加に職員数の増が追い付いていない現状があり、今後の多様な住民サービスへの対応を考えると、職員定数の適正化は急務であると同時に、より効率的な組織体制の見直しを図ら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12428</xdr:rowOff>
    </xdr:from>
    <xdr:to>
      <xdr:col>81</xdr:col>
      <xdr:colOff>44450</xdr:colOff>
      <xdr:row>59</xdr:row>
      <xdr:rowOff>27940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2797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12428</xdr:rowOff>
    </xdr:from>
    <xdr:to>
      <xdr:col>77</xdr:col>
      <xdr:colOff>44450</xdr:colOff>
      <xdr:row>59</xdr:row>
      <xdr:rowOff>27940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2797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34834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434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34834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133078</xdr:rowOff>
    </xdr:from>
    <xdr:to>
      <xdr:col>77</xdr:col>
      <xdr:colOff>95250</xdr:colOff>
      <xdr:row>59</xdr:row>
      <xdr:rowOff>63228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73405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ポイント改善しており、類似団体平均を比較しても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ポイント下回っている。数値減少の主な要因は、標準財政規模の増加と、元利償還額が減少したことが挙げられる。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は公立小中学校の建替や移転整備に伴う多額の公債費の発行があり、大幅な上昇が見込まれることから全庁的に事業の必要性や優先性などをこれまで以上に十分に精査し、健全な行財政運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20955</xdr:rowOff>
    </xdr:from>
    <xdr:to>
      <xdr:col>81</xdr:col>
      <xdr:colOff>44450</xdr:colOff>
      <xdr:row>39</xdr:row>
      <xdr:rowOff>39053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0750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39</xdr:row>
      <xdr:rowOff>63182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7256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63182</xdr:rowOff>
    </xdr:from>
    <xdr:to>
      <xdr:col>72</xdr:col>
      <xdr:colOff>203200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7497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165735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919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108903</xdr:rowOff>
    </xdr:from>
    <xdr:to>
      <xdr:col>64</xdr:col>
      <xdr:colOff>152400</xdr:colOff>
      <xdr:row>40</xdr:row>
      <xdr:rowOff>39053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49230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159703</xdr:rowOff>
    </xdr:from>
    <xdr:to>
      <xdr:col>77</xdr:col>
      <xdr:colOff>95250</xdr:colOff>
      <xdr:row>39</xdr:row>
      <xdr:rowOff>89853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100030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4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12382</xdr:rowOff>
    </xdr:from>
    <xdr:to>
      <xdr:col>73</xdr:col>
      <xdr:colOff>44450</xdr:colOff>
      <xdr:row>39</xdr:row>
      <xdr:rowOff>113982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124159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140987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114935</xdr:rowOff>
    </xdr:from>
    <xdr:to>
      <xdr:col>64</xdr:col>
      <xdr:colOff>152400</xdr:colOff>
      <xdr:row>40</xdr:row>
      <xdr:rowOff>45085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29862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本数値については、令和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年度の算定に誤りが生じており、現在、数値修正の手続き中となっている。修正後は大幅に改善する見込みではあるが、公立小学校を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校同時に建て替えるために新たに発生した債務負担行為額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6,738,700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千円に変更はなく、その影響は今後の実質公債費比率に表れてくると考えられる。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よって、今後の財政運営に非常に大きな負担となることから、引き続き中長期的な財政計画を基に持続可能な予算編成に全力で努めていく必要がある。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116658</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888558"/>
          <a:ext cx="8382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3689</xdr:rowOff>
    </xdr:from>
    <xdr:to>
      <xdr:col>77</xdr:col>
      <xdr:colOff>44450</xdr:colOff>
      <xdr:row>23</xdr:row>
      <xdr:rowOff>19897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403989"/>
          <a:ext cx="889000" cy="15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3689</xdr:rowOff>
    </xdr:from>
    <xdr:to>
      <xdr:col>72</xdr:col>
      <xdr:colOff>203200</xdr:colOff>
      <xdr:row>15</xdr:row>
      <xdr:rowOff>142482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0398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137886</xdr:rowOff>
    </xdr:from>
    <xdr:to>
      <xdr:col>68</xdr:col>
      <xdr:colOff>152400</xdr:colOff>
      <xdr:row>15</xdr:row>
      <xdr:rowOff>142482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70963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65858</xdr:rowOff>
    </xdr:from>
    <xdr:to>
      <xdr:col>81</xdr:col>
      <xdr:colOff>95250</xdr:colOff>
      <xdr:row>22</xdr:row>
      <xdr:rowOff>167458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8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133185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73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140547</xdr:rowOff>
    </xdr:from>
    <xdr:to>
      <xdr:col>77</xdr:col>
      <xdr:colOff>95250</xdr:colOff>
      <xdr:row>23</xdr:row>
      <xdr:rowOff>70697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9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55474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99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124339</xdr:rowOff>
    </xdr:from>
    <xdr:to>
      <xdr:col>73</xdr:col>
      <xdr:colOff>44450</xdr:colOff>
      <xdr:row>14</xdr:row>
      <xdr:rowOff>54489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39266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87086</xdr:rowOff>
    </xdr:from>
    <xdr:to>
      <xdr:col>64</xdr:col>
      <xdr:colOff>152400</xdr:colOff>
      <xdr:row>16</xdr:row>
      <xdr:rowOff>17236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2013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4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22,616
22,319
15.53
11,083,510
10,691,892
295,451
5,102,036
5,400,655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おり、令和元年度以前より常に類似団体平均値よりも下回って推移している。職員数の増もあり人件費自体は増加しているが、類似団体などと比較して職員数が少ない状況が影響している。人件費については、今後も増加していくものと想定されるが、人口増加や行政サービスの拡大による財政規模の増も鑑み、バランスの取れた人員配置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前年度比で同値となっているが、類似団体平均値よりは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ポイント下回っている。ふるさと納税業務委託料や教育施設整備に係る委託業務の減もあり、物件費総額としては前年度比で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292,933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ている状況である。しかし、今後は、物価高騰により各種委託費や施設の水光熱費等も上昇し、それに伴い物件費も増加することが見込まれることから、引き続き需用費や委託料等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7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98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22860</xdr:rowOff>
    </xdr:from>
    <xdr:to>
      <xdr:col>65</xdr:col>
      <xdr:colOff>53975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ポイント上昇しており、依然として類似団体平均値より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主な要因としては、障害福祉ｻｰﾋﾞｽ費及び教育・保育給付費の増大に加え新型コロナウイルス感染症対応地方創生臨時交付金を活用した給付金事業（シニア世代生活支援事業給付費等）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今後も、障害福祉や子育て支援に関する事業等により増加が見込まれるため、新規事業の必要性の検討及び財源確保に努める。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60</xdr:row>
      <xdr:rowOff>110672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126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6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75293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75293</xdr:rowOff>
    </xdr:from>
    <xdr:to>
      <xdr:col>11</xdr:col>
      <xdr:colOff>9525</xdr:colOff>
      <xdr:row>60</xdr:row>
      <xdr:rowOff>23585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90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144235</xdr:rowOff>
    </xdr:from>
    <xdr:to>
      <xdr:col>6</xdr:col>
      <xdr:colOff>171450</xdr:colOff>
      <xdr:row>60</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ポイント上昇しているが、類似団体平均値及び県平均値は下回っている状況でる。増の主な要因としては、維持補修費で対前年度比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千円の増や出資金で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が挙げられる。その他、特別会計への繰出金については、依然として多額となっていることから医療費の適正化や収納率の向上更には、下水道料金の増改定などを図り、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09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55</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54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97972</xdr:rowOff>
    </xdr:from>
    <xdr:to>
      <xdr:col>82</xdr:col>
      <xdr:colOff>158750</xdr:colOff>
      <xdr:row>55</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114499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ポイント増となっている。これは前年度と比較して清掃事務組合への負担金が増加したことなどが影響している。今年度は類似団体平均値を上回っており、県平均と比較しても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ポイントも上回っている。引き続き、各種補助団体等へ交付している負担金・補助金も含め、その目的を十分精査し、より適正な執行について検討していく必要がある。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2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ポイント減少、類似団体平均値より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ポイント下回った。主な要因は元利償還金が前年度比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たことが挙げられる。しかし、今後は教育施設整備事業債の新規発行や既に発行済みの新庁舎建設事業債の償還が開始されることにより、公債費が大幅に増えていくことが予想されるため、後年度に及ぼす影響も考えながら公債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5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165863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20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246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xdr:rowOff>
    </xdr:from>
    <xdr:to>
      <xdr:col>11</xdr:col>
      <xdr:colOff>60325</xdr:colOff>
      <xdr:row>76</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114825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ポイント増加している。類似団体平均値及び県平均値を下回っている状況であるが、扶助費については他の類似団体と比較して高い水準にあるため、継続して経費の削減と自主財源確保に努める。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また、経常収支比率に直接影響する各性質における経常費用については、これまで以上に適正な執行を管理していく。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69748"/>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914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9144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06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161709</xdr:rowOff>
    </xdr:from>
    <xdr:to>
      <xdr:col>29</xdr:col>
      <xdr:colOff>127000</xdr:colOff>
      <xdr:row>18</xdr:row>
      <xdr:rowOff>78542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23984"/>
          <a:ext cx="647700" cy="8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146486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78542</xdr:rowOff>
    </xdr:from>
    <xdr:to>
      <xdr:col>26</xdr:col>
      <xdr:colOff>50800</xdr:colOff>
      <xdr:row>18</xdr:row>
      <xdr:rowOff>102473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12267"/>
          <a:ext cx="698500" cy="23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102473</xdr:rowOff>
    </xdr:from>
    <xdr:to>
      <xdr:col>22</xdr:col>
      <xdr:colOff>114300</xdr:colOff>
      <xdr:row>18</xdr:row>
      <xdr:rowOff>126348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6198"/>
          <a:ext cx="698500" cy="2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126348</xdr:rowOff>
    </xdr:from>
    <xdr:to>
      <xdr:col>18</xdr:col>
      <xdr:colOff>177800</xdr:colOff>
      <xdr:row>18</xdr:row>
      <xdr:rowOff>134663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60073"/>
          <a:ext cx="698500" cy="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92550</xdr:rowOff>
    </xdr:from>
    <xdr:to>
      <xdr:col>15</xdr:col>
      <xdr:colOff>101600</xdr:colOff>
      <xdr:row>16</xdr:row>
      <xdr:rowOff>22700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32877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110909</xdr:rowOff>
    </xdr:from>
    <xdr:to>
      <xdr:col>29</xdr:col>
      <xdr:colOff>177800</xdr:colOff>
      <xdr:row>18</xdr:row>
      <xdr:rowOff>41059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7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127436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27742</xdr:rowOff>
    </xdr:from>
    <xdr:to>
      <xdr:col>26</xdr:col>
      <xdr:colOff>101600</xdr:colOff>
      <xdr:row>18</xdr:row>
      <xdr:rowOff>129342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6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114119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47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51673</xdr:rowOff>
    </xdr:from>
    <xdr:to>
      <xdr:col>22</xdr:col>
      <xdr:colOff>165100</xdr:colOff>
      <xdr:row>18</xdr:row>
      <xdr:rowOff>153273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75548</xdr:rowOff>
    </xdr:from>
    <xdr:to>
      <xdr:col>19</xdr:col>
      <xdr:colOff>38100</xdr:colOff>
      <xdr:row>19</xdr:row>
      <xdr:rowOff>5697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092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161925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9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83863</xdr:rowOff>
    </xdr:from>
    <xdr:to>
      <xdr:col>15</xdr:col>
      <xdr:colOff>101600</xdr:colOff>
      <xdr:row>19</xdr:row>
      <xdr:rowOff>14013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170240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3194</xdr:rowOff>
    </xdr:from>
    <xdr:to>
      <xdr:col>29</xdr:col>
      <xdr:colOff>127000</xdr:colOff>
      <xdr:row>36</xdr:row>
      <xdr:rowOff>15805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56444"/>
          <a:ext cx="6477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335617</xdr:rowOff>
    </xdr:from>
    <xdr:to>
      <xdr:col>26</xdr:col>
      <xdr:colOff>50800</xdr:colOff>
      <xdr:row>36</xdr:row>
      <xdr:rowOff>3194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5967"/>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335617</xdr:rowOff>
    </xdr:from>
    <xdr:to>
      <xdr:col>22</xdr:col>
      <xdr:colOff>114300</xdr:colOff>
      <xdr:row>35</xdr:row>
      <xdr:rowOff>337712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45967"/>
          <a:ext cx="698500" cy="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320567</xdr:rowOff>
    </xdr:from>
    <xdr:to>
      <xdr:col>18</xdr:col>
      <xdr:colOff>177800</xdr:colOff>
      <xdr:row>35</xdr:row>
      <xdr:rowOff>337712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0917"/>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142761</xdr:rowOff>
    </xdr:from>
    <xdr:to>
      <xdr:col>15</xdr:col>
      <xdr:colOff>101600</xdr:colOff>
      <xdr:row>35</xdr:row>
      <xdr:rowOff>244361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254538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307905</xdr:rowOff>
    </xdr:from>
    <xdr:to>
      <xdr:col>29</xdr:col>
      <xdr:colOff>177800</xdr:colOff>
      <xdr:row>36</xdr:row>
      <xdr:rowOff>66605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279982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295294</xdr:rowOff>
    </xdr:from>
    <xdr:to>
      <xdr:col>26</xdr:col>
      <xdr:colOff>101600</xdr:colOff>
      <xdr:row>36</xdr:row>
      <xdr:rowOff>53994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38771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284817</xdr:rowOff>
    </xdr:from>
    <xdr:to>
      <xdr:col>22</xdr:col>
      <xdr:colOff>165100</xdr:colOff>
      <xdr:row>36</xdr:row>
      <xdr:rowOff>43517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28294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286912</xdr:rowOff>
    </xdr:from>
    <xdr:to>
      <xdr:col>19</xdr:col>
      <xdr:colOff>38100</xdr:colOff>
      <xdr:row>36</xdr:row>
      <xdr:rowOff>45612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30389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269767</xdr:rowOff>
    </xdr:from>
    <xdr:to>
      <xdr:col>15</xdr:col>
      <xdr:colOff>101600</xdr:colOff>
      <xdr:row>36</xdr:row>
      <xdr:rowOff>28467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22,616
22,319
15.53
11,083,510
10,691,892
295,451
5,102,036
5,400,655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12419</xdr:rowOff>
    </xdr:from>
    <xdr:to>
      <xdr:col>24</xdr:col>
      <xdr:colOff>63500</xdr:colOff>
      <xdr:row>37</xdr:row>
      <xdr:rowOff>59560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6069"/>
          <a:ext cx="8382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59560</xdr:rowOff>
    </xdr:from>
    <xdr:to>
      <xdr:col>19</xdr:col>
      <xdr:colOff>177800</xdr:colOff>
      <xdr:row>37</xdr:row>
      <xdr:rowOff>83497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3210"/>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83497</xdr:rowOff>
    </xdr:from>
    <xdr:to>
      <xdr:col>15</xdr:col>
      <xdr:colOff>50800</xdr:colOff>
      <xdr:row>37</xdr:row>
      <xdr:rowOff>109508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714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109508</xdr:rowOff>
    </xdr:from>
    <xdr:to>
      <xdr:col>10</xdr:col>
      <xdr:colOff>114300</xdr:colOff>
      <xdr:row>37</xdr:row>
      <xdr:rowOff>155653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3158"/>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54496</xdr:rowOff>
    </xdr:from>
    <xdr:to>
      <xdr:col>6</xdr:col>
      <xdr:colOff>38100</xdr:colOff>
      <xdr:row>35</xdr:row>
      <xdr:rowOff>156096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133069</xdr:rowOff>
    </xdr:from>
    <xdr:to>
      <xdr:col>24</xdr:col>
      <xdr:colOff>114300</xdr:colOff>
      <xdr:row>37</xdr:row>
      <xdr:rowOff>63219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111496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8760</xdr:rowOff>
    </xdr:from>
    <xdr:to>
      <xdr:col>20</xdr:col>
      <xdr:colOff>38100</xdr:colOff>
      <xdr:row>37</xdr:row>
      <xdr:rowOff>110360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32697</xdr:rowOff>
    </xdr:from>
    <xdr:to>
      <xdr:col>15</xdr:col>
      <xdr:colOff>101600</xdr:colOff>
      <xdr:row>37</xdr:row>
      <xdr:rowOff>134297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125424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58708</xdr:rowOff>
    </xdr:from>
    <xdr:to>
      <xdr:col>10</xdr:col>
      <xdr:colOff>165100</xdr:colOff>
      <xdr:row>37</xdr:row>
      <xdr:rowOff>160308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151436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104853</xdr:rowOff>
    </xdr:from>
    <xdr:to>
      <xdr:col>6</xdr:col>
      <xdr:colOff>38100</xdr:colOff>
      <xdr:row>38</xdr:row>
      <xdr:rowOff>35003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26130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10934</xdr:rowOff>
    </xdr:from>
    <xdr:to>
      <xdr:col>24</xdr:col>
      <xdr:colOff>63500</xdr:colOff>
      <xdr:row>57</xdr:row>
      <xdr:rowOff>72899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83584"/>
          <a:ext cx="838200" cy="6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10934</xdr:rowOff>
    </xdr:from>
    <xdr:to>
      <xdr:col>19</xdr:col>
      <xdr:colOff>177800</xdr:colOff>
      <xdr:row>57</xdr:row>
      <xdr:rowOff>21267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358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12767</xdr:rowOff>
    </xdr:from>
    <xdr:to>
      <xdr:col>15</xdr:col>
      <xdr:colOff>50800</xdr:colOff>
      <xdr:row>57</xdr:row>
      <xdr:rowOff>21267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5417"/>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12767</xdr:rowOff>
    </xdr:from>
    <xdr:to>
      <xdr:col>10</xdr:col>
      <xdr:colOff>114300</xdr:colOff>
      <xdr:row>57</xdr:row>
      <xdr:rowOff>82779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5417"/>
          <a:ext cx="889000" cy="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22099</xdr:rowOff>
    </xdr:from>
    <xdr:to>
      <xdr:col>24</xdr:col>
      <xdr:colOff>114300</xdr:colOff>
      <xdr:row>57</xdr:row>
      <xdr:rowOff>123699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108476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131584</xdr:rowOff>
    </xdr:from>
    <xdr:to>
      <xdr:col>20</xdr:col>
      <xdr:colOff>38100</xdr:colOff>
      <xdr:row>57</xdr:row>
      <xdr:rowOff>61734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52861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141917</xdr:rowOff>
    </xdr:from>
    <xdr:to>
      <xdr:col>15</xdr:col>
      <xdr:colOff>101600</xdr:colOff>
      <xdr:row>57</xdr:row>
      <xdr:rowOff>72067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63194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133417</xdr:rowOff>
    </xdr:from>
    <xdr:to>
      <xdr:col>10</xdr:col>
      <xdr:colOff>165100</xdr:colOff>
      <xdr:row>57</xdr:row>
      <xdr:rowOff>63567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80094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31979</xdr:rowOff>
    </xdr:from>
    <xdr:to>
      <xdr:col>6</xdr:col>
      <xdr:colOff>38100</xdr:colOff>
      <xdr:row>57</xdr:row>
      <xdr:rowOff>133579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124706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17216</xdr:rowOff>
    </xdr:from>
    <xdr:to>
      <xdr:col>24</xdr:col>
      <xdr:colOff>63500</xdr:colOff>
      <xdr:row>78</xdr:row>
      <xdr:rowOff>92608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0316"/>
          <a:ext cx="8382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57815</xdr:rowOff>
    </xdr:from>
    <xdr:to>
      <xdr:col>19</xdr:col>
      <xdr:colOff>177800</xdr:colOff>
      <xdr:row>78</xdr:row>
      <xdr:rowOff>92608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0915"/>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57815</xdr:rowOff>
    </xdr:from>
    <xdr:to>
      <xdr:col>15</xdr:col>
      <xdr:colOff>50800</xdr:colOff>
      <xdr:row>78</xdr:row>
      <xdr:rowOff>94712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0915"/>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87945</xdr:rowOff>
    </xdr:from>
    <xdr:to>
      <xdr:col>10</xdr:col>
      <xdr:colOff>114300</xdr:colOff>
      <xdr:row>78</xdr:row>
      <xdr:rowOff>94712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104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137866</xdr:rowOff>
    </xdr:from>
    <xdr:to>
      <xdr:col>24</xdr:col>
      <xdr:colOff>114300</xdr:colOff>
      <xdr:row>78</xdr:row>
      <xdr:rowOff>68016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52793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41808</xdr:rowOff>
    </xdr:from>
    <xdr:to>
      <xdr:col>20</xdr:col>
      <xdr:colOff>38100</xdr:colOff>
      <xdr:row>78</xdr:row>
      <xdr:rowOff>143408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134535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7015</xdr:rowOff>
    </xdr:from>
    <xdr:to>
      <xdr:col>15</xdr:col>
      <xdr:colOff>101600</xdr:colOff>
      <xdr:row>78</xdr:row>
      <xdr:rowOff>108615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99742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43912</xdr:rowOff>
    </xdr:from>
    <xdr:to>
      <xdr:col>10</xdr:col>
      <xdr:colOff>165100</xdr:colOff>
      <xdr:row>78</xdr:row>
      <xdr:rowOff>145512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136639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09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37145</xdr:rowOff>
    </xdr:from>
    <xdr:to>
      <xdr:col>6</xdr:col>
      <xdr:colOff>38100</xdr:colOff>
      <xdr:row>78</xdr:row>
      <xdr:rowOff>138745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129872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21196</xdr:rowOff>
    </xdr:from>
    <xdr:to>
      <xdr:col>24</xdr:col>
      <xdr:colOff>63500</xdr:colOff>
      <xdr:row>92</xdr:row>
      <xdr:rowOff>80911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94596"/>
          <a:ext cx="8382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64973</xdr:rowOff>
    </xdr:from>
    <xdr:to>
      <xdr:col>19</xdr:col>
      <xdr:colOff>177800</xdr:colOff>
      <xdr:row>92</xdr:row>
      <xdr:rowOff>80911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838373"/>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64973</xdr:rowOff>
    </xdr:from>
    <xdr:to>
      <xdr:col>15</xdr:col>
      <xdr:colOff>50800</xdr:colOff>
      <xdr:row>94</xdr:row>
      <xdr:rowOff>94031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38373"/>
          <a:ext cx="889000" cy="3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94031</xdr:rowOff>
    </xdr:from>
    <xdr:to>
      <xdr:col>10</xdr:col>
      <xdr:colOff>114300</xdr:colOff>
      <xdr:row>95</xdr:row>
      <xdr:rowOff>36564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10331"/>
          <a:ext cx="889000" cy="1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8483</xdr:rowOff>
    </xdr:from>
    <xdr:to>
      <xdr:col>6</xdr:col>
      <xdr:colOff>38100</xdr:colOff>
      <xdr:row>98</xdr:row>
      <xdr:rowOff>110083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1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141846</xdr:rowOff>
    </xdr:from>
    <xdr:to>
      <xdr:col>24</xdr:col>
      <xdr:colOff>114300</xdr:colOff>
      <xdr:row>92</xdr:row>
      <xdr:rowOff>71996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164723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9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30111</xdr:rowOff>
    </xdr:from>
    <xdr:to>
      <xdr:col>20</xdr:col>
      <xdr:colOff>38100</xdr:colOff>
      <xdr:row>92</xdr:row>
      <xdr:rowOff>131711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148238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14173</xdr:rowOff>
    </xdr:from>
    <xdr:to>
      <xdr:col>15</xdr:col>
      <xdr:colOff>101600</xdr:colOff>
      <xdr:row>92</xdr:row>
      <xdr:rowOff>115773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132300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43231</xdr:rowOff>
    </xdr:from>
    <xdr:to>
      <xdr:col>10</xdr:col>
      <xdr:colOff>165100</xdr:colOff>
      <xdr:row>94</xdr:row>
      <xdr:rowOff>144831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161358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3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157214</xdr:rowOff>
    </xdr:from>
    <xdr:to>
      <xdr:col>6</xdr:col>
      <xdr:colOff>38100</xdr:colOff>
      <xdr:row>95</xdr:row>
      <xdr:rowOff>87364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103891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79959</xdr:rowOff>
    </xdr:from>
    <xdr:to>
      <xdr:col>55</xdr:col>
      <xdr:colOff>0</xdr:colOff>
      <xdr:row>38</xdr:row>
      <xdr:rowOff>142998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95059"/>
          <a:ext cx="838200" cy="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133898</xdr:rowOff>
    </xdr:from>
    <xdr:to>
      <xdr:col>50</xdr:col>
      <xdr:colOff>114300</xdr:colOff>
      <xdr:row>38</xdr:row>
      <xdr:rowOff>142998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4899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41783</xdr:rowOff>
    </xdr:from>
    <xdr:to>
      <xdr:col>45</xdr:col>
      <xdr:colOff>177800</xdr:colOff>
      <xdr:row>38</xdr:row>
      <xdr:rowOff>133898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8183"/>
          <a:ext cx="889000" cy="1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41783</xdr:rowOff>
    </xdr:from>
    <xdr:to>
      <xdr:col>41</xdr:col>
      <xdr:colOff>50800</xdr:colOff>
      <xdr:row>38</xdr:row>
      <xdr:rowOff>160535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8183"/>
          <a:ext cx="889000" cy="11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125454</xdr:rowOff>
    </xdr:from>
    <xdr:to>
      <xdr:col>36</xdr:col>
      <xdr:colOff>165100</xdr:colOff>
      <xdr:row>37</xdr:row>
      <xdr:rowOff>55604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72131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29159</xdr:rowOff>
    </xdr:from>
    <xdr:to>
      <xdr:col>55</xdr:col>
      <xdr:colOff>50800</xdr:colOff>
      <xdr:row>38</xdr:row>
      <xdr:rowOff>130759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7586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92198</xdr:rowOff>
    </xdr:from>
    <xdr:to>
      <xdr:col>50</xdr:col>
      <xdr:colOff>165100</xdr:colOff>
      <xdr:row>39</xdr:row>
      <xdr:rowOff>22348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13475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83098</xdr:rowOff>
    </xdr:from>
    <xdr:to>
      <xdr:col>46</xdr:col>
      <xdr:colOff>38100</xdr:colOff>
      <xdr:row>39</xdr:row>
      <xdr:rowOff>13248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162433</xdr:rowOff>
    </xdr:from>
    <xdr:to>
      <xdr:col>41</xdr:col>
      <xdr:colOff>101600</xdr:colOff>
      <xdr:row>32</xdr:row>
      <xdr:rowOff>92583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83710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109735</xdr:rowOff>
    </xdr:from>
    <xdr:to>
      <xdr:col>36</xdr:col>
      <xdr:colOff>165100</xdr:colOff>
      <xdr:row>39</xdr:row>
      <xdr:rowOff>39885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31012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148509</xdr:rowOff>
    </xdr:from>
    <xdr:to>
      <xdr:col>55</xdr:col>
      <xdr:colOff>0</xdr:colOff>
      <xdr:row>57</xdr:row>
      <xdr:rowOff>31915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9709"/>
          <a:ext cx="838200" cy="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31915</xdr:rowOff>
    </xdr:from>
    <xdr:to>
      <xdr:col>50</xdr:col>
      <xdr:colOff>114300</xdr:colOff>
      <xdr:row>57</xdr:row>
      <xdr:rowOff>153126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04565"/>
          <a:ext cx="8890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18984</xdr:rowOff>
    </xdr:from>
    <xdr:to>
      <xdr:col>45</xdr:col>
      <xdr:colOff>177800</xdr:colOff>
      <xdr:row>57</xdr:row>
      <xdr:rowOff>153126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20184"/>
          <a:ext cx="889000" cy="3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130921</xdr:rowOff>
    </xdr:from>
    <xdr:to>
      <xdr:col>41</xdr:col>
      <xdr:colOff>50800</xdr:colOff>
      <xdr:row>56</xdr:row>
      <xdr:rowOff>18984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60671"/>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97709</xdr:rowOff>
    </xdr:from>
    <xdr:to>
      <xdr:col>55</xdr:col>
      <xdr:colOff>50800</xdr:colOff>
      <xdr:row>57</xdr:row>
      <xdr:rowOff>27859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120586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152565</xdr:rowOff>
    </xdr:from>
    <xdr:to>
      <xdr:col>50</xdr:col>
      <xdr:colOff>165100</xdr:colOff>
      <xdr:row>57</xdr:row>
      <xdr:rowOff>82715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99242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102326</xdr:rowOff>
    </xdr:from>
    <xdr:to>
      <xdr:col>46</xdr:col>
      <xdr:colOff>38100</xdr:colOff>
      <xdr:row>58</xdr:row>
      <xdr:rowOff>32476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23603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139634</xdr:rowOff>
    </xdr:from>
    <xdr:to>
      <xdr:col>41</xdr:col>
      <xdr:colOff>101600</xdr:colOff>
      <xdr:row>56</xdr:row>
      <xdr:rowOff>69784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86311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80121</xdr:rowOff>
    </xdr:from>
    <xdr:to>
      <xdr:col>36</xdr:col>
      <xdr:colOff>165100</xdr:colOff>
      <xdr:row>56</xdr:row>
      <xdr:rowOff>10271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6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168218</xdr:rowOff>
    </xdr:from>
    <xdr:to>
      <xdr:col>55</xdr:col>
      <xdr:colOff>0</xdr:colOff>
      <xdr:row>78</xdr:row>
      <xdr:rowOff>168790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131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120859</xdr:rowOff>
    </xdr:from>
    <xdr:to>
      <xdr:col>50</xdr:col>
      <xdr:colOff>114300</xdr:colOff>
      <xdr:row>78</xdr:row>
      <xdr:rowOff>168218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3959"/>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127336</xdr:rowOff>
    </xdr:from>
    <xdr:to>
      <xdr:col>45</xdr:col>
      <xdr:colOff>177800</xdr:colOff>
      <xdr:row>78</xdr:row>
      <xdr:rowOff>120859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643186"/>
          <a:ext cx="889000" cy="8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127336</xdr:rowOff>
    </xdr:from>
    <xdr:to>
      <xdr:col>41</xdr:col>
      <xdr:colOff>50800</xdr:colOff>
      <xdr:row>76</xdr:row>
      <xdr:rowOff>24276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643186"/>
          <a:ext cx="8890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117990</xdr:rowOff>
    </xdr:from>
    <xdr:to>
      <xdr:col>55</xdr:col>
      <xdr:colOff>50800</xdr:colOff>
      <xdr:row>79</xdr:row>
      <xdr:rowOff>48140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32917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117418</xdr:rowOff>
    </xdr:from>
    <xdr:to>
      <xdr:col>50</xdr:col>
      <xdr:colOff>165100</xdr:colOff>
      <xdr:row>79</xdr:row>
      <xdr:rowOff>47568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38695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70059</xdr:rowOff>
    </xdr:from>
    <xdr:to>
      <xdr:col>46</xdr:col>
      <xdr:colOff>38100</xdr:colOff>
      <xdr:row>79</xdr:row>
      <xdr:rowOff>209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162786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76536</xdr:rowOff>
    </xdr:from>
    <xdr:to>
      <xdr:col>41</xdr:col>
      <xdr:colOff>101600</xdr:colOff>
      <xdr:row>74</xdr:row>
      <xdr:rowOff>6686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23213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144926</xdr:rowOff>
    </xdr:from>
    <xdr:to>
      <xdr:col>36</xdr:col>
      <xdr:colOff>165100</xdr:colOff>
      <xdr:row>76</xdr:row>
      <xdr:rowOff>75076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66203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50981</xdr:rowOff>
    </xdr:from>
    <xdr:to>
      <xdr:col>55</xdr:col>
      <xdr:colOff>0</xdr:colOff>
      <xdr:row>98</xdr:row>
      <xdr:rowOff>84291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53081"/>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50981</xdr:rowOff>
    </xdr:from>
    <xdr:to>
      <xdr:col>50</xdr:col>
      <xdr:colOff>114300</xdr:colOff>
      <xdr:row>98</xdr:row>
      <xdr:rowOff>71664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5308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60027</xdr:rowOff>
    </xdr:from>
    <xdr:to>
      <xdr:col>45</xdr:col>
      <xdr:colOff>177800</xdr:colOff>
      <xdr:row>98</xdr:row>
      <xdr:rowOff>71664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62127"/>
          <a:ext cx="8890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4195</xdr:rowOff>
    </xdr:from>
    <xdr:to>
      <xdr:col>41</xdr:col>
      <xdr:colOff>50800</xdr:colOff>
      <xdr:row>98</xdr:row>
      <xdr:rowOff>60027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06295"/>
          <a:ext cx="889000" cy="5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33491</xdr:rowOff>
    </xdr:from>
    <xdr:to>
      <xdr:col>55</xdr:col>
      <xdr:colOff>50800</xdr:colOff>
      <xdr:row>98</xdr:row>
      <xdr:rowOff>135091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119868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xdr:rowOff>
    </xdr:from>
    <xdr:to>
      <xdr:col>50</xdr:col>
      <xdr:colOff>165100</xdr:colOff>
      <xdr:row>98</xdr:row>
      <xdr:rowOff>101781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92908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20864</xdr:rowOff>
    </xdr:from>
    <xdr:to>
      <xdr:col>46</xdr:col>
      <xdr:colOff>38100</xdr:colOff>
      <xdr:row>98</xdr:row>
      <xdr:rowOff>122464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113591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9227</xdr:rowOff>
    </xdr:from>
    <xdr:to>
      <xdr:col>41</xdr:col>
      <xdr:colOff>101600</xdr:colOff>
      <xdr:row>98</xdr:row>
      <xdr:rowOff>110827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101954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124845</xdr:rowOff>
    </xdr:from>
    <xdr:to>
      <xdr:col>36</xdr:col>
      <xdr:colOff>165100</xdr:colOff>
      <xdr:row>98</xdr:row>
      <xdr:rowOff>54995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46122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88298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4848"/>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88298</xdr:rowOff>
    </xdr:from>
    <xdr:to>
      <xdr:col>71</xdr:col>
      <xdr:colOff>177800</xdr:colOff>
      <xdr:row>39</xdr:row>
      <xdr:rowOff>92347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7484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21332</xdr:rowOff>
    </xdr:from>
    <xdr:to>
      <xdr:col>67</xdr:col>
      <xdr:colOff>101600</xdr:colOff>
      <xdr:row>38</xdr:row>
      <xdr:rowOff>122932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139459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37498</xdr:rowOff>
    </xdr:from>
    <xdr:to>
      <xdr:col>72</xdr:col>
      <xdr:colOff>38100</xdr:colOff>
      <xdr:row>39</xdr:row>
      <xdr:rowOff>139098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130225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41547</xdr:rowOff>
    </xdr:from>
    <xdr:to>
      <xdr:col>67</xdr:col>
      <xdr:colOff>101600</xdr:colOff>
      <xdr:row>39</xdr:row>
      <xdr:rowOff>143147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134274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2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86534</xdr:rowOff>
    </xdr:from>
    <xdr:to>
      <xdr:col>85</xdr:col>
      <xdr:colOff>127000</xdr:colOff>
      <xdr:row>77</xdr:row>
      <xdr:rowOff>93196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88184"/>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70647</xdr:rowOff>
    </xdr:from>
    <xdr:to>
      <xdr:col>81</xdr:col>
      <xdr:colOff>50800</xdr:colOff>
      <xdr:row>77</xdr:row>
      <xdr:rowOff>86534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2297"/>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57175</xdr:rowOff>
    </xdr:from>
    <xdr:to>
      <xdr:col>76</xdr:col>
      <xdr:colOff>114300</xdr:colOff>
      <xdr:row>77</xdr:row>
      <xdr:rowOff>70647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58825"/>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33956</xdr:rowOff>
    </xdr:from>
    <xdr:to>
      <xdr:col>71</xdr:col>
      <xdr:colOff>177800</xdr:colOff>
      <xdr:row>77</xdr:row>
      <xdr:rowOff>57175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35606"/>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52700</xdr:rowOff>
    </xdr:from>
    <xdr:to>
      <xdr:col>67</xdr:col>
      <xdr:colOff>101600</xdr:colOff>
      <xdr:row>74</xdr:row>
      <xdr:rowOff>154300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42396</xdr:rowOff>
    </xdr:from>
    <xdr:to>
      <xdr:col>85</xdr:col>
      <xdr:colOff>177800</xdr:colOff>
      <xdr:row>77</xdr:row>
      <xdr:rowOff>143996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20823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35734</xdr:rowOff>
    </xdr:from>
    <xdr:to>
      <xdr:col>81</xdr:col>
      <xdr:colOff>101600</xdr:colOff>
      <xdr:row>77</xdr:row>
      <xdr:rowOff>137334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128461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3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19847</xdr:rowOff>
    </xdr:from>
    <xdr:to>
      <xdr:col>76</xdr:col>
      <xdr:colOff>165100</xdr:colOff>
      <xdr:row>77</xdr:row>
      <xdr:rowOff>121447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112574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6375</xdr:rowOff>
    </xdr:from>
    <xdr:to>
      <xdr:col>72</xdr:col>
      <xdr:colOff>38100</xdr:colOff>
      <xdr:row>77</xdr:row>
      <xdr:rowOff>107975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99102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154606</xdr:rowOff>
    </xdr:from>
    <xdr:to>
      <xdr:col>67</xdr:col>
      <xdr:colOff>101600</xdr:colOff>
      <xdr:row>77</xdr:row>
      <xdr:rowOff>84756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8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75883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7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160872</xdr:rowOff>
    </xdr:from>
    <xdr:to>
      <xdr:col>85</xdr:col>
      <xdr:colOff>127000</xdr:colOff>
      <xdr:row>98</xdr:row>
      <xdr:rowOff>25102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91522"/>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102662</xdr:rowOff>
    </xdr:from>
    <xdr:to>
      <xdr:col>81</xdr:col>
      <xdr:colOff>50800</xdr:colOff>
      <xdr:row>98</xdr:row>
      <xdr:rowOff>25102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3312"/>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102662</xdr:rowOff>
    </xdr:from>
    <xdr:to>
      <xdr:col>76</xdr:col>
      <xdr:colOff>114300</xdr:colOff>
      <xdr:row>97</xdr:row>
      <xdr:rowOff>152662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3312"/>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152662</xdr:rowOff>
    </xdr:from>
    <xdr:to>
      <xdr:col>71</xdr:col>
      <xdr:colOff>177800</xdr:colOff>
      <xdr:row>98</xdr:row>
      <xdr:rowOff>79890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83312"/>
          <a:ext cx="889000" cy="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110072</xdr:rowOff>
    </xdr:from>
    <xdr:to>
      <xdr:col>85</xdr:col>
      <xdr:colOff>177800</xdr:colOff>
      <xdr:row>98</xdr:row>
      <xdr:rowOff>40222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132949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145752</xdr:rowOff>
    </xdr:from>
    <xdr:to>
      <xdr:col>81</xdr:col>
      <xdr:colOff>101600</xdr:colOff>
      <xdr:row>98</xdr:row>
      <xdr:rowOff>75902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92429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51862</xdr:rowOff>
    </xdr:from>
    <xdr:to>
      <xdr:col>76</xdr:col>
      <xdr:colOff>165100</xdr:colOff>
      <xdr:row>97</xdr:row>
      <xdr:rowOff>153462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169989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101862</xdr:rowOff>
    </xdr:from>
    <xdr:to>
      <xdr:col>72</xdr:col>
      <xdr:colOff>38100</xdr:colOff>
      <xdr:row>98</xdr:row>
      <xdr:rowOff>32012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48539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29090</xdr:rowOff>
    </xdr:from>
    <xdr:to>
      <xdr:col>67</xdr:col>
      <xdr:colOff>101600</xdr:colOff>
      <xdr:row>98</xdr:row>
      <xdr:rowOff>130690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121817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15982</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59632"/>
          <a:ext cx="838200" cy="29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136632</xdr:rowOff>
    </xdr:from>
    <xdr:to>
      <xdr:col>116</xdr:col>
      <xdr:colOff>114300</xdr:colOff>
      <xdr:row>37</xdr:row>
      <xdr:rowOff>66782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159509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102159</xdr:rowOff>
    </xdr:from>
    <xdr:to>
      <xdr:col>98</xdr:col>
      <xdr:colOff>38100</xdr:colOff>
      <xdr:row>58</xdr:row>
      <xdr:rowOff>32309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48836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28696</xdr:rowOff>
    </xdr:from>
    <xdr:to>
      <xdr:col>116</xdr:col>
      <xdr:colOff>63500</xdr:colOff>
      <xdr:row>77</xdr:row>
      <xdr:rowOff>71768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230346"/>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28696</xdr:rowOff>
    </xdr:from>
    <xdr:to>
      <xdr:col>111</xdr:col>
      <xdr:colOff>177800</xdr:colOff>
      <xdr:row>77</xdr:row>
      <xdr:rowOff>38545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30346"/>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165988</xdr:rowOff>
    </xdr:from>
    <xdr:to>
      <xdr:col>107</xdr:col>
      <xdr:colOff>50800</xdr:colOff>
      <xdr:row>77</xdr:row>
      <xdr:rowOff>38545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96188"/>
          <a:ext cx="8890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165988</xdr:rowOff>
    </xdr:from>
    <xdr:to>
      <xdr:col>102</xdr:col>
      <xdr:colOff>114300</xdr:colOff>
      <xdr:row>76</xdr:row>
      <xdr:rowOff>170580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96188"/>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68897</xdr:rowOff>
    </xdr:from>
    <xdr:to>
      <xdr:col>98</xdr:col>
      <xdr:colOff>38100</xdr:colOff>
      <xdr:row>74</xdr:row>
      <xdr:rowOff>170497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20968</xdr:rowOff>
    </xdr:from>
    <xdr:to>
      <xdr:col>116</xdr:col>
      <xdr:colOff>114300</xdr:colOff>
      <xdr:row>77</xdr:row>
      <xdr:rowOff>122568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170845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149346</xdr:rowOff>
    </xdr:from>
    <xdr:to>
      <xdr:col>112</xdr:col>
      <xdr:colOff>38100</xdr:colOff>
      <xdr:row>77</xdr:row>
      <xdr:rowOff>79496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96023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159195</xdr:rowOff>
    </xdr:from>
    <xdr:to>
      <xdr:col>107</xdr:col>
      <xdr:colOff>101600</xdr:colOff>
      <xdr:row>77</xdr:row>
      <xdr:rowOff>89345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105871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115188</xdr:rowOff>
    </xdr:from>
    <xdr:to>
      <xdr:col>102</xdr:col>
      <xdr:colOff>165100</xdr:colOff>
      <xdr:row>77</xdr:row>
      <xdr:rowOff>45338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61866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119780</xdr:rowOff>
    </xdr:from>
    <xdr:to>
      <xdr:col>98</xdr:col>
      <xdr:colOff>38100</xdr:colOff>
      <xdr:row>77</xdr:row>
      <xdr:rowOff>49930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41057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156,331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円と最も高く、人件費が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66,295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円、普通建設事業費が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53,844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円と次いでいる。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類似団体と比較しても依然と高い状況であるが、その要因には、障害福祉ｻｰﾋﾞｽの給付対象者が増加していることや子育て支援関係の給付費等の増が挙げられ、これらの費用は今後も継続して高い水準を維持する見込となっている。　　　　　　　　　　　　　　　　　　　　　　　　　　　　　 人件費については、職員数の増に伴う職員給の増及び会計年度任用職員数の増による報酬の増により前年度対比で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普通建設事業費の増については、中学校移転用地購入費等で大幅な増があったことが影響している。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物件費の減については、ふるさと納税業務委託料の減や教育施設整備に係る委託業務の減が影響している。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今後は学校施設の建替事業実施が予定されており、普通建設事業費や公債費がさらに増大する見込みとなっている事から、自主財源確保の取り組みと併せて経費の削減に努める。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22,616
22,319
15.53
11,083,510
10,691,892
295,451
5,102,036
5,400,655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169037</xdr:rowOff>
    </xdr:from>
    <xdr:to>
      <xdr:col>24</xdr:col>
      <xdr:colOff>63500</xdr:colOff>
      <xdr:row>33</xdr:row>
      <xdr:rowOff>142367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543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124079</xdr:rowOff>
    </xdr:from>
    <xdr:to>
      <xdr:col>19</xdr:col>
      <xdr:colOff>177800</xdr:colOff>
      <xdr:row>33</xdr:row>
      <xdr:rowOff>142367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192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124079</xdr:rowOff>
    </xdr:from>
    <xdr:to>
      <xdr:col>15</xdr:col>
      <xdr:colOff>50800</xdr:colOff>
      <xdr:row>33</xdr:row>
      <xdr:rowOff>153797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8192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55118</xdr:rowOff>
    </xdr:from>
    <xdr:to>
      <xdr:col>10</xdr:col>
      <xdr:colOff>114300</xdr:colOff>
      <xdr:row>33</xdr:row>
      <xdr:rowOff>153797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2968"/>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83185</xdr:rowOff>
    </xdr:from>
    <xdr:to>
      <xdr:col>6</xdr:col>
      <xdr:colOff>38100</xdr:colOff>
      <xdr:row>31</xdr:row>
      <xdr:rowOff>13335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29862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118237</xdr:rowOff>
    </xdr:from>
    <xdr:to>
      <xdr:col>24</xdr:col>
      <xdr:colOff>114300</xdr:colOff>
      <xdr:row>33</xdr:row>
      <xdr:rowOff>48387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141114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91567</xdr:rowOff>
    </xdr:from>
    <xdr:to>
      <xdr:col>20</xdr:col>
      <xdr:colOff>38100</xdr:colOff>
      <xdr:row>34</xdr:row>
      <xdr:rowOff>21717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38244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73279</xdr:rowOff>
    </xdr:from>
    <xdr:to>
      <xdr:col>15</xdr:col>
      <xdr:colOff>101600</xdr:colOff>
      <xdr:row>34</xdr:row>
      <xdr:rowOff>3429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19956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102997</xdr:rowOff>
    </xdr:from>
    <xdr:to>
      <xdr:col>10</xdr:col>
      <xdr:colOff>165100</xdr:colOff>
      <xdr:row>34</xdr:row>
      <xdr:rowOff>33147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49674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4318</xdr:rowOff>
    </xdr:from>
    <xdr:to>
      <xdr:col>6</xdr:col>
      <xdr:colOff>38100</xdr:colOff>
      <xdr:row>33</xdr:row>
      <xdr:rowOff>105918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97045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31017</xdr:rowOff>
    </xdr:from>
    <xdr:to>
      <xdr:col>24</xdr:col>
      <xdr:colOff>63500</xdr:colOff>
      <xdr:row>58</xdr:row>
      <xdr:rowOff>37307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75117"/>
          <a:ext cx="83820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150118</xdr:rowOff>
    </xdr:from>
    <xdr:to>
      <xdr:col>19</xdr:col>
      <xdr:colOff>177800</xdr:colOff>
      <xdr:row>58</xdr:row>
      <xdr:rowOff>37307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2768"/>
          <a:ext cx="889000" cy="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112451</xdr:rowOff>
    </xdr:from>
    <xdr:to>
      <xdr:col>15</xdr:col>
      <xdr:colOff>50800</xdr:colOff>
      <xdr:row>57</xdr:row>
      <xdr:rowOff>150118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42201"/>
          <a:ext cx="889000" cy="38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112451</xdr:rowOff>
    </xdr:from>
    <xdr:to>
      <xdr:col>10</xdr:col>
      <xdr:colOff>114300</xdr:colOff>
      <xdr:row>58</xdr:row>
      <xdr:rowOff>23954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42201"/>
          <a:ext cx="889000" cy="4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151667</xdr:rowOff>
    </xdr:from>
    <xdr:to>
      <xdr:col>24</xdr:col>
      <xdr:colOff>114300</xdr:colOff>
      <xdr:row>58</xdr:row>
      <xdr:rowOff>81817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3094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157957</xdr:rowOff>
    </xdr:from>
    <xdr:to>
      <xdr:col>20</xdr:col>
      <xdr:colOff>38100</xdr:colOff>
      <xdr:row>58</xdr:row>
      <xdr:rowOff>88107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99318</xdr:rowOff>
    </xdr:from>
    <xdr:to>
      <xdr:col>15</xdr:col>
      <xdr:colOff>101600</xdr:colOff>
      <xdr:row>58</xdr:row>
      <xdr:rowOff>29468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45995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61651</xdr:rowOff>
    </xdr:from>
    <xdr:to>
      <xdr:col>10</xdr:col>
      <xdr:colOff>165100</xdr:colOff>
      <xdr:row>55</xdr:row>
      <xdr:rowOff>163251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8328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6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144604</xdr:rowOff>
    </xdr:from>
    <xdr:to>
      <xdr:col>6</xdr:col>
      <xdr:colOff>38100</xdr:colOff>
      <xdr:row>58</xdr:row>
      <xdr:rowOff>74754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65881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153233</xdr:rowOff>
    </xdr:from>
    <xdr:to>
      <xdr:col>24</xdr:col>
      <xdr:colOff>63500</xdr:colOff>
      <xdr:row>74</xdr:row>
      <xdr:rowOff>88440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69083"/>
          <a:ext cx="838200" cy="10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153233</xdr:rowOff>
    </xdr:from>
    <xdr:to>
      <xdr:col>19</xdr:col>
      <xdr:colOff>177800</xdr:colOff>
      <xdr:row>74</xdr:row>
      <xdr:rowOff>169837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69083"/>
          <a:ext cx="889000" cy="18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169837</xdr:rowOff>
    </xdr:from>
    <xdr:to>
      <xdr:col>15</xdr:col>
      <xdr:colOff>50800</xdr:colOff>
      <xdr:row>76</xdr:row>
      <xdr:rowOff>25941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7137"/>
          <a:ext cx="889000" cy="19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111018</xdr:rowOff>
    </xdr:from>
    <xdr:to>
      <xdr:col>10</xdr:col>
      <xdr:colOff>114300</xdr:colOff>
      <xdr:row>76</xdr:row>
      <xdr:rowOff>25941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69768"/>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52948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37640</xdr:rowOff>
    </xdr:from>
    <xdr:to>
      <xdr:col>24</xdr:col>
      <xdr:colOff>114300</xdr:colOff>
      <xdr:row>74</xdr:row>
      <xdr:rowOff>139240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60517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7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102433</xdr:rowOff>
    </xdr:from>
    <xdr:to>
      <xdr:col>20</xdr:col>
      <xdr:colOff>38100</xdr:colOff>
      <xdr:row>74</xdr:row>
      <xdr:rowOff>32583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49110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119037</xdr:rowOff>
    </xdr:from>
    <xdr:to>
      <xdr:col>15</xdr:col>
      <xdr:colOff>101600</xdr:colOff>
      <xdr:row>75</xdr:row>
      <xdr:rowOff>49187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65714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146591</xdr:rowOff>
    </xdr:from>
    <xdr:to>
      <xdr:col>10</xdr:col>
      <xdr:colOff>165100</xdr:colOff>
      <xdr:row>76</xdr:row>
      <xdr:rowOff>76741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93268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8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60218</xdr:rowOff>
    </xdr:from>
    <xdr:to>
      <xdr:col>6</xdr:col>
      <xdr:colOff>38100</xdr:colOff>
      <xdr:row>75</xdr:row>
      <xdr:rowOff>161818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140517</xdr:rowOff>
    </xdr:from>
    <xdr:to>
      <xdr:col>24</xdr:col>
      <xdr:colOff>63500</xdr:colOff>
      <xdr:row>97</xdr:row>
      <xdr:rowOff>145856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1167"/>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103059</xdr:rowOff>
    </xdr:from>
    <xdr:to>
      <xdr:col>19</xdr:col>
      <xdr:colOff>177800</xdr:colOff>
      <xdr:row>97</xdr:row>
      <xdr:rowOff>140517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33709"/>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103059</xdr:rowOff>
    </xdr:from>
    <xdr:to>
      <xdr:col>15</xdr:col>
      <xdr:colOff>50800</xdr:colOff>
      <xdr:row>97</xdr:row>
      <xdr:rowOff>111370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33709"/>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111370</xdr:rowOff>
    </xdr:from>
    <xdr:to>
      <xdr:col>10</xdr:col>
      <xdr:colOff>114300</xdr:colOff>
      <xdr:row>98</xdr:row>
      <xdr:rowOff>80673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42020"/>
          <a:ext cx="8890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101260</xdr:rowOff>
    </xdr:from>
    <xdr:to>
      <xdr:col>6</xdr:col>
      <xdr:colOff>38100</xdr:colOff>
      <xdr:row>97</xdr:row>
      <xdr:rowOff>31410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47937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95056</xdr:rowOff>
    </xdr:from>
    <xdr:to>
      <xdr:col>24</xdr:col>
      <xdr:colOff>114300</xdr:colOff>
      <xdr:row>98</xdr:row>
      <xdr:rowOff>25206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73483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89717</xdr:rowOff>
    </xdr:from>
    <xdr:to>
      <xdr:col>20</xdr:col>
      <xdr:colOff>38100</xdr:colOff>
      <xdr:row>98</xdr:row>
      <xdr:rowOff>19867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52259</xdr:rowOff>
    </xdr:from>
    <xdr:to>
      <xdr:col>15</xdr:col>
      <xdr:colOff>101600</xdr:colOff>
      <xdr:row>97</xdr:row>
      <xdr:rowOff>153859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8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144986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7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60570</xdr:rowOff>
    </xdr:from>
    <xdr:to>
      <xdr:col>10</xdr:col>
      <xdr:colOff>165100</xdr:colOff>
      <xdr:row>97</xdr:row>
      <xdr:rowOff>162170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29873</xdr:rowOff>
    </xdr:from>
    <xdr:to>
      <xdr:col>6</xdr:col>
      <xdr:colOff>38100</xdr:colOff>
      <xdr:row>98</xdr:row>
      <xdr:rowOff>131473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122600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14732</xdr:rowOff>
    </xdr:from>
    <xdr:to>
      <xdr:col>55</xdr:col>
      <xdr:colOff>0</xdr:colOff>
      <xdr:row>39</xdr:row>
      <xdr:rowOff>15113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0128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14732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09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11874</xdr:rowOff>
    </xdr:from>
    <xdr:to>
      <xdr:col>45</xdr:col>
      <xdr:colOff>177800</xdr:colOff>
      <xdr:row>39</xdr:row>
      <xdr:rowOff>14351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842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11494</xdr:rowOff>
    </xdr:from>
    <xdr:to>
      <xdr:col>41</xdr:col>
      <xdr:colOff>50800</xdr:colOff>
      <xdr:row>39</xdr:row>
      <xdr:rowOff>11874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804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71945</xdr:rowOff>
    </xdr:from>
    <xdr:to>
      <xdr:col>36</xdr:col>
      <xdr:colOff>165100</xdr:colOff>
      <xdr:row>39</xdr:row>
      <xdr:rowOff>2095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18623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135763</xdr:rowOff>
    </xdr:from>
    <xdr:to>
      <xdr:col>55</xdr:col>
      <xdr:colOff>50800</xdr:colOff>
      <xdr:row>39</xdr:row>
      <xdr:rowOff>65913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135382</xdr:rowOff>
    </xdr:from>
    <xdr:to>
      <xdr:col>50</xdr:col>
      <xdr:colOff>165100</xdr:colOff>
      <xdr:row>39</xdr:row>
      <xdr:rowOff>65532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56659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56278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132524</xdr:rowOff>
    </xdr:from>
    <xdr:to>
      <xdr:col>41</xdr:col>
      <xdr:colOff>101600</xdr:colOff>
      <xdr:row>39</xdr:row>
      <xdr:rowOff>62674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53801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132144</xdr:rowOff>
    </xdr:from>
    <xdr:to>
      <xdr:col>36</xdr:col>
      <xdr:colOff>165100</xdr:colOff>
      <xdr:row>39</xdr:row>
      <xdr:rowOff>62294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53421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92240</xdr:rowOff>
    </xdr:from>
    <xdr:to>
      <xdr:col>55</xdr:col>
      <xdr:colOff>0</xdr:colOff>
      <xdr:row>58</xdr:row>
      <xdr:rowOff>111823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36340"/>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90881</xdr:rowOff>
    </xdr:from>
    <xdr:to>
      <xdr:col>50</xdr:col>
      <xdr:colOff>114300</xdr:colOff>
      <xdr:row>58</xdr:row>
      <xdr:rowOff>111823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34981"/>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80873</xdr:rowOff>
    </xdr:from>
    <xdr:to>
      <xdr:col>45</xdr:col>
      <xdr:colOff>177800</xdr:colOff>
      <xdr:row>58</xdr:row>
      <xdr:rowOff>90881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24973"/>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69114</xdr:rowOff>
    </xdr:from>
    <xdr:to>
      <xdr:col>41</xdr:col>
      <xdr:colOff>50800</xdr:colOff>
      <xdr:row>58</xdr:row>
      <xdr:rowOff>80873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13214"/>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41440</xdr:rowOff>
    </xdr:from>
    <xdr:to>
      <xdr:col>55</xdr:col>
      <xdr:colOff>50800</xdr:colOff>
      <xdr:row>58</xdr:row>
      <xdr:rowOff>143040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61023</xdr:rowOff>
    </xdr:from>
    <xdr:to>
      <xdr:col>50</xdr:col>
      <xdr:colOff>165100</xdr:colOff>
      <xdr:row>58</xdr:row>
      <xdr:rowOff>162623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153750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40081</xdr:rowOff>
    </xdr:from>
    <xdr:to>
      <xdr:col>46</xdr:col>
      <xdr:colOff>38100</xdr:colOff>
      <xdr:row>58</xdr:row>
      <xdr:rowOff>141681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158208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75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30073</xdr:rowOff>
    </xdr:from>
    <xdr:to>
      <xdr:col>41</xdr:col>
      <xdr:colOff>101600</xdr:colOff>
      <xdr:row>58</xdr:row>
      <xdr:rowOff>131673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148200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18314</xdr:rowOff>
    </xdr:from>
    <xdr:to>
      <xdr:col>36</xdr:col>
      <xdr:colOff>165100</xdr:colOff>
      <xdr:row>58</xdr:row>
      <xdr:rowOff>119914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111041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72340</xdr:rowOff>
    </xdr:from>
    <xdr:to>
      <xdr:col>55</xdr:col>
      <xdr:colOff>0</xdr:colOff>
      <xdr:row>78</xdr:row>
      <xdr:rowOff>75121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5440"/>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138176</xdr:rowOff>
    </xdr:from>
    <xdr:to>
      <xdr:col>50</xdr:col>
      <xdr:colOff>114300</xdr:colOff>
      <xdr:row>78</xdr:row>
      <xdr:rowOff>72340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39826"/>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138176</xdr:rowOff>
    </xdr:from>
    <xdr:to>
      <xdr:col>45</xdr:col>
      <xdr:colOff>177800</xdr:colOff>
      <xdr:row>78</xdr:row>
      <xdr:rowOff>8141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39826"/>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110973</xdr:rowOff>
    </xdr:from>
    <xdr:to>
      <xdr:col>41</xdr:col>
      <xdr:colOff>50800</xdr:colOff>
      <xdr:row>78</xdr:row>
      <xdr:rowOff>8141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12623"/>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121018</xdr:rowOff>
    </xdr:from>
    <xdr:to>
      <xdr:col>36</xdr:col>
      <xdr:colOff>165100</xdr:colOff>
      <xdr:row>76</xdr:row>
      <xdr:rowOff>51169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67695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24321</xdr:rowOff>
    </xdr:from>
    <xdr:to>
      <xdr:col>55</xdr:col>
      <xdr:colOff>50800</xdr:colOff>
      <xdr:row>78</xdr:row>
      <xdr:rowOff>125921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110698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21540</xdr:rowOff>
    </xdr:from>
    <xdr:to>
      <xdr:col>50</xdr:col>
      <xdr:colOff>165100</xdr:colOff>
      <xdr:row>78</xdr:row>
      <xdr:rowOff>123140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114267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87376</xdr:rowOff>
    </xdr:from>
    <xdr:to>
      <xdr:col>46</xdr:col>
      <xdr:colOff>38100</xdr:colOff>
      <xdr:row>78</xdr:row>
      <xdr:rowOff>17526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8653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128791</xdr:rowOff>
    </xdr:from>
    <xdr:to>
      <xdr:col>41</xdr:col>
      <xdr:colOff>101600</xdr:colOff>
      <xdr:row>78</xdr:row>
      <xdr:rowOff>58941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50068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2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60173</xdr:rowOff>
    </xdr:from>
    <xdr:to>
      <xdr:col>36</xdr:col>
      <xdr:colOff>165100</xdr:colOff>
      <xdr:row>77</xdr:row>
      <xdr:rowOff>161773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152900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86804</xdr:rowOff>
    </xdr:from>
    <xdr:to>
      <xdr:col>55</xdr:col>
      <xdr:colOff>0</xdr:colOff>
      <xdr:row>97</xdr:row>
      <xdr:rowOff>126416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17454"/>
          <a:ext cx="8382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86804</xdr:rowOff>
    </xdr:from>
    <xdr:to>
      <xdr:col>50</xdr:col>
      <xdr:colOff>114300</xdr:colOff>
      <xdr:row>97</xdr:row>
      <xdr:rowOff>116396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17454"/>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82765</xdr:rowOff>
    </xdr:from>
    <xdr:to>
      <xdr:col>45</xdr:col>
      <xdr:colOff>177800</xdr:colOff>
      <xdr:row>97</xdr:row>
      <xdr:rowOff>116396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13415"/>
          <a:ext cx="889000" cy="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82765</xdr:rowOff>
    </xdr:from>
    <xdr:to>
      <xdr:col>41</xdr:col>
      <xdr:colOff>50800</xdr:colOff>
      <xdr:row>97</xdr:row>
      <xdr:rowOff>103251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13415"/>
          <a:ext cx="8890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92329</xdr:rowOff>
    </xdr:from>
    <xdr:to>
      <xdr:col>36</xdr:col>
      <xdr:colOff>165100</xdr:colOff>
      <xdr:row>95</xdr:row>
      <xdr:rowOff>22479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39006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75616</xdr:rowOff>
    </xdr:from>
    <xdr:to>
      <xdr:col>55</xdr:col>
      <xdr:colOff>50800</xdr:colOff>
      <xdr:row>98</xdr:row>
      <xdr:rowOff>5766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161993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36004</xdr:rowOff>
    </xdr:from>
    <xdr:to>
      <xdr:col>50</xdr:col>
      <xdr:colOff>165100</xdr:colOff>
      <xdr:row>97</xdr:row>
      <xdr:rowOff>137604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128731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65596</xdr:rowOff>
    </xdr:from>
    <xdr:to>
      <xdr:col>46</xdr:col>
      <xdr:colOff>38100</xdr:colOff>
      <xdr:row>97</xdr:row>
      <xdr:rowOff>167196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158323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31965</xdr:rowOff>
    </xdr:from>
    <xdr:to>
      <xdr:col>41</xdr:col>
      <xdr:colOff>101600</xdr:colOff>
      <xdr:row>97</xdr:row>
      <xdr:rowOff>133565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124692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52451</xdr:rowOff>
    </xdr:from>
    <xdr:to>
      <xdr:col>36</xdr:col>
      <xdr:colOff>165100</xdr:colOff>
      <xdr:row>97</xdr:row>
      <xdr:rowOff>154051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77178</xdr:rowOff>
    </xdr:from>
    <xdr:to>
      <xdr:col>85</xdr:col>
      <xdr:colOff>127000</xdr:colOff>
      <xdr:row>38</xdr:row>
      <xdr:rowOff>77330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9227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74016</xdr:rowOff>
    </xdr:from>
    <xdr:to>
      <xdr:col>81</xdr:col>
      <xdr:colOff>50800</xdr:colOff>
      <xdr:row>38</xdr:row>
      <xdr:rowOff>77178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8911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74016</xdr:rowOff>
    </xdr:from>
    <xdr:to>
      <xdr:col>76</xdr:col>
      <xdr:colOff>114300</xdr:colOff>
      <xdr:row>38</xdr:row>
      <xdr:rowOff>92646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89116"/>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92646</xdr:rowOff>
    </xdr:from>
    <xdr:to>
      <xdr:col>71</xdr:col>
      <xdr:colOff>177800</xdr:colOff>
      <xdr:row>38</xdr:row>
      <xdr:rowOff>115354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0774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108179</xdr:rowOff>
    </xdr:from>
    <xdr:to>
      <xdr:col>67</xdr:col>
      <xdr:colOff>101600</xdr:colOff>
      <xdr:row>36</xdr:row>
      <xdr:rowOff>38329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54856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26530</xdr:rowOff>
    </xdr:from>
    <xdr:to>
      <xdr:col>85</xdr:col>
      <xdr:colOff>177800</xdr:colOff>
      <xdr:row>38</xdr:row>
      <xdr:rowOff>128130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112907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26378</xdr:rowOff>
    </xdr:from>
    <xdr:to>
      <xdr:col>81</xdr:col>
      <xdr:colOff>101600</xdr:colOff>
      <xdr:row>38</xdr:row>
      <xdr:rowOff>127978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119105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23216</xdr:rowOff>
    </xdr:from>
    <xdr:to>
      <xdr:col>76</xdr:col>
      <xdr:colOff>165100</xdr:colOff>
      <xdr:row>38</xdr:row>
      <xdr:rowOff>124816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115943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41846</xdr:rowOff>
    </xdr:from>
    <xdr:to>
      <xdr:col>72</xdr:col>
      <xdr:colOff>38100</xdr:colOff>
      <xdr:row>38</xdr:row>
      <xdr:rowOff>143446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134573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64554</xdr:rowOff>
    </xdr:from>
    <xdr:to>
      <xdr:col>67</xdr:col>
      <xdr:colOff>101600</xdr:colOff>
      <xdr:row>38</xdr:row>
      <xdr:rowOff>166154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157281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115415</xdr:rowOff>
    </xdr:from>
    <xdr:to>
      <xdr:col>85</xdr:col>
      <xdr:colOff>127000</xdr:colOff>
      <xdr:row>57</xdr:row>
      <xdr:rowOff>9634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45165"/>
          <a:ext cx="838200" cy="23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139609</xdr:rowOff>
    </xdr:from>
    <xdr:to>
      <xdr:col>81</xdr:col>
      <xdr:colOff>50800</xdr:colOff>
      <xdr:row>57</xdr:row>
      <xdr:rowOff>9634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4080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41235</xdr:rowOff>
    </xdr:from>
    <xdr:to>
      <xdr:col>76</xdr:col>
      <xdr:colOff>114300</xdr:colOff>
      <xdr:row>56</xdr:row>
      <xdr:rowOff>139609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42435"/>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41235</xdr:rowOff>
    </xdr:from>
    <xdr:to>
      <xdr:col>71</xdr:col>
      <xdr:colOff>177800</xdr:colOff>
      <xdr:row>57</xdr:row>
      <xdr:rowOff>18268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42435"/>
          <a:ext cx="889000" cy="14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29890</xdr:rowOff>
    </xdr:from>
    <xdr:to>
      <xdr:col>67</xdr:col>
      <xdr:colOff>101600</xdr:colOff>
      <xdr:row>56</xdr:row>
      <xdr:rowOff>131490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148017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64615</xdr:rowOff>
    </xdr:from>
    <xdr:to>
      <xdr:col>85</xdr:col>
      <xdr:colOff>177800</xdr:colOff>
      <xdr:row>55</xdr:row>
      <xdr:rowOff>166215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87492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130284</xdr:rowOff>
    </xdr:from>
    <xdr:to>
      <xdr:col>81</xdr:col>
      <xdr:colOff>101600</xdr:colOff>
      <xdr:row>57</xdr:row>
      <xdr:rowOff>60434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51561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88809</xdr:rowOff>
    </xdr:from>
    <xdr:to>
      <xdr:col>76</xdr:col>
      <xdr:colOff>165100</xdr:colOff>
      <xdr:row>57</xdr:row>
      <xdr:rowOff>18959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35486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161885</xdr:rowOff>
    </xdr:from>
    <xdr:to>
      <xdr:col>72</xdr:col>
      <xdr:colOff>38100</xdr:colOff>
      <xdr:row>56</xdr:row>
      <xdr:rowOff>92035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108562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138918</xdr:rowOff>
    </xdr:from>
    <xdr:to>
      <xdr:col>67</xdr:col>
      <xdr:colOff>101600</xdr:colOff>
      <xdr:row>57</xdr:row>
      <xdr:rowOff>69068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60195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88297</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2847"/>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88297</xdr:rowOff>
    </xdr:from>
    <xdr:to>
      <xdr:col>71</xdr:col>
      <xdr:colOff>177800</xdr:colOff>
      <xdr:row>79</xdr:row>
      <xdr:rowOff>92348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32847"/>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21332</xdr:rowOff>
    </xdr:from>
    <xdr:to>
      <xdr:col>67</xdr:col>
      <xdr:colOff>101600</xdr:colOff>
      <xdr:row>78</xdr:row>
      <xdr:rowOff>122932</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139459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37497</xdr:rowOff>
    </xdr:from>
    <xdr:to>
      <xdr:col>72</xdr:col>
      <xdr:colOff>38100</xdr:colOff>
      <xdr:row>79</xdr:row>
      <xdr:rowOff>139097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130224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4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41548</xdr:rowOff>
    </xdr:from>
    <xdr:to>
      <xdr:col>67</xdr:col>
      <xdr:colOff>101600</xdr:colOff>
      <xdr:row>79</xdr:row>
      <xdr:rowOff>143148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134275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86534</xdr:rowOff>
    </xdr:from>
    <xdr:to>
      <xdr:col>85</xdr:col>
      <xdr:colOff>127000</xdr:colOff>
      <xdr:row>97</xdr:row>
      <xdr:rowOff>93196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17184"/>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70647</xdr:rowOff>
    </xdr:from>
    <xdr:to>
      <xdr:col>81</xdr:col>
      <xdr:colOff>50800</xdr:colOff>
      <xdr:row>97</xdr:row>
      <xdr:rowOff>86534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1297"/>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57175</xdr:rowOff>
    </xdr:from>
    <xdr:to>
      <xdr:col>76</xdr:col>
      <xdr:colOff>114300</xdr:colOff>
      <xdr:row>97</xdr:row>
      <xdr:rowOff>70647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87825"/>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33956</xdr:rowOff>
    </xdr:from>
    <xdr:to>
      <xdr:col>71</xdr:col>
      <xdr:colOff>177800</xdr:colOff>
      <xdr:row>97</xdr:row>
      <xdr:rowOff>57175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64606"/>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52684</xdr:rowOff>
    </xdr:from>
    <xdr:to>
      <xdr:col>67</xdr:col>
      <xdr:colOff>101600</xdr:colOff>
      <xdr:row>94</xdr:row>
      <xdr:rowOff>154284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170811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42396</xdr:rowOff>
    </xdr:from>
    <xdr:to>
      <xdr:col>85</xdr:col>
      <xdr:colOff>177800</xdr:colOff>
      <xdr:row>97</xdr:row>
      <xdr:rowOff>143996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20823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35734</xdr:rowOff>
    </xdr:from>
    <xdr:to>
      <xdr:col>81</xdr:col>
      <xdr:colOff>101600</xdr:colOff>
      <xdr:row>97</xdr:row>
      <xdr:rowOff>137334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128461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19847</xdr:rowOff>
    </xdr:from>
    <xdr:to>
      <xdr:col>76</xdr:col>
      <xdr:colOff>165100</xdr:colOff>
      <xdr:row>97</xdr:row>
      <xdr:rowOff>121447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112574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6375</xdr:rowOff>
    </xdr:from>
    <xdr:to>
      <xdr:col>72</xdr:col>
      <xdr:colOff>38100</xdr:colOff>
      <xdr:row>97</xdr:row>
      <xdr:rowOff>107975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99102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154606</xdr:rowOff>
    </xdr:from>
    <xdr:to>
      <xdr:col>67</xdr:col>
      <xdr:colOff>101600</xdr:colOff>
      <xdr:row>97</xdr:row>
      <xdr:rowOff>84756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75883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71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143346</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86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構成項目別では、歳出決算総額の住民一人当たり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円のうち約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を占める民生費が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206,727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円と最も高く、教育費が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円、総務費が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円、衛生費が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円と次いでいる。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占める主なものとしては、認可保育園等に対する施設型給付費があり、児童手当についても年々増加している。また、障害福祉サービス費等給付事業などの社会福祉費や、介護保険特別会計事業など老人福祉費も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総務費は、企業版ふるさと納税への多額の寄附があり、それに伴う積立金んが増加したことが影響している。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回、大幅に増した教育費ついては、今後の公立小・中学校施設の建設事業が本格化していくことから、高い水準で推移していくものと見込まれる。加えて、公債費も増大していくものと考えられるため、各事業の緊急性及び必要性を精査のうえ、公債費が将来の財政運営に影響を及ぼすことの無いよう、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財政規模に対し、財政調整基金残高は前年度比</a:t>
          </a:r>
          <a:r>
            <a:rPr kumimoji="1" lang="en-US" altLang="ja-JP" sz="1400">
              <a:solidFill>
                <a:sysClr val="windowText" lastClr="000000"/>
              </a:solidFill>
              <a:latin typeface="ＭＳ ゴシック" pitchFamily="49" charset="-128"/>
              <a:ea typeface="ＭＳ ゴシック" pitchFamily="49" charset="-128"/>
            </a:rPr>
            <a:t>1.74</a:t>
          </a:r>
          <a:r>
            <a:rPr kumimoji="1" lang="ja-JP" altLang="en-US" sz="1400">
              <a:solidFill>
                <a:sysClr val="windowText" lastClr="000000"/>
              </a:solidFill>
              <a:latin typeface="ＭＳ ゴシック" pitchFamily="49" charset="-128"/>
              <a:ea typeface="ＭＳ ゴシック" pitchFamily="49" charset="-128"/>
            </a:rPr>
            <a:t>％減となった、主な要因は、人件費の増やこども医療費助成対象範囲を単独事業で拡大したことによる一般財源の支出拡大による影響が大きいと考えられる。その結果、実質収支額も</a:t>
          </a:r>
          <a:r>
            <a:rPr kumimoji="1" lang="en-US" altLang="ja-JP" sz="1400">
              <a:solidFill>
                <a:sysClr val="windowText" lastClr="000000"/>
              </a:solidFill>
              <a:latin typeface="ＭＳ ゴシック" pitchFamily="49" charset="-128"/>
              <a:ea typeface="ＭＳ ゴシック" pitchFamily="49" charset="-128"/>
            </a:rPr>
            <a:t>5.79</a:t>
          </a:r>
          <a:r>
            <a:rPr kumimoji="1" lang="ja-JP" altLang="en-US" sz="1400">
              <a:solidFill>
                <a:sysClr val="windowText" lastClr="000000"/>
              </a:solidFill>
              <a:latin typeface="ＭＳ ゴシック" pitchFamily="49" charset="-128"/>
              <a:ea typeface="ＭＳ ゴシック" pitchFamily="49" charset="-128"/>
            </a:rPr>
            <a:t>％となっており、前年度比</a:t>
          </a:r>
          <a:r>
            <a:rPr kumimoji="1" lang="en-US" altLang="ja-JP" sz="1400">
              <a:solidFill>
                <a:sysClr val="windowText" lastClr="000000"/>
              </a:solidFill>
              <a:latin typeface="ＭＳ ゴシック" pitchFamily="49" charset="-128"/>
              <a:ea typeface="ＭＳ ゴシック" pitchFamily="49" charset="-128"/>
            </a:rPr>
            <a:t>2.99</a:t>
          </a:r>
          <a:r>
            <a:rPr kumimoji="1" lang="ja-JP" altLang="en-US" sz="1400">
              <a:solidFill>
                <a:sysClr val="windowText" lastClr="000000"/>
              </a:solidFill>
              <a:latin typeface="ＭＳ ゴシック" pitchFamily="49" charset="-128"/>
              <a:ea typeface="ＭＳ ゴシック" pitchFamily="49" charset="-128"/>
            </a:rPr>
            <a:t>ポイント減となった。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今後も給与改定等による人件費の増加等により基金残高は減少することが見込まれる。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５年度において、各会計は黒字となっている。しかしながら、水道事業会計、土地区画整理事業特別会計を除く特別会計では、依然として一般会計からの多額の繰出金により収支が黒字となっている状況である。特に繰出額の多い国民健康保険事業特別会計については、高齢化などに伴う医療費の増加が今後も続く見込みであり、保険料の増改定や村民の健康づくりによる医療費の低減、保険料の徴収率向上などが必要であり、令和５年度より法適用企業へ移行している下水道事業においても同様に使用料金を増改定するなどして、自主財源の増と合わせて、歳出の抑制を強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元利償還金については、減少傾向となっている（前年対比△</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百万円）。これは、令和２年度の新庁舎建設後に大型事業がないため、地方債の発行が抑えられていることに起因している。令和６年度までは、この傾向が続くと見込まれるが、令和７年度以降は、公立小中学校施設建替事業が予定されていることから、地方債残高については、急激に増加し、村の財政状況を圧迫することが確実であるため、他の新規事業に係る起債については、交付税措置のある地方債などの活用を図るとともに、公営企業を含め事業精査を行い地方債発行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本数値については、令和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年度及び令和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年度の算定に誤りが生じており、現在、数値修正の手続き中となっている。修正後は大幅に改善する見込みではあるが、公立小学校を</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校同時に建て替えるために新たに発生した債務負担行為額</a:t>
          </a:r>
          <a:r>
            <a:rPr kumimoji="1" lang="en-US" altLang="ja-JP" sz="1400">
              <a:solidFill>
                <a:sysClr val="windowText" lastClr="000000"/>
              </a:solidFill>
              <a:latin typeface="ＭＳ ゴシック" pitchFamily="49" charset="-128"/>
              <a:ea typeface="ＭＳ ゴシック" pitchFamily="49" charset="-128"/>
            </a:rPr>
            <a:t>6,738,700</a:t>
          </a:r>
          <a:r>
            <a:rPr kumimoji="1" lang="ja-JP" altLang="en-US" sz="1400">
              <a:solidFill>
                <a:sysClr val="windowText" lastClr="000000"/>
              </a:solidFill>
              <a:latin typeface="ＭＳ ゴシック" pitchFamily="49" charset="-128"/>
              <a:ea typeface="ＭＳ ゴシック" pitchFamily="49" charset="-128"/>
            </a:rPr>
            <a:t>千円に変更はなく、それ以降も公立中学校の移転整備事業に係る多額の債務負担行為額が発生するため、それらの影響は今後の実質公債費比率として将来的負担の要素として表れてくると考えられる。</a:t>
          </a:r>
        </a:p>
        <a:p>
          <a:r>
            <a:rPr kumimoji="1" lang="ja-JP" altLang="en-US" sz="1400">
              <a:solidFill>
                <a:sysClr val="windowText" lastClr="000000"/>
              </a:solidFill>
              <a:latin typeface="ＭＳ ゴシック" pitchFamily="49" charset="-128"/>
              <a:ea typeface="ＭＳ ゴシック" pitchFamily="49" charset="-128"/>
            </a:rPr>
            <a:t>　よって、今後の財政運営に非常に大きな負担となることから、引き続き中長期的な財政計画を基に持続可能な予算編成に全力で努めていく必要がある。</a:t>
          </a:r>
        </a:p>
        <a:p>
          <a:r>
            <a:rPr kumimoji="1" lang="ja-JP" altLang="en-US" sz="1400">
              <a:solidFill>
                <a:srgbClr val="FF0000"/>
              </a:solidFill>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基金全体として、前年度より</a:t>
          </a:r>
          <a:r>
            <a:rPr kumimoji="1" lang="en-US" altLang="ja-JP" sz="1300">
              <a:solidFill>
                <a:sysClr val="windowText" lastClr="000000"/>
              </a:solidFill>
              <a:effectLst/>
              <a:latin typeface="+mn-lt"/>
              <a:ea typeface="+mn-ea"/>
              <a:cs typeface="+mn-cs"/>
            </a:rPr>
            <a:t>407</a:t>
          </a:r>
          <a:r>
            <a:rPr kumimoji="1" lang="ja-JP" altLang="ja-JP" sz="1300">
              <a:solidFill>
                <a:sysClr val="windowText" lastClr="000000"/>
              </a:solidFill>
              <a:effectLst/>
              <a:latin typeface="+mn-lt"/>
              <a:ea typeface="+mn-ea"/>
              <a:cs typeface="+mn-cs"/>
            </a:rPr>
            <a:t>百万円の増となった主な要因は、公共施設整備基金に例年どおり</a:t>
          </a:r>
          <a:r>
            <a:rPr kumimoji="1" lang="en-US" altLang="ja-JP" sz="1300">
              <a:solidFill>
                <a:sysClr val="windowText" lastClr="000000"/>
              </a:solidFill>
              <a:effectLst/>
              <a:latin typeface="+mn-lt"/>
              <a:ea typeface="+mn-ea"/>
              <a:cs typeface="+mn-cs"/>
            </a:rPr>
            <a:t>151</a:t>
          </a:r>
          <a:r>
            <a:rPr kumimoji="1" lang="ja-JP" altLang="ja-JP" sz="1300">
              <a:solidFill>
                <a:sysClr val="windowText" lastClr="000000"/>
              </a:solidFill>
              <a:effectLst/>
              <a:latin typeface="+mn-lt"/>
              <a:ea typeface="+mn-ea"/>
              <a:cs typeface="+mn-cs"/>
            </a:rPr>
            <a:t>百万円</a:t>
          </a:r>
          <a:r>
            <a:rPr kumimoji="1" lang="ja-JP" altLang="en-US" sz="1300">
              <a:solidFill>
                <a:sysClr val="windowText" lastClr="000000"/>
              </a:solidFill>
              <a:effectLst/>
              <a:latin typeface="+mn-lt"/>
              <a:ea typeface="+mn-ea"/>
              <a:cs typeface="+mn-cs"/>
            </a:rPr>
            <a:t>程度</a:t>
          </a:r>
          <a:r>
            <a:rPr kumimoji="1" lang="ja-JP" altLang="ja-JP" sz="1300">
              <a:solidFill>
                <a:sysClr val="windowText" lastClr="000000"/>
              </a:solidFill>
              <a:effectLst/>
              <a:latin typeface="+mn-lt"/>
              <a:ea typeface="+mn-ea"/>
              <a:cs typeface="+mn-cs"/>
            </a:rPr>
            <a:t>積立たことに加え、チバリヨー中城ごさまる応援基金に約</a:t>
          </a:r>
          <a:r>
            <a:rPr kumimoji="1" lang="en-US" altLang="ja-JP" sz="1300">
              <a:solidFill>
                <a:sysClr val="windowText" lastClr="000000"/>
              </a:solidFill>
              <a:effectLst/>
              <a:latin typeface="+mn-lt"/>
              <a:ea typeface="+mn-ea"/>
              <a:cs typeface="+mn-cs"/>
            </a:rPr>
            <a:t>277</a:t>
          </a:r>
          <a:r>
            <a:rPr kumimoji="1" lang="ja-JP" altLang="ja-JP" sz="1300">
              <a:solidFill>
                <a:sysClr val="windowText" lastClr="000000"/>
              </a:solidFill>
              <a:effectLst/>
              <a:latin typeface="+mn-lt"/>
              <a:ea typeface="+mn-ea"/>
              <a:cs typeface="+mn-cs"/>
            </a:rPr>
            <a:t>百万積立したこと</a:t>
          </a:r>
          <a:r>
            <a:rPr kumimoji="1" lang="ja-JP" altLang="en-US" sz="1300">
              <a:solidFill>
                <a:sysClr val="windowText" lastClr="000000"/>
              </a:solidFill>
              <a:effectLst/>
              <a:latin typeface="+mn-lt"/>
              <a:ea typeface="+mn-ea"/>
              <a:cs typeface="+mn-cs"/>
            </a:rPr>
            <a:t>や</a:t>
          </a:r>
          <a:r>
            <a:rPr kumimoji="1" lang="ja-JP" altLang="ja-JP" sz="1300">
              <a:solidFill>
                <a:sysClr val="windowText" lastClr="000000"/>
              </a:solidFill>
              <a:effectLst/>
              <a:latin typeface="+mn-lt"/>
              <a:ea typeface="+mn-ea"/>
              <a:cs typeface="+mn-cs"/>
            </a:rPr>
            <a:t>一般廃棄物処理施設建設基金にも</a:t>
          </a:r>
          <a:r>
            <a:rPr kumimoji="1" lang="ja-JP" altLang="en-US" sz="1300">
              <a:solidFill>
                <a:sysClr val="windowText" lastClr="000000"/>
              </a:solidFill>
              <a:effectLst/>
              <a:latin typeface="+mn-lt"/>
              <a:ea typeface="+mn-ea"/>
              <a:cs typeface="+mn-cs"/>
            </a:rPr>
            <a:t>例年どおり</a:t>
          </a:r>
          <a:r>
            <a:rPr kumimoji="1" lang="ja-JP" altLang="ja-JP" sz="1300">
              <a:solidFill>
                <a:sysClr val="windowText" lastClr="000000"/>
              </a:solidFill>
              <a:effectLst/>
              <a:latin typeface="+mn-lt"/>
              <a:ea typeface="+mn-ea"/>
              <a:cs typeface="+mn-cs"/>
            </a:rPr>
            <a:t>新しいごみ処理施設の建設計画に沿って</a:t>
          </a:r>
          <a:r>
            <a:rPr kumimoji="1" lang="en-US" altLang="ja-JP" sz="1300">
              <a:solidFill>
                <a:sysClr val="windowText" lastClr="000000"/>
              </a:solidFill>
              <a:effectLst/>
              <a:latin typeface="+mn-lt"/>
              <a:ea typeface="+mn-ea"/>
              <a:cs typeface="+mn-cs"/>
            </a:rPr>
            <a:t>47</a:t>
          </a:r>
          <a:r>
            <a:rPr kumimoji="1" lang="ja-JP" altLang="ja-JP" sz="1300">
              <a:solidFill>
                <a:sysClr val="windowText" lastClr="000000"/>
              </a:solidFill>
              <a:effectLst/>
              <a:latin typeface="+mn-lt"/>
              <a:ea typeface="+mn-ea"/>
              <a:cs typeface="+mn-cs"/>
            </a:rPr>
            <a:t>百万円積み増ししている</a:t>
          </a:r>
          <a:r>
            <a:rPr kumimoji="1" lang="ja-JP" altLang="en-US" sz="1300">
              <a:solidFill>
                <a:sysClr val="windowText" lastClr="000000"/>
              </a:solidFill>
              <a:effectLst/>
              <a:latin typeface="+mn-lt"/>
              <a:ea typeface="+mn-ea"/>
              <a:cs typeface="+mn-cs"/>
            </a:rPr>
            <a:t>ためである。一方で、財政調整基金については、</a:t>
          </a:r>
          <a:r>
            <a:rPr kumimoji="1" lang="en-US" altLang="ja-JP" sz="1300">
              <a:solidFill>
                <a:sysClr val="windowText" lastClr="000000"/>
              </a:solidFill>
              <a:effectLst/>
              <a:latin typeface="+mn-lt"/>
              <a:ea typeface="+mn-ea"/>
              <a:cs typeface="+mn-cs"/>
            </a:rPr>
            <a:t>324</a:t>
          </a:r>
          <a:r>
            <a:rPr kumimoji="1" lang="ja-JP" altLang="en-US" sz="1300">
              <a:solidFill>
                <a:sysClr val="windowText" lastClr="000000"/>
              </a:solidFill>
              <a:effectLst/>
              <a:latin typeface="+mn-lt"/>
              <a:ea typeface="+mn-ea"/>
              <a:cs typeface="+mn-cs"/>
            </a:rPr>
            <a:t>百万程度の取り崩しがあり、年度末残高は前年度比で</a:t>
          </a:r>
          <a:r>
            <a:rPr kumimoji="1" lang="en-US" altLang="ja-JP" sz="1300">
              <a:solidFill>
                <a:sysClr val="windowText" lastClr="000000"/>
              </a:solidFill>
              <a:effectLst/>
              <a:latin typeface="+mn-lt"/>
              <a:ea typeface="+mn-ea"/>
              <a:cs typeface="+mn-cs"/>
            </a:rPr>
            <a:t>81</a:t>
          </a:r>
          <a:r>
            <a:rPr kumimoji="1" lang="ja-JP" altLang="en-US" sz="1300">
              <a:solidFill>
                <a:sysClr val="windowText" lastClr="000000"/>
              </a:solidFill>
              <a:effectLst/>
              <a:latin typeface="+mn-lt"/>
              <a:ea typeface="+mn-ea"/>
              <a:cs typeface="+mn-cs"/>
            </a:rPr>
            <a:t>百万円の減となった。</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公立小中学校の建替整備が開始されることから、基金の状況について減少傾向になっていくことが見込まれている。そのため、急激な減少を緩和するためにも、少しでも積み立てができるように一般財源の歳出抑制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ふるさと納税で得た寄付金を積立てるチバリヨー中城ごさまる応援基金についても、積立額を増加させられるように努めると同時に企業版ふるさと納税についても積立ができるような体制づくりを強化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・公共施設整備基金：公共施設整備事業に要する経費への充当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・廃棄物処理施設整備基金：新一般廃棄物処理施設建設事業に要する経費への充当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・庁舎建設基金：庁舎建設事業に要する経費への充当（庁舎建設が完了するため、今後、廃止予定。）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・チバリヨー中城ごさまる応援基金：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中城城跡の保全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児童の健全育成・教育環境整備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等の施策の推進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・人材育成基金：活力と魅力に満ちた村づくりに資する人材育成事業の推進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・公共施設整備基金：今後予定される大型ハード事業を見越して、積立（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・廃棄物処理施設建設基金：新しいごみ処理施設建設に向けて積立（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・庁舎建設基金：変更なし。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・チバリヨー中城ごさまる応援基金：前年度個人版ふるさと納税寄付実績額（経費差引後）の積立（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百万円）及び企業版ふるさと納税</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実績額の積立（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・人材育成基金：前年度人材育成寄付実績額の積立（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百万円）を行ったことによる微増。</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・公共施設整備基金及び廃棄物処理施設建設基金は、毎年度一定額を積立予定。令和７年度頃からは公立小中学校建替事業に伴い取崩を</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行っていくため、計画的な繰入に留意し管理していく。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人事院勧告に伴う人件費の増により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百万程度取り崩しを行ったことに加え、年度末に国保特会繰出のために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百万程度の取り崩しが発生したため、年度末現在高が対前年度比で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今後、公立小中学校施設の建替を予定しており、工事費の物価高騰などの不測の事態に備えるため、可能な限り財政調整基金への積み立てを行う。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普通交付税の再算定があり、追加交付があった内の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百万程度を積み増しすることになったため。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今後、公債費が財政を圧迫する場合、繰上償還等を検討する。また、償還額が多額になっていく場合は、取崩を行い公債費に充当していくことも予測される。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C1" zoomScale="130" zoomScaleNormal="130" workbookViewId="0">
      <selection activeCell="Q27" sqref="Q27:V27"/>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11083510</v>
      </c>
      <c r="BO4" s="449"/>
      <c r="BP4" s="449"/>
      <c r="BQ4" s="449"/>
      <c r="BR4" s="449"/>
      <c r="BS4" s="449"/>
      <c r="BT4" s="449"/>
      <c r="BU4" s="450"/>
      <c r="BV4" s="448">
        <v>10775283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8.8000000000000007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10691892</v>
      </c>
      <c r="BO5" s="420"/>
      <c r="BP5" s="420"/>
      <c r="BQ5" s="420"/>
      <c r="BR5" s="420"/>
      <c r="BS5" s="420"/>
      <c r="BT5" s="420"/>
      <c r="BU5" s="421"/>
      <c r="BV5" s="419">
        <v>10212248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82.3</v>
      </c>
      <c r="CU5" s="417"/>
      <c r="CV5" s="417"/>
      <c r="CW5" s="417"/>
      <c r="CX5" s="417"/>
      <c r="CY5" s="417"/>
      <c r="CZ5" s="417"/>
      <c r="DA5" s="418"/>
      <c r="DB5" s="416">
        <v>77.900000000000006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391618</v>
      </c>
      <c r="BO6" s="420"/>
      <c r="BP6" s="420"/>
      <c r="BQ6" s="420"/>
      <c r="BR6" s="420"/>
      <c r="BS6" s="420"/>
      <c r="BT6" s="420"/>
      <c r="BU6" s="421"/>
      <c r="BV6" s="419">
        <v>563035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v>
      </c>
      <c r="CU6" s="563"/>
      <c r="CV6" s="563"/>
      <c r="CW6" s="563"/>
      <c r="CX6" s="563"/>
      <c r="CY6" s="563"/>
      <c r="CZ6" s="563"/>
      <c r="DA6" s="564"/>
      <c r="DB6" s="562">
        <v>79.400000000000006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96167</v>
      </c>
      <c r="BO7" s="420"/>
      <c r="BP7" s="420"/>
      <c r="BQ7" s="420"/>
      <c r="BR7" s="420"/>
      <c r="BS7" s="420"/>
      <c r="BT7" s="420"/>
      <c r="BU7" s="421"/>
      <c r="BV7" s="419">
        <v>118948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5102036</v>
      </c>
      <c r="CU7" s="420"/>
      <c r="CV7" s="420"/>
      <c r="CW7" s="420"/>
      <c r="CX7" s="420"/>
      <c r="CY7" s="420"/>
      <c r="CZ7" s="420"/>
      <c r="DA7" s="421"/>
      <c r="DB7" s="419">
        <v>5056727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295451</v>
      </c>
      <c r="BO8" s="420"/>
      <c r="BP8" s="420"/>
      <c r="BQ8" s="420"/>
      <c r="BR8" s="420"/>
      <c r="BS8" s="420"/>
      <c r="BT8" s="420"/>
      <c r="BU8" s="421"/>
      <c r="BV8" s="419">
        <v>444087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22157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-148636</v>
      </c>
      <c r="BO9" s="420"/>
      <c r="BP9" s="420"/>
      <c r="BQ9" s="420"/>
      <c r="BR9" s="420"/>
      <c r="BS9" s="420"/>
      <c r="BT9" s="420"/>
      <c r="BU9" s="421"/>
      <c r="BV9" s="419">
        <v>110285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7.6</v>
      </c>
      <c r="CU9" s="417"/>
      <c r="CV9" s="417"/>
      <c r="CW9" s="417"/>
      <c r="CX9" s="417"/>
      <c r="CY9" s="417"/>
      <c r="CZ9" s="417"/>
      <c r="DA9" s="418"/>
      <c r="DB9" s="416">
        <v>8.1999999999999993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19454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243596</v>
      </c>
      <c r="BO10" s="420"/>
      <c r="BP10" s="420"/>
      <c r="BQ10" s="420"/>
      <c r="BR10" s="420"/>
      <c r="BS10" s="420"/>
      <c r="BT10" s="420"/>
      <c r="BU10" s="421"/>
      <c r="BV10" s="419">
        <v>241875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22616</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324635</v>
      </c>
      <c r="BO12" s="420"/>
      <c r="BP12" s="420"/>
      <c r="BQ12" s="420"/>
      <c r="BR12" s="420"/>
      <c r="BS12" s="420"/>
      <c r="BT12" s="420"/>
      <c r="BU12" s="421"/>
      <c r="BV12" s="419">
        <v>240046</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22319</v>
      </c>
      <c r="S13" s="507"/>
      <c r="T13" s="507"/>
      <c r="U13" s="507"/>
      <c r="V13" s="508"/>
      <c r="W13" s="509" t="s">
        <v>130</v>
      </c>
      <c r="X13" s="405"/>
      <c r="Y13" s="405"/>
      <c r="Z13" s="405"/>
      <c r="AA13" s="405"/>
      <c r="AB13" s="406"/>
      <c r="AC13" s="372">
        <v>203</v>
      </c>
      <c r="AD13" s="373"/>
      <c r="AE13" s="373"/>
      <c r="AF13" s="373"/>
      <c r="AG13" s="374"/>
      <c r="AH13" s="372">
        <v>286</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-229675</v>
      </c>
      <c r="BO13" s="420"/>
      <c r="BP13" s="420"/>
      <c r="BQ13" s="420"/>
      <c r="BR13" s="420"/>
      <c r="BS13" s="420"/>
      <c r="BT13" s="420"/>
      <c r="BU13" s="421"/>
      <c r="BV13" s="419">
        <v>112114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22409</v>
      </c>
      <c r="S14" s="507"/>
      <c r="T14" s="507"/>
      <c r="U14" s="507"/>
      <c r="V14" s="508"/>
      <c r="W14" s="510"/>
      <c r="X14" s="408"/>
      <c r="Y14" s="408"/>
      <c r="Z14" s="408"/>
      <c r="AA14" s="408"/>
      <c r="AB14" s="409"/>
      <c r="AC14" s="499">
        <v>2.2999999999999998</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137.1</v>
      </c>
      <c r="CU14" s="517"/>
      <c r="CV14" s="517"/>
      <c r="CW14" s="517"/>
      <c r="CX14" s="517"/>
      <c r="CY14" s="517"/>
      <c r="CZ14" s="517"/>
      <c r="DA14" s="518"/>
      <c r="DB14" s="516">
        <v>143.6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22134</v>
      </c>
      <c r="S15" s="507"/>
      <c r="T15" s="507"/>
      <c r="U15" s="507"/>
      <c r="V15" s="508"/>
      <c r="W15" s="509" t="s">
        <v>137</v>
      </c>
      <c r="X15" s="405"/>
      <c r="Y15" s="405"/>
      <c r="Z15" s="405"/>
      <c r="AA15" s="405"/>
      <c r="AB15" s="406"/>
      <c r="AC15" s="372">
        <v>1545</v>
      </c>
      <c r="AD15" s="373"/>
      <c r="AE15" s="373"/>
      <c r="AF15" s="373"/>
      <c r="AG15" s="374"/>
      <c r="AH15" s="372">
        <v>1601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2671172</v>
      </c>
      <c r="BO15" s="449"/>
      <c r="BP15" s="449"/>
      <c r="BQ15" s="449"/>
      <c r="BR15" s="449"/>
      <c r="BS15" s="449"/>
      <c r="BT15" s="449"/>
      <c r="BU15" s="450"/>
      <c r="BV15" s="448">
        <v>2588343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17.899999999999999</v>
      </c>
      <c r="AD16" s="500"/>
      <c r="AE16" s="500"/>
      <c r="AF16" s="500"/>
      <c r="AG16" s="501"/>
      <c r="AH16" s="499">
        <v>18.899999999999999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4339561</v>
      </c>
      <c r="BO16" s="420"/>
      <c r="BP16" s="420"/>
      <c r="BQ16" s="420"/>
      <c r="BR16" s="420"/>
      <c r="BS16" s="420"/>
      <c r="BT16" s="420"/>
      <c r="BU16" s="421"/>
      <c r="BV16" s="419">
        <v>4255400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6894</v>
      </c>
      <c r="AD17" s="373"/>
      <c r="AE17" s="373"/>
      <c r="AF17" s="373"/>
      <c r="AG17" s="374"/>
      <c r="AH17" s="372">
        <v>6573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3388930</v>
      </c>
      <c r="BO17" s="420"/>
      <c r="BP17" s="420"/>
      <c r="BQ17" s="420"/>
      <c r="BR17" s="420"/>
      <c r="BS17" s="420"/>
      <c r="BT17" s="420"/>
      <c r="BU17" s="421"/>
      <c r="BV17" s="419">
        <v>3292506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15.53</v>
      </c>
      <c r="M18" s="472"/>
      <c r="N18" s="472"/>
      <c r="O18" s="472"/>
      <c r="P18" s="472"/>
      <c r="Q18" s="472"/>
      <c r="R18" s="473"/>
      <c r="S18" s="473"/>
      <c r="T18" s="473"/>
      <c r="U18" s="473"/>
      <c r="V18" s="474"/>
      <c r="W18" s="490"/>
      <c r="X18" s="491"/>
      <c r="Y18" s="491"/>
      <c r="Z18" s="491"/>
      <c r="AA18" s="491"/>
      <c r="AB18" s="515"/>
      <c r="AC18" s="389">
        <v>79.8</v>
      </c>
      <c r="AD18" s="390"/>
      <c r="AE18" s="390"/>
      <c r="AF18" s="390"/>
      <c r="AG18" s="475"/>
      <c r="AH18" s="389">
        <v>77.7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4220675</v>
      </c>
      <c r="BO18" s="420"/>
      <c r="BP18" s="420"/>
      <c r="BQ18" s="420"/>
      <c r="BR18" s="420"/>
      <c r="BS18" s="420"/>
      <c r="BT18" s="420"/>
      <c r="BU18" s="421"/>
      <c r="BV18" s="419">
        <v>4005149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1427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6367568</v>
      </c>
      <c r="BO19" s="420"/>
      <c r="BP19" s="420"/>
      <c r="BQ19" s="420"/>
      <c r="BR19" s="420"/>
      <c r="BS19" s="420"/>
      <c r="BT19" s="420"/>
      <c r="BU19" s="421"/>
      <c r="BV19" s="419">
        <v>5915699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8851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5400655</v>
      </c>
      <c r="BO22" s="449"/>
      <c r="BP22" s="449"/>
      <c r="BQ22" s="449"/>
      <c r="BR22" s="449"/>
      <c r="BS22" s="449"/>
      <c r="BT22" s="449"/>
      <c r="BU22" s="450"/>
      <c r="BV22" s="448">
        <v>5454215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4111005</v>
      </c>
      <c r="BO23" s="420"/>
      <c r="BP23" s="420"/>
      <c r="BQ23" s="420"/>
      <c r="BR23" s="420"/>
      <c r="BS23" s="420"/>
      <c r="BT23" s="420"/>
      <c r="BU23" s="421"/>
      <c r="BV23" s="419">
        <v>4321513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7320</v>
      </c>
      <c r="R24" s="373"/>
      <c r="S24" s="373"/>
      <c r="T24" s="373"/>
      <c r="U24" s="373"/>
      <c r="V24" s="374"/>
      <c r="W24" s="462"/>
      <c r="X24" s="399"/>
      <c r="Y24" s="400"/>
      <c r="Z24" s="375" t="s">
        <v>162</v>
      </c>
      <c r="AA24" s="376"/>
      <c r="AB24" s="376"/>
      <c r="AC24" s="376"/>
      <c r="AD24" s="376"/>
      <c r="AE24" s="376"/>
      <c r="AF24" s="376"/>
      <c r="AG24" s="377"/>
      <c r="AH24" s="372">
        <v>116</v>
      </c>
      <c r="AI24" s="373"/>
      <c r="AJ24" s="373"/>
      <c r="AK24" s="373"/>
      <c r="AL24" s="374"/>
      <c r="AM24" s="372">
        <v>338256</v>
      </c>
      <c r="AN24" s="373"/>
      <c r="AO24" s="373"/>
      <c r="AP24" s="373"/>
      <c r="AQ24" s="373"/>
      <c r="AR24" s="374"/>
      <c r="AS24" s="372">
        <v>2916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2820867</v>
      </c>
      <c r="BO24" s="420"/>
      <c r="BP24" s="420"/>
      <c r="BQ24" s="420"/>
      <c r="BR24" s="420"/>
      <c r="BS24" s="420"/>
      <c r="BT24" s="420"/>
      <c r="BU24" s="421"/>
      <c r="BV24" s="419">
        <v>2675768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5930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6753976</v>
      </c>
      <c r="BO25" s="449"/>
      <c r="BP25" s="449"/>
      <c r="BQ25" s="449"/>
      <c r="BR25" s="449"/>
      <c r="BS25" s="449"/>
      <c r="BT25" s="449"/>
      <c r="BU25" s="450"/>
      <c r="BV25" s="448">
        <v>6745054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5560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18326</v>
      </c>
      <c r="AN26" s="373"/>
      <c r="AO26" s="373"/>
      <c r="AP26" s="373"/>
      <c r="AQ26" s="373"/>
      <c r="AR26" s="374"/>
      <c r="AS26" s="372">
        <v>2618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3200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104753</v>
      </c>
      <c r="BO27" s="454"/>
      <c r="BP27" s="454"/>
      <c r="BQ27" s="454"/>
      <c r="BR27" s="454"/>
      <c r="BS27" s="454"/>
      <c r="BT27" s="454"/>
      <c r="BU27" s="455"/>
      <c r="BV27" s="453">
        <v>104753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2710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788683</v>
      </c>
      <c r="BO28" s="449"/>
      <c r="BP28" s="449"/>
      <c r="BQ28" s="449"/>
      <c r="BR28" s="449"/>
      <c r="BS28" s="449"/>
      <c r="BT28" s="449"/>
      <c r="BU28" s="450"/>
      <c r="BV28" s="448">
        <v>869722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14</v>
      </c>
      <c r="M29" s="373"/>
      <c r="N29" s="373"/>
      <c r="O29" s="373"/>
      <c r="P29" s="374"/>
      <c r="Q29" s="372">
        <v>2500</v>
      </c>
      <c r="R29" s="373"/>
      <c r="S29" s="373"/>
      <c r="T29" s="373"/>
      <c r="U29" s="373"/>
      <c r="V29" s="374"/>
      <c r="W29" s="463"/>
      <c r="X29" s="464"/>
      <c r="Y29" s="465"/>
      <c r="Z29" s="375" t="s">
        <v>178</v>
      </c>
      <c r="AA29" s="376"/>
      <c r="AB29" s="376"/>
      <c r="AC29" s="376"/>
      <c r="AD29" s="376"/>
      <c r="AE29" s="376"/>
      <c r="AF29" s="376"/>
      <c r="AG29" s="377"/>
      <c r="AH29" s="372">
        <v>118</v>
      </c>
      <c r="AI29" s="373"/>
      <c r="AJ29" s="373"/>
      <c r="AK29" s="373"/>
      <c r="AL29" s="374"/>
      <c r="AM29" s="372">
        <v>346652</v>
      </c>
      <c r="AN29" s="373"/>
      <c r="AO29" s="373"/>
      <c r="AP29" s="373"/>
      <c r="AQ29" s="373"/>
      <c r="AR29" s="374"/>
      <c r="AS29" s="372">
        <v>2938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292272</v>
      </c>
      <c r="BO29" s="420"/>
      <c r="BP29" s="420"/>
      <c r="BQ29" s="420"/>
      <c r="BR29" s="420"/>
      <c r="BS29" s="420"/>
      <c r="BT29" s="420"/>
      <c r="BU29" s="421"/>
      <c r="BV29" s="419">
        <v>273844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2031977</v>
      </c>
      <c r="BO30" s="454"/>
      <c r="BP30" s="454"/>
      <c r="BQ30" s="454"/>
      <c r="BR30" s="454"/>
      <c r="BS30" s="454"/>
      <c r="BT30" s="454"/>
      <c r="BU30" s="455"/>
      <c r="BV30" s="453">
        <v>1562101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南部広域行政組合（東部環境衛生事業特別会計）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中城村北中城村清掃事務組合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中城北中城消防組合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中部広域市町村圏事務組合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沖縄県介護保険広域連合（一般会計）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沖縄県介護保険広域連合(特別会計)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沖縄県後期高齢者医療広域連合（一般会計)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沖縄県後期高齢者医療広域連合(特別会計)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QsXFPkyeJ3J/CKeaAesZ9x4d2Wdx7omUXy3k8PIxRJm1/fSusku+Vz3h4yJJ/f9I8LVLCQspB95AN1U0jB+Aw==" saltValue="To7TuVUT7lm9WqEAOlpwW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2774846</v>
      </c>
      <c r="S5" s="677"/>
      <c r="T5" s="677"/>
      <c r="U5" s="677"/>
      <c r="V5" s="677"/>
      <c r="W5" s="677"/>
      <c r="X5" s="677"/>
      <c r="Y5" s="702"/>
      <c r="Z5" s="715">
        <v>25</v>
      </c>
      <c r="AA5" s="715"/>
      <c r="AB5" s="715"/>
      <c r="AC5" s="715"/>
      <c r="AD5" s="716">
        <v>2774846</v>
      </c>
      <c r="AE5" s="716"/>
      <c r="AF5" s="716"/>
      <c r="AG5" s="716"/>
      <c r="AH5" s="716"/>
      <c r="AI5" s="716"/>
      <c r="AJ5" s="716"/>
      <c r="AK5" s="716"/>
      <c r="AL5" s="703">
        <v>54.6</v>
      </c>
      <c r="AM5" s="685"/>
      <c r="AN5" s="685"/>
      <c r="AO5" s="704"/>
      <c r="AP5" s="679" t="s">
        <v>217</v>
      </c>
      <c r="AQ5" s="680"/>
      <c r="AR5" s="680"/>
      <c r="AS5" s="680"/>
      <c r="AT5" s="680"/>
      <c r="AU5" s="680"/>
      <c r="AV5" s="680"/>
      <c r="AW5" s="680"/>
      <c r="AX5" s="680"/>
      <c r="AY5" s="680"/>
      <c r="AZ5" s="680"/>
      <c r="BA5" s="680"/>
      <c r="BB5" s="680"/>
      <c r="BC5" s="680"/>
      <c r="BD5" s="680"/>
      <c r="BE5" s="680"/>
      <c r="BF5" s="681"/>
      <c r="BG5" s="621">
        <v>2774846</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56917</v>
      </c>
      <c r="S6" s="622"/>
      <c r="T6" s="622"/>
      <c r="U6" s="622"/>
      <c r="V6" s="622"/>
      <c r="W6" s="622"/>
      <c r="X6" s="622"/>
      <c r="Y6" s="623"/>
      <c r="Z6" s="659">
        <v>0.5</v>
      </c>
      <c r="AA6" s="659"/>
      <c r="AB6" s="659"/>
      <c r="AC6" s="659"/>
      <c r="AD6" s="660">
        <v>56917</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2774846</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109071</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108971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460</v>
      </c>
      <c r="S7" s="622"/>
      <c r="T7" s="622"/>
      <c r="U7" s="622"/>
      <c r="V7" s="622"/>
      <c r="W7" s="622"/>
      <c r="X7" s="622"/>
      <c r="Y7" s="623"/>
      <c r="Z7" s="659">
        <v>0</v>
      </c>
      <c r="AA7" s="659"/>
      <c r="AB7" s="659"/>
      <c r="AC7" s="659"/>
      <c r="AD7" s="660">
        <v>460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1099539</v>
      </c>
      <c r="BH7" s="622"/>
      <c r="BI7" s="622"/>
      <c r="BJ7" s="622"/>
      <c r="BK7" s="622"/>
      <c r="BL7" s="622"/>
      <c r="BM7" s="622"/>
      <c r="BN7" s="623"/>
      <c r="BO7" s="659">
        <v>39.6</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1657290</v>
      </c>
      <c r="CS7" s="622"/>
      <c r="CT7" s="622"/>
      <c r="CU7" s="622"/>
      <c r="CV7" s="622"/>
      <c r="CW7" s="622"/>
      <c r="CX7" s="622"/>
      <c r="CY7" s="623"/>
      <c r="CZ7" s="659">
        <v>15.5</v>
      </c>
      <c r="DA7" s="659"/>
      <c r="DB7" s="659"/>
      <c r="DC7" s="659"/>
      <c r="DD7" s="627">
        <v>3770</v>
      </c>
      <c r="DE7" s="622"/>
      <c r="DF7" s="622"/>
      <c r="DG7" s="622"/>
      <c r="DH7" s="622"/>
      <c r="DI7" s="622"/>
      <c r="DJ7" s="622"/>
      <c r="DK7" s="622"/>
      <c r="DL7" s="622"/>
      <c r="DM7" s="622"/>
      <c r="DN7" s="622"/>
      <c r="DO7" s="622"/>
      <c r="DP7" s="623"/>
      <c r="DQ7" s="627">
        <v>1204005</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5831</v>
      </c>
      <c r="S8" s="622"/>
      <c r="T8" s="622"/>
      <c r="U8" s="622"/>
      <c r="V8" s="622"/>
      <c r="W8" s="622"/>
      <c r="X8" s="622"/>
      <c r="Y8" s="623"/>
      <c r="Z8" s="659">
        <v>0.1</v>
      </c>
      <c r="AA8" s="659"/>
      <c r="AB8" s="659"/>
      <c r="AC8" s="659"/>
      <c r="AD8" s="660">
        <v>5831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40160</v>
      </c>
      <c r="BH8" s="622"/>
      <c r="BI8" s="622"/>
      <c r="BJ8" s="622"/>
      <c r="BK8" s="622"/>
      <c r="BL8" s="622"/>
      <c r="BM8" s="622"/>
      <c r="BN8" s="623"/>
      <c r="BO8" s="659">
        <v>1.4</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4675343</v>
      </c>
      <c r="CS8" s="622"/>
      <c r="CT8" s="622"/>
      <c r="CU8" s="622"/>
      <c r="CV8" s="622"/>
      <c r="CW8" s="622"/>
      <c r="CX8" s="622"/>
      <c r="CY8" s="623"/>
      <c r="CZ8" s="659">
        <v>43.7</v>
      </c>
      <c r="DA8" s="659"/>
      <c r="DB8" s="659"/>
      <c r="DC8" s="659"/>
      <c r="DD8" s="627">
        <v>90584</v>
      </c>
      <c r="DE8" s="622"/>
      <c r="DF8" s="622"/>
      <c r="DG8" s="622"/>
      <c r="DH8" s="622"/>
      <c r="DI8" s="622"/>
      <c r="DJ8" s="622"/>
      <c r="DK8" s="622"/>
      <c r="DL8" s="622"/>
      <c r="DM8" s="622"/>
      <c r="DN8" s="622"/>
      <c r="DO8" s="622"/>
      <c r="DP8" s="623"/>
      <c r="DQ8" s="627">
        <v>2054738</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6501</v>
      </c>
      <c r="S9" s="622"/>
      <c r="T9" s="622"/>
      <c r="U9" s="622"/>
      <c r="V9" s="622"/>
      <c r="W9" s="622"/>
      <c r="X9" s="622"/>
      <c r="Y9" s="623"/>
      <c r="Z9" s="659">
        <v>0.1</v>
      </c>
      <c r="AA9" s="659"/>
      <c r="AB9" s="659"/>
      <c r="AC9" s="659"/>
      <c r="AD9" s="660">
        <v>6501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963836</v>
      </c>
      <c r="BH9" s="622"/>
      <c r="BI9" s="622"/>
      <c r="BJ9" s="622"/>
      <c r="BK9" s="622"/>
      <c r="BL9" s="622"/>
      <c r="BM9" s="622"/>
      <c r="BN9" s="623"/>
      <c r="BO9" s="659">
        <v>34.700000000000003</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862201</v>
      </c>
      <c r="CS9" s="622"/>
      <c r="CT9" s="622"/>
      <c r="CU9" s="622"/>
      <c r="CV9" s="622"/>
      <c r="CW9" s="622"/>
      <c r="CX9" s="622"/>
      <c r="CY9" s="623"/>
      <c r="CZ9" s="659">
        <v>8.1</v>
      </c>
      <c r="DA9" s="659"/>
      <c r="DB9" s="659"/>
      <c r="DC9" s="659"/>
      <c r="DD9" s="627">
        <v>3402</v>
      </c>
      <c r="DE9" s="622"/>
      <c r="DF9" s="622"/>
      <c r="DG9" s="622"/>
      <c r="DH9" s="622"/>
      <c r="DI9" s="622"/>
      <c r="DJ9" s="622"/>
      <c r="DK9" s="622"/>
      <c r="DL9" s="622"/>
      <c r="DM9" s="622"/>
      <c r="DN9" s="622"/>
      <c r="DO9" s="622"/>
      <c r="DP9" s="623"/>
      <c r="DQ9" s="627">
        <v>658871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41355</v>
      </c>
      <c r="BH10" s="622"/>
      <c r="BI10" s="622"/>
      <c r="BJ10" s="622"/>
      <c r="BK10" s="622"/>
      <c r="BL10" s="622"/>
      <c r="BM10" s="622"/>
      <c r="BN10" s="623"/>
      <c r="BO10" s="659">
        <v>1.5</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3491</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3491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482757</v>
      </c>
      <c r="S11" s="622"/>
      <c r="T11" s="622"/>
      <c r="U11" s="622"/>
      <c r="V11" s="622"/>
      <c r="W11" s="622"/>
      <c r="X11" s="622"/>
      <c r="Y11" s="623"/>
      <c r="Z11" s="624">
        <v>4.4000000000000004</v>
      </c>
      <c r="AA11" s="625"/>
      <c r="AB11" s="625"/>
      <c r="AC11" s="626"/>
      <c r="AD11" s="627">
        <v>482757</v>
      </c>
      <c r="AE11" s="622"/>
      <c r="AF11" s="622"/>
      <c r="AG11" s="622"/>
      <c r="AH11" s="622"/>
      <c r="AI11" s="622"/>
      <c r="AJ11" s="622"/>
      <c r="AK11" s="623"/>
      <c r="AL11" s="624">
        <v>9.5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54188</v>
      </c>
      <c r="BH11" s="622"/>
      <c r="BI11" s="622"/>
      <c r="BJ11" s="622"/>
      <c r="BK11" s="622"/>
      <c r="BL11" s="622"/>
      <c r="BM11" s="622"/>
      <c r="BN11" s="623"/>
      <c r="BO11" s="659">
        <v>2</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220216</v>
      </c>
      <c r="CS11" s="622"/>
      <c r="CT11" s="622"/>
      <c r="CU11" s="622"/>
      <c r="CV11" s="622"/>
      <c r="CW11" s="622"/>
      <c r="CX11" s="622"/>
      <c r="CY11" s="623"/>
      <c r="CZ11" s="659">
        <v>2.1</v>
      </c>
      <c r="DA11" s="659"/>
      <c r="DB11" s="659"/>
      <c r="DC11" s="659"/>
      <c r="DD11" s="627">
        <v>112441</v>
      </c>
      <c r="DE11" s="622"/>
      <c r="DF11" s="622"/>
      <c r="DG11" s="622"/>
      <c r="DH11" s="622"/>
      <c r="DI11" s="622"/>
      <c r="DJ11" s="622"/>
      <c r="DK11" s="622"/>
      <c r="DL11" s="622"/>
      <c r="DM11" s="622"/>
      <c r="DN11" s="622"/>
      <c r="DO11" s="622"/>
      <c r="DP11" s="623"/>
      <c r="DQ11" s="627">
        <v>95325</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29937</v>
      </c>
      <c r="S12" s="622"/>
      <c r="T12" s="622"/>
      <c r="U12" s="622"/>
      <c r="V12" s="622"/>
      <c r="W12" s="622"/>
      <c r="X12" s="622"/>
      <c r="Y12" s="623"/>
      <c r="Z12" s="659">
        <v>0.3</v>
      </c>
      <c r="AA12" s="659"/>
      <c r="AB12" s="659"/>
      <c r="AC12" s="659"/>
      <c r="AD12" s="660">
        <v>29937</v>
      </c>
      <c r="AE12" s="660"/>
      <c r="AF12" s="660"/>
      <c r="AG12" s="660"/>
      <c r="AH12" s="660"/>
      <c r="AI12" s="660"/>
      <c r="AJ12" s="660"/>
      <c r="AK12" s="660"/>
      <c r="AL12" s="624">
        <v>0.6</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1493861</v>
      </c>
      <c r="BH12" s="622"/>
      <c r="BI12" s="622"/>
      <c r="BJ12" s="622"/>
      <c r="BK12" s="622"/>
      <c r="BL12" s="622"/>
      <c r="BM12" s="622"/>
      <c r="BN12" s="623"/>
      <c r="BO12" s="659">
        <v>53.8</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83566</v>
      </c>
      <c r="CS12" s="622"/>
      <c r="CT12" s="622"/>
      <c r="CU12" s="622"/>
      <c r="CV12" s="622"/>
      <c r="CW12" s="622"/>
      <c r="CX12" s="622"/>
      <c r="CY12" s="623"/>
      <c r="CZ12" s="659">
        <v>0.8</v>
      </c>
      <c r="DA12" s="659"/>
      <c r="DB12" s="659"/>
      <c r="DC12" s="659"/>
      <c r="DD12" s="627" t="s">
        <v>121</v>
      </c>
      <c r="DE12" s="622"/>
      <c r="DF12" s="622"/>
      <c r="DG12" s="622"/>
      <c r="DH12" s="622"/>
      <c r="DI12" s="622"/>
      <c r="DJ12" s="622"/>
      <c r="DK12" s="622"/>
      <c r="DL12" s="622"/>
      <c r="DM12" s="622"/>
      <c r="DN12" s="622"/>
      <c r="DO12" s="622"/>
      <c r="DP12" s="623"/>
      <c r="DQ12" s="627">
        <v>32741</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1488493</v>
      </c>
      <c r="BH13" s="622"/>
      <c r="BI13" s="622"/>
      <c r="BJ13" s="622"/>
      <c r="BK13" s="622"/>
      <c r="BL13" s="622"/>
      <c r="BM13" s="622"/>
      <c r="BN13" s="623"/>
      <c r="BO13" s="659">
        <v>53.6</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464674</v>
      </c>
      <c r="CS13" s="622"/>
      <c r="CT13" s="622"/>
      <c r="CU13" s="622"/>
      <c r="CV13" s="622"/>
      <c r="CW13" s="622"/>
      <c r="CX13" s="622"/>
      <c r="CY13" s="623"/>
      <c r="CZ13" s="659">
        <v>4.3</v>
      </c>
      <c r="DA13" s="659"/>
      <c r="DB13" s="659"/>
      <c r="DC13" s="659"/>
      <c r="DD13" s="627">
        <v>167094</v>
      </c>
      <c r="DE13" s="622"/>
      <c r="DF13" s="622"/>
      <c r="DG13" s="622"/>
      <c r="DH13" s="622"/>
      <c r="DI13" s="622"/>
      <c r="DJ13" s="622"/>
      <c r="DK13" s="622"/>
      <c r="DL13" s="622"/>
      <c r="DM13" s="622"/>
      <c r="DN13" s="622"/>
      <c r="DO13" s="622"/>
      <c r="DP13" s="623"/>
      <c r="DQ13" s="627">
        <v>275090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473</v>
      </c>
      <c r="S14" s="622"/>
      <c r="T14" s="622"/>
      <c r="U14" s="622"/>
      <c r="V14" s="622"/>
      <c r="W14" s="622"/>
      <c r="X14" s="622"/>
      <c r="Y14" s="623"/>
      <c r="Z14" s="659">
        <v>0</v>
      </c>
      <c r="AA14" s="659"/>
      <c r="AB14" s="659"/>
      <c r="AC14" s="659"/>
      <c r="AD14" s="660">
        <v>473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92532</v>
      </c>
      <c r="BH14" s="622"/>
      <c r="BI14" s="622"/>
      <c r="BJ14" s="622"/>
      <c r="BK14" s="622"/>
      <c r="BL14" s="622"/>
      <c r="BM14" s="622"/>
      <c r="BN14" s="623"/>
      <c r="BO14" s="659">
        <v>3.3</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308419</v>
      </c>
      <c r="CS14" s="622"/>
      <c r="CT14" s="622"/>
      <c r="CU14" s="622"/>
      <c r="CV14" s="622"/>
      <c r="CW14" s="622"/>
      <c r="CX14" s="622"/>
      <c r="CY14" s="623"/>
      <c r="CZ14" s="659">
        <v>2.9</v>
      </c>
      <c r="DA14" s="659"/>
      <c r="DB14" s="659"/>
      <c r="DC14" s="659"/>
      <c r="DD14" s="627" t="s">
        <v>121</v>
      </c>
      <c r="DE14" s="622"/>
      <c r="DF14" s="622"/>
      <c r="DG14" s="622"/>
      <c r="DH14" s="622"/>
      <c r="DI14" s="622"/>
      <c r="DJ14" s="622"/>
      <c r="DK14" s="622"/>
      <c r="DL14" s="622"/>
      <c r="DM14" s="622"/>
      <c r="DN14" s="622"/>
      <c r="DO14" s="622"/>
      <c r="DP14" s="623"/>
      <c r="DQ14" s="627">
        <v>308419</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88914</v>
      </c>
      <c r="BH15" s="622"/>
      <c r="BI15" s="622"/>
      <c r="BJ15" s="622"/>
      <c r="BK15" s="622"/>
      <c r="BL15" s="622"/>
      <c r="BM15" s="622"/>
      <c r="BN15" s="623"/>
      <c r="BO15" s="659">
        <v>3.2</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1824809</v>
      </c>
      <c r="CS15" s="622"/>
      <c r="CT15" s="622"/>
      <c r="CU15" s="622"/>
      <c r="CV15" s="622"/>
      <c r="CW15" s="622"/>
      <c r="CX15" s="622"/>
      <c r="CY15" s="623"/>
      <c r="CZ15" s="659">
        <v>17.100000000000001</v>
      </c>
      <c r="DA15" s="659"/>
      <c r="DB15" s="659"/>
      <c r="DC15" s="659"/>
      <c r="DD15" s="627">
        <v>840438</v>
      </c>
      <c r="DE15" s="622"/>
      <c r="DF15" s="622"/>
      <c r="DG15" s="622"/>
      <c r="DH15" s="622"/>
      <c r="DI15" s="622"/>
      <c r="DJ15" s="622"/>
      <c r="DK15" s="622"/>
      <c r="DL15" s="622"/>
      <c r="DM15" s="622"/>
      <c r="DN15" s="622"/>
      <c r="DO15" s="622"/>
      <c r="DP15" s="623"/>
      <c r="DQ15" s="627">
        <v>751487</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5400</v>
      </c>
      <c r="S16" s="622"/>
      <c r="T16" s="622"/>
      <c r="U16" s="622"/>
      <c r="V16" s="622"/>
      <c r="W16" s="622"/>
      <c r="X16" s="622"/>
      <c r="Y16" s="623"/>
      <c r="Z16" s="659">
        <v>0</v>
      </c>
      <c r="AA16" s="659"/>
      <c r="AB16" s="659"/>
      <c r="AC16" s="659"/>
      <c r="AD16" s="660">
        <v>5400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29264</v>
      </c>
      <c r="S17" s="622"/>
      <c r="T17" s="622"/>
      <c r="U17" s="622"/>
      <c r="V17" s="622"/>
      <c r="W17" s="622"/>
      <c r="X17" s="622"/>
      <c r="Y17" s="623"/>
      <c r="Z17" s="659">
        <v>0.3</v>
      </c>
      <c r="AA17" s="659"/>
      <c r="AB17" s="659"/>
      <c r="AC17" s="659"/>
      <c r="AD17" s="660">
        <v>29264</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482812</v>
      </c>
      <c r="CS17" s="622"/>
      <c r="CT17" s="622"/>
      <c r="CU17" s="622"/>
      <c r="CV17" s="622"/>
      <c r="CW17" s="622"/>
      <c r="CX17" s="622"/>
      <c r="CY17" s="623"/>
      <c r="CZ17" s="659">
        <v>4.5</v>
      </c>
      <c r="DA17" s="659"/>
      <c r="DB17" s="659"/>
      <c r="DC17" s="659"/>
      <c r="DD17" s="627" t="s">
        <v>121</v>
      </c>
      <c r="DE17" s="622"/>
      <c r="DF17" s="622"/>
      <c r="DG17" s="622"/>
      <c r="DH17" s="622"/>
      <c r="DI17" s="622"/>
      <c r="DJ17" s="622"/>
      <c r="DK17" s="622"/>
      <c r="DL17" s="622"/>
      <c r="DM17" s="622"/>
      <c r="DN17" s="622"/>
      <c r="DO17" s="622"/>
      <c r="DP17" s="623"/>
      <c r="DQ17" s="627">
        <v>482812</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21353</v>
      </c>
      <c r="S18" s="622"/>
      <c r="T18" s="622"/>
      <c r="U18" s="622"/>
      <c r="V18" s="622"/>
      <c r="W18" s="622"/>
      <c r="X18" s="622"/>
      <c r="Y18" s="623"/>
      <c r="Z18" s="659">
        <v>0.2</v>
      </c>
      <c r="AA18" s="659"/>
      <c r="AB18" s="659"/>
      <c r="AC18" s="659"/>
      <c r="AD18" s="660">
        <v>21353</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20836</v>
      </c>
      <c r="S19" s="622"/>
      <c r="T19" s="622"/>
      <c r="U19" s="622"/>
      <c r="V19" s="622"/>
      <c r="W19" s="622"/>
      <c r="X19" s="622"/>
      <c r="Y19" s="623"/>
      <c r="Z19" s="659">
        <v>0.2</v>
      </c>
      <c r="AA19" s="659"/>
      <c r="AB19" s="659"/>
      <c r="AC19" s="659"/>
      <c r="AD19" s="660">
        <v>20836</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517</v>
      </c>
      <c r="S20" s="622"/>
      <c r="T20" s="622"/>
      <c r="U20" s="622"/>
      <c r="V20" s="622"/>
      <c r="W20" s="622"/>
      <c r="X20" s="622"/>
      <c r="Y20" s="623"/>
      <c r="Z20" s="659">
        <v>0</v>
      </c>
      <c r="AA20" s="659"/>
      <c r="AB20" s="659"/>
      <c r="AC20" s="659"/>
      <c r="AD20" s="660">
        <v>517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10691892</v>
      </c>
      <c r="CS20" s="622"/>
      <c r="CT20" s="622"/>
      <c r="CU20" s="622"/>
      <c r="CV20" s="622"/>
      <c r="CW20" s="622"/>
      <c r="CX20" s="622"/>
      <c r="CY20" s="623"/>
      <c r="CZ20" s="659">
        <v>100</v>
      </c>
      <c r="DA20" s="659"/>
      <c r="DB20" s="659"/>
      <c r="DC20" s="659"/>
      <c r="DD20" s="627">
        <v>1217729</v>
      </c>
      <c r="DE20" s="622"/>
      <c r="DF20" s="622"/>
      <c r="DG20" s="622"/>
      <c r="DH20" s="622"/>
      <c r="DI20" s="622"/>
      <c r="DJ20" s="622"/>
      <c r="DK20" s="622"/>
      <c r="DL20" s="622"/>
      <c r="DM20" s="622"/>
      <c r="DN20" s="622"/>
      <c r="DO20" s="622"/>
      <c r="DP20" s="623"/>
      <c r="DQ20" s="627">
        <v>5975950</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1772265</v>
      </c>
      <c r="S21" s="622"/>
      <c r="T21" s="622"/>
      <c r="U21" s="622"/>
      <c r="V21" s="622"/>
      <c r="W21" s="622"/>
      <c r="X21" s="622"/>
      <c r="Y21" s="623"/>
      <c r="Z21" s="659">
        <v>16</v>
      </c>
      <c r="AA21" s="659"/>
      <c r="AB21" s="659"/>
      <c r="AC21" s="659"/>
      <c r="AD21" s="660">
        <v>1668389</v>
      </c>
      <c r="AE21" s="660"/>
      <c r="AF21" s="660"/>
      <c r="AG21" s="660"/>
      <c r="AH21" s="660"/>
      <c r="AI21" s="660"/>
      <c r="AJ21" s="660"/>
      <c r="AK21" s="660"/>
      <c r="AL21" s="624">
        <v>32.799999999999997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1668389</v>
      </c>
      <c r="S22" s="622"/>
      <c r="T22" s="622"/>
      <c r="U22" s="622"/>
      <c r="V22" s="622"/>
      <c r="W22" s="622"/>
      <c r="X22" s="622"/>
      <c r="Y22" s="623"/>
      <c r="Z22" s="659">
        <v>15.1</v>
      </c>
      <c r="AA22" s="659"/>
      <c r="AB22" s="659"/>
      <c r="AC22" s="659"/>
      <c r="AD22" s="660">
        <v>1668389</v>
      </c>
      <c r="AE22" s="660"/>
      <c r="AF22" s="660"/>
      <c r="AG22" s="660"/>
      <c r="AH22" s="660"/>
      <c r="AI22" s="660"/>
      <c r="AJ22" s="660"/>
      <c r="AK22" s="660"/>
      <c r="AL22" s="624">
        <v>32.799999999999997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103876</v>
      </c>
      <c r="S23" s="622"/>
      <c r="T23" s="622"/>
      <c r="U23" s="622"/>
      <c r="V23" s="622"/>
      <c r="W23" s="622"/>
      <c r="X23" s="622"/>
      <c r="Y23" s="623"/>
      <c r="Z23" s="659">
        <v>0.9</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5517712</v>
      </c>
      <c r="CS24" s="677"/>
      <c r="CT24" s="677"/>
      <c r="CU24" s="677"/>
      <c r="CV24" s="677"/>
      <c r="CW24" s="677"/>
      <c r="CX24" s="677"/>
      <c r="CY24" s="702"/>
      <c r="CZ24" s="703">
        <v>51.6</v>
      </c>
      <c r="DA24" s="685"/>
      <c r="DB24" s="685"/>
      <c r="DC24" s="705"/>
      <c r="DD24" s="701">
        <v>2806033</v>
      </c>
      <c r="DE24" s="677"/>
      <c r="DF24" s="677"/>
      <c r="DG24" s="677"/>
      <c r="DH24" s="677"/>
      <c r="DI24" s="677"/>
      <c r="DJ24" s="677"/>
      <c r="DK24" s="702"/>
      <c r="DL24" s="701">
        <v>2385349</v>
      </c>
      <c r="DM24" s="677"/>
      <c r="DN24" s="677"/>
      <c r="DO24" s="677"/>
      <c r="DP24" s="677"/>
      <c r="DQ24" s="677"/>
      <c r="DR24" s="677"/>
      <c r="DS24" s="677"/>
      <c r="DT24" s="677"/>
      <c r="DU24" s="677"/>
      <c r="DV24" s="702"/>
      <c r="DW24" s="703">
        <v>46.5</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5186004</v>
      </c>
      <c r="S25" s="622"/>
      <c r="T25" s="622"/>
      <c r="U25" s="622"/>
      <c r="V25" s="622"/>
      <c r="W25" s="622"/>
      <c r="X25" s="622"/>
      <c r="Y25" s="623"/>
      <c r="Z25" s="659">
        <v>46.8</v>
      </c>
      <c r="AA25" s="659"/>
      <c r="AB25" s="659"/>
      <c r="AC25" s="659"/>
      <c r="AD25" s="660">
        <v>5082128</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1499319</v>
      </c>
      <c r="CS25" s="634"/>
      <c r="CT25" s="634"/>
      <c r="CU25" s="634"/>
      <c r="CV25" s="634"/>
      <c r="CW25" s="634"/>
      <c r="CX25" s="634"/>
      <c r="CY25" s="635"/>
      <c r="CZ25" s="624">
        <v>14</v>
      </c>
      <c r="DA25" s="636"/>
      <c r="DB25" s="636"/>
      <c r="DC25" s="637"/>
      <c r="DD25" s="627">
        <v>1234590</v>
      </c>
      <c r="DE25" s="634"/>
      <c r="DF25" s="634"/>
      <c r="DG25" s="634"/>
      <c r="DH25" s="634"/>
      <c r="DI25" s="634"/>
      <c r="DJ25" s="634"/>
      <c r="DK25" s="635"/>
      <c r="DL25" s="627">
        <v>1102911</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1486</v>
      </c>
      <c r="S26" s="622"/>
      <c r="T26" s="622"/>
      <c r="U26" s="622"/>
      <c r="V26" s="622"/>
      <c r="W26" s="622"/>
      <c r="X26" s="622"/>
      <c r="Y26" s="623"/>
      <c r="Z26" s="659">
        <v>0</v>
      </c>
      <c r="AA26" s="659"/>
      <c r="AB26" s="659"/>
      <c r="AC26" s="659"/>
      <c r="AD26" s="660">
        <v>1486</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665143</v>
      </c>
      <c r="CS26" s="622"/>
      <c r="CT26" s="622"/>
      <c r="CU26" s="622"/>
      <c r="CV26" s="622"/>
      <c r="CW26" s="622"/>
      <c r="CX26" s="622"/>
      <c r="CY26" s="623"/>
      <c r="CZ26" s="624">
        <v>6.2</v>
      </c>
      <c r="DA26" s="636"/>
      <c r="DB26" s="636"/>
      <c r="DC26" s="637"/>
      <c r="DD26" s="627">
        <v>567947</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89850</v>
      </c>
      <c r="S27" s="622"/>
      <c r="T27" s="622"/>
      <c r="U27" s="622"/>
      <c r="V27" s="622"/>
      <c r="W27" s="622"/>
      <c r="X27" s="622"/>
      <c r="Y27" s="623"/>
      <c r="Z27" s="659">
        <v>0.8</v>
      </c>
      <c r="AA27" s="659"/>
      <c r="AB27" s="659"/>
      <c r="AC27" s="659"/>
      <c r="AD27" s="660">
        <v>846</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2774846</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3535581</v>
      </c>
      <c r="CS27" s="634"/>
      <c r="CT27" s="634"/>
      <c r="CU27" s="634"/>
      <c r="CV27" s="634"/>
      <c r="CW27" s="634"/>
      <c r="CX27" s="634"/>
      <c r="CY27" s="635"/>
      <c r="CZ27" s="624">
        <v>33.1</v>
      </c>
      <c r="DA27" s="636"/>
      <c r="DB27" s="636"/>
      <c r="DC27" s="637"/>
      <c r="DD27" s="627">
        <v>1088631</v>
      </c>
      <c r="DE27" s="634"/>
      <c r="DF27" s="634"/>
      <c r="DG27" s="634"/>
      <c r="DH27" s="634"/>
      <c r="DI27" s="634"/>
      <c r="DJ27" s="634"/>
      <c r="DK27" s="635"/>
      <c r="DL27" s="627">
        <v>799626</v>
      </c>
      <c r="DM27" s="634"/>
      <c r="DN27" s="634"/>
      <c r="DO27" s="634"/>
      <c r="DP27" s="634"/>
      <c r="DQ27" s="634"/>
      <c r="DR27" s="634"/>
      <c r="DS27" s="634"/>
      <c r="DT27" s="634"/>
      <c r="DU27" s="634"/>
      <c r="DV27" s="635"/>
      <c r="DW27" s="624">
        <v>15.6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50780</v>
      </c>
      <c r="S28" s="622"/>
      <c r="T28" s="622"/>
      <c r="U28" s="622"/>
      <c r="V28" s="622"/>
      <c r="W28" s="622"/>
      <c r="X28" s="622"/>
      <c r="Y28" s="623"/>
      <c r="Z28" s="659">
        <v>0.5</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482812</v>
      </c>
      <c r="CS28" s="622"/>
      <c r="CT28" s="622"/>
      <c r="CU28" s="622"/>
      <c r="CV28" s="622"/>
      <c r="CW28" s="622"/>
      <c r="CX28" s="622"/>
      <c r="CY28" s="623"/>
      <c r="CZ28" s="624">
        <v>4.5</v>
      </c>
      <c r="DA28" s="636"/>
      <c r="DB28" s="636"/>
      <c r="DC28" s="637"/>
      <c r="DD28" s="627">
        <v>482812</v>
      </c>
      <c r="DE28" s="622"/>
      <c r="DF28" s="622"/>
      <c r="DG28" s="622"/>
      <c r="DH28" s="622"/>
      <c r="DI28" s="622"/>
      <c r="DJ28" s="622"/>
      <c r="DK28" s="623"/>
      <c r="DL28" s="627">
        <v>482812</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35148</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482809</v>
      </c>
      <c r="CS29" s="634"/>
      <c r="CT29" s="634"/>
      <c r="CU29" s="634"/>
      <c r="CV29" s="634"/>
      <c r="CW29" s="634"/>
      <c r="CX29" s="634"/>
      <c r="CY29" s="635"/>
      <c r="CZ29" s="624">
        <v>4.5</v>
      </c>
      <c r="DA29" s="636"/>
      <c r="DB29" s="636"/>
      <c r="DC29" s="637"/>
      <c r="DD29" s="627">
        <v>482809</v>
      </c>
      <c r="DE29" s="634"/>
      <c r="DF29" s="634"/>
      <c r="DG29" s="634"/>
      <c r="DH29" s="634"/>
      <c r="DI29" s="634"/>
      <c r="DJ29" s="634"/>
      <c r="DK29" s="635"/>
      <c r="DL29" s="627">
        <v>482809</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2258427</v>
      </c>
      <c r="S30" s="622"/>
      <c r="T30" s="622"/>
      <c r="U30" s="622"/>
      <c r="V30" s="622"/>
      <c r="W30" s="622"/>
      <c r="X30" s="622"/>
      <c r="Y30" s="623"/>
      <c r="Z30" s="659">
        <v>20.399999999999999</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457577</v>
      </c>
      <c r="CS30" s="622"/>
      <c r="CT30" s="622"/>
      <c r="CU30" s="622"/>
      <c r="CV30" s="622"/>
      <c r="CW30" s="622"/>
      <c r="CX30" s="622"/>
      <c r="CY30" s="623"/>
      <c r="CZ30" s="624">
        <v>4.3</v>
      </c>
      <c r="DA30" s="636"/>
      <c r="DB30" s="636"/>
      <c r="DC30" s="637"/>
      <c r="DD30" s="627">
        <v>457577</v>
      </c>
      <c r="DE30" s="622"/>
      <c r="DF30" s="622"/>
      <c r="DG30" s="622"/>
      <c r="DH30" s="622"/>
      <c r="DI30" s="622"/>
      <c r="DJ30" s="622"/>
      <c r="DK30" s="623"/>
      <c r="DL30" s="627">
        <v>457577</v>
      </c>
      <c r="DM30" s="622"/>
      <c r="DN30" s="622"/>
      <c r="DO30" s="622"/>
      <c r="DP30" s="622"/>
      <c r="DQ30" s="622"/>
      <c r="DR30" s="622"/>
      <c r="DS30" s="622"/>
      <c r="DT30" s="622"/>
      <c r="DU30" s="622"/>
      <c r="DV30" s="623"/>
      <c r="DW30" s="624">
        <v>8.9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98.7</v>
      </c>
      <c r="BH31" s="684"/>
      <c r="BI31" s="684"/>
      <c r="BJ31" s="684"/>
      <c r="BK31" s="684"/>
      <c r="BL31" s="684"/>
      <c r="BM31" s="685">
        <v>95.2</v>
      </c>
      <c r="BN31" s="684"/>
      <c r="BO31" s="684"/>
      <c r="BP31" s="684"/>
      <c r="BQ31" s="686"/>
      <c r="BR31" s="683">
        <v>98.7</v>
      </c>
      <c r="BS31" s="684"/>
      <c r="BT31" s="684"/>
      <c r="BU31" s="684"/>
      <c r="BV31" s="684"/>
      <c r="BW31" s="684"/>
      <c r="BX31" s="685">
        <v>95.5</v>
      </c>
      <c r="BY31" s="684"/>
      <c r="BZ31" s="684"/>
      <c r="CA31" s="684"/>
      <c r="CB31" s="686"/>
      <c r="CD31" s="642"/>
      <c r="CE31" s="643"/>
      <c r="CF31" s="618" t="s">
        <v>301</v>
      </c>
      <c r="CG31" s="619"/>
      <c r="CH31" s="619"/>
      <c r="CI31" s="619"/>
      <c r="CJ31" s="619"/>
      <c r="CK31" s="619"/>
      <c r="CL31" s="619"/>
      <c r="CM31" s="619"/>
      <c r="CN31" s="619"/>
      <c r="CO31" s="619"/>
      <c r="CP31" s="619"/>
      <c r="CQ31" s="620"/>
      <c r="CR31" s="621">
        <v>25232</v>
      </c>
      <c r="CS31" s="634"/>
      <c r="CT31" s="634"/>
      <c r="CU31" s="634"/>
      <c r="CV31" s="634"/>
      <c r="CW31" s="634"/>
      <c r="CX31" s="634"/>
      <c r="CY31" s="635"/>
      <c r="CZ31" s="624">
        <v>0.2</v>
      </c>
      <c r="DA31" s="636"/>
      <c r="DB31" s="636"/>
      <c r="DC31" s="637"/>
      <c r="DD31" s="627">
        <v>25232</v>
      </c>
      <c r="DE31" s="634"/>
      <c r="DF31" s="634"/>
      <c r="DG31" s="634"/>
      <c r="DH31" s="634"/>
      <c r="DI31" s="634"/>
      <c r="DJ31" s="634"/>
      <c r="DK31" s="635"/>
      <c r="DL31" s="627">
        <v>25232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1683766</v>
      </c>
      <c r="S32" s="622"/>
      <c r="T32" s="622"/>
      <c r="U32" s="622"/>
      <c r="V32" s="622"/>
      <c r="W32" s="622"/>
      <c r="X32" s="622"/>
      <c r="Y32" s="623"/>
      <c r="Z32" s="659">
        <v>15.2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303</v>
      </c>
      <c r="AX32" s="618" t="s">
        <v>304</v>
      </c>
      <c r="AY32" s="619"/>
      <c r="AZ32" s="619"/>
      <c r="BA32" s="619"/>
      <c r="BB32" s="619"/>
      <c r="BC32" s="619"/>
      <c r="BD32" s="619"/>
      <c r="BE32" s="619"/>
      <c r="BF32" s="620"/>
      <c r="BG32" s="687">
        <v>99</v>
      </c>
      <c r="BH32" s="634"/>
      <c r="BI32" s="634"/>
      <c r="BJ32" s="634"/>
      <c r="BK32" s="634"/>
      <c r="BL32" s="634"/>
      <c r="BM32" s="625">
        <v>96.4</v>
      </c>
      <c r="BN32" s="634"/>
      <c r="BO32" s="634"/>
      <c r="BP32" s="634"/>
      <c r="BQ32" s="657"/>
      <c r="BR32" s="687">
        <v>98.4</v>
      </c>
      <c r="BS32" s="634"/>
      <c r="BT32" s="634"/>
      <c r="BU32" s="634"/>
      <c r="BV32" s="634"/>
      <c r="BW32" s="634"/>
      <c r="BX32" s="625">
        <v>96.2</v>
      </c>
      <c r="BY32" s="634"/>
      <c r="BZ32" s="634"/>
      <c r="CA32" s="634"/>
      <c r="CB32" s="657"/>
      <c r="CD32" s="644"/>
      <c r="CE32" s="645"/>
      <c r="CF32" s="618" t="s">
        <v>305</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11986</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98.4</v>
      </c>
      <c r="BH33" s="606"/>
      <c r="BI33" s="606"/>
      <c r="BJ33" s="606"/>
      <c r="BK33" s="606"/>
      <c r="BL33" s="606"/>
      <c r="BM33" s="652">
        <v>94.1</v>
      </c>
      <c r="BN33" s="606"/>
      <c r="BO33" s="606"/>
      <c r="BP33" s="606"/>
      <c r="BQ33" s="669"/>
      <c r="BR33" s="682">
        <v>98.8</v>
      </c>
      <c r="BS33" s="606"/>
      <c r="BT33" s="606"/>
      <c r="BU33" s="606"/>
      <c r="BV33" s="606"/>
      <c r="BW33" s="606"/>
      <c r="BX33" s="652">
        <v>94.8</v>
      </c>
      <c r="BY33" s="606"/>
      <c r="BZ33" s="606"/>
      <c r="CA33" s="606"/>
      <c r="CB33" s="669"/>
      <c r="CD33" s="618" t="s">
        <v>308</v>
      </c>
      <c r="CE33" s="619"/>
      <c r="CF33" s="619"/>
      <c r="CG33" s="619"/>
      <c r="CH33" s="619"/>
      <c r="CI33" s="619"/>
      <c r="CJ33" s="619"/>
      <c r="CK33" s="619"/>
      <c r="CL33" s="619"/>
      <c r="CM33" s="619"/>
      <c r="CN33" s="619"/>
      <c r="CO33" s="619"/>
      <c r="CP33" s="619"/>
      <c r="CQ33" s="620"/>
      <c r="CR33" s="621">
        <v>3956451</v>
      </c>
      <c r="CS33" s="634"/>
      <c r="CT33" s="634"/>
      <c r="CU33" s="634"/>
      <c r="CV33" s="634"/>
      <c r="CW33" s="634"/>
      <c r="CX33" s="634"/>
      <c r="CY33" s="635"/>
      <c r="CZ33" s="624">
        <v>37</v>
      </c>
      <c r="DA33" s="636"/>
      <c r="DB33" s="636"/>
      <c r="DC33" s="637"/>
      <c r="DD33" s="627">
        <v>3128852</v>
      </c>
      <c r="DE33" s="634"/>
      <c r="DF33" s="634"/>
      <c r="DG33" s="634"/>
      <c r="DH33" s="634"/>
      <c r="DI33" s="634"/>
      <c r="DJ33" s="634"/>
      <c r="DK33" s="635"/>
      <c r="DL33" s="627">
        <v>1835326</v>
      </c>
      <c r="DM33" s="634"/>
      <c r="DN33" s="634"/>
      <c r="DO33" s="634"/>
      <c r="DP33" s="634"/>
      <c r="DQ33" s="634"/>
      <c r="DR33" s="634"/>
      <c r="DS33" s="634"/>
      <c r="DT33" s="634"/>
      <c r="DU33" s="634"/>
      <c r="DV33" s="635"/>
      <c r="DW33" s="624">
        <v>35.799999999999997</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329075</v>
      </c>
      <c r="S34" s="622"/>
      <c r="T34" s="622"/>
      <c r="U34" s="622"/>
      <c r="V34" s="622"/>
      <c r="W34" s="622"/>
      <c r="X34" s="622"/>
      <c r="Y34" s="623"/>
      <c r="Z34" s="659">
        <v>3</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1178535</v>
      </c>
      <c r="CS34" s="622"/>
      <c r="CT34" s="622"/>
      <c r="CU34" s="622"/>
      <c r="CV34" s="622"/>
      <c r="CW34" s="622"/>
      <c r="CX34" s="622"/>
      <c r="CY34" s="623"/>
      <c r="CZ34" s="624">
        <v>11</v>
      </c>
      <c r="DA34" s="636"/>
      <c r="DB34" s="636"/>
      <c r="DC34" s="637"/>
      <c r="DD34" s="627">
        <v>814546</v>
      </c>
      <c r="DE34" s="622"/>
      <c r="DF34" s="622"/>
      <c r="DG34" s="622"/>
      <c r="DH34" s="622"/>
      <c r="DI34" s="622"/>
      <c r="DJ34" s="622"/>
      <c r="DK34" s="623"/>
      <c r="DL34" s="627">
        <v>615674</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336097</v>
      </c>
      <c r="S35" s="622"/>
      <c r="T35" s="622"/>
      <c r="U35" s="622"/>
      <c r="V35" s="622"/>
      <c r="W35" s="622"/>
      <c r="X35" s="622"/>
      <c r="Y35" s="623"/>
      <c r="Z35" s="659">
        <v>3</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60589</v>
      </c>
      <c r="CS35" s="634"/>
      <c r="CT35" s="634"/>
      <c r="CU35" s="634"/>
      <c r="CV35" s="634"/>
      <c r="CW35" s="634"/>
      <c r="CX35" s="634"/>
      <c r="CY35" s="635"/>
      <c r="CZ35" s="624">
        <v>0.6</v>
      </c>
      <c r="DA35" s="636"/>
      <c r="DB35" s="636"/>
      <c r="DC35" s="637"/>
      <c r="DD35" s="627">
        <v>50888</v>
      </c>
      <c r="DE35" s="634"/>
      <c r="DF35" s="634"/>
      <c r="DG35" s="634"/>
      <c r="DH35" s="634"/>
      <c r="DI35" s="634"/>
      <c r="DJ35" s="634"/>
      <c r="DK35" s="635"/>
      <c r="DL35" s="627">
        <v>22138</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563035</v>
      </c>
      <c r="S36" s="622"/>
      <c r="T36" s="622"/>
      <c r="U36" s="622"/>
      <c r="V36" s="622"/>
      <c r="W36" s="622"/>
      <c r="X36" s="622"/>
      <c r="Y36" s="623"/>
      <c r="Z36" s="659">
        <v>5.0999999999999996</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981449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4148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1073988</v>
      </c>
      <c r="CS36" s="622"/>
      <c r="CT36" s="622"/>
      <c r="CU36" s="622"/>
      <c r="CV36" s="622"/>
      <c r="CW36" s="622"/>
      <c r="CX36" s="622"/>
      <c r="CY36" s="623"/>
      <c r="CZ36" s="624">
        <v>10</v>
      </c>
      <c r="DA36" s="636"/>
      <c r="DB36" s="636"/>
      <c r="DC36" s="637"/>
      <c r="DD36" s="627">
        <v>1011254</v>
      </c>
      <c r="DE36" s="622"/>
      <c r="DF36" s="622"/>
      <c r="DG36" s="622"/>
      <c r="DH36" s="622"/>
      <c r="DI36" s="622"/>
      <c r="DJ36" s="622"/>
      <c r="DK36" s="623"/>
      <c r="DL36" s="627">
        <v>734607</v>
      </c>
      <c r="DM36" s="622"/>
      <c r="DN36" s="622"/>
      <c r="DO36" s="622"/>
      <c r="DP36" s="622"/>
      <c r="DQ36" s="622"/>
      <c r="DR36" s="622"/>
      <c r="DS36" s="622"/>
      <c r="DT36" s="622"/>
      <c r="DU36" s="622"/>
      <c r="DV36" s="623"/>
      <c r="DW36" s="624">
        <v>14.3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133839</v>
      </c>
      <c r="S37" s="622"/>
      <c r="T37" s="622"/>
      <c r="U37" s="622"/>
      <c r="V37" s="622"/>
      <c r="W37" s="622"/>
      <c r="X37" s="622"/>
      <c r="Y37" s="623"/>
      <c r="Z37" s="659">
        <v>1.2</v>
      </c>
      <c r="AA37" s="659"/>
      <c r="AB37" s="659"/>
      <c r="AC37" s="659"/>
      <c r="AD37" s="660" t="s">
        <v>121</v>
      </c>
      <c r="AE37" s="660"/>
      <c r="AF37" s="660"/>
      <c r="AG37" s="660"/>
      <c r="AH37" s="660"/>
      <c r="AI37" s="660"/>
      <c r="AJ37" s="660"/>
      <c r="AK37" s="660"/>
      <c r="AL37" s="624" t="s">
        <v>121</v>
      </c>
      <c r="AM37" s="625"/>
      <c r="AN37" s="625"/>
      <c r="AO37" s="661"/>
      <c r="AQ37" s="654" t="s">
        <v>320</v>
      </c>
      <c r="AR37" s="655"/>
      <c r="AS37" s="655"/>
      <c r="AT37" s="655"/>
      <c r="AU37" s="655"/>
      <c r="AV37" s="655"/>
      <c r="AW37" s="655"/>
      <c r="AX37" s="655"/>
      <c r="AY37" s="656"/>
      <c r="AZ37" s="621">
        <v>154472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-174870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613303</v>
      </c>
      <c r="CS37" s="634"/>
      <c r="CT37" s="634"/>
      <c r="CU37" s="634"/>
      <c r="CV37" s="634"/>
      <c r="CW37" s="634"/>
      <c r="CX37" s="634"/>
      <c r="CY37" s="635"/>
      <c r="CZ37" s="624">
        <v>5.7</v>
      </c>
      <c r="DA37" s="636"/>
      <c r="DB37" s="636"/>
      <c r="DC37" s="637"/>
      <c r="DD37" s="627">
        <v>613080</v>
      </c>
      <c r="DE37" s="634"/>
      <c r="DF37" s="634"/>
      <c r="DG37" s="634"/>
      <c r="DH37" s="634"/>
      <c r="DI37" s="634"/>
      <c r="DJ37" s="634"/>
      <c r="DK37" s="635"/>
      <c r="DL37" s="627">
        <v>605151</v>
      </c>
      <c r="DM37" s="634"/>
      <c r="DN37" s="634"/>
      <c r="DO37" s="634"/>
      <c r="DP37" s="634"/>
      <c r="DQ37" s="634"/>
      <c r="DR37" s="634"/>
      <c r="DS37" s="634"/>
      <c r="DT37" s="634"/>
      <c r="DU37" s="634"/>
      <c r="DV37" s="635"/>
      <c r="DW37" s="624">
        <v>11.8</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404017</v>
      </c>
      <c r="S38" s="622"/>
      <c r="T38" s="622"/>
      <c r="U38" s="622"/>
      <c r="V38" s="622"/>
      <c r="W38" s="622"/>
      <c r="X38" s="622"/>
      <c r="Y38" s="623"/>
      <c r="Z38" s="659">
        <v>3.6</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t="s">
        <v>121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2997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826977</v>
      </c>
      <c r="CS38" s="622"/>
      <c r="CT38" s="622"/>
      <c r="CU38" s="622"/>
      <c r="CV38" s="622"/>
      <c r="CW38" s="622"/>
      <c r="CX38" s="622"/>
      <c r="CY38" s="623"/>
      <c r="CZ38" s="624">
        <v>7.7</v>
      </c>
      <c r="DA38" s="636"/>
      <c r="DB38" s="636"/>
      <c r="DC38" s="637"/>
      <c r="DD38" s="627">
        <v>673358</v>
      </c>
      <c r="DE38" s="622"/>
      <c r="DF38" s="622"/>
      <c r="DG38" s="622"/>
      <c r="DH38" s="622"/>
      <c r="DI38" s="622"/>
      <c r="DJ38" s="622"/>
      <c r="DK38" s="623"/>
      <c r="DL38" s="627">
        <v>462907</v>
      </c>
      <c r="DM38" s="622"/>
      <c r="DN38" s="622"/>
      <c r="DO38" s="622"/>
      <c r="DP38" s="622"/>
      <c r="DQ38" s="622"/>
      <c r="DR38" s="622"/>
      <c r="DS38" s="622"/>
      <c r="DT38" s="622"/>
      <c r="DU38" s="622"/>
      <c r="DV38" s="623"/>
      <c r="DW38" s="624">
        <v>9</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4921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743362</v>
      </c>
      <c r="CS39" s="634"/>
      <c r="CT39" s="634"/>
      <c r="CU39" s="634"/>
      <c r="CV39" s="634"/>
      <c r="CW39" s="634"/>
      <c r="CX39" s="634"/>
      <c r="CY39" s="635"/>
      <c r="CZ39" s="624">
        <v>7</v>
      </c>
      <c r="DA39" s="636"/>
      <c r="DB39" s="636"/>
      <c r="DC39" s="637"/>
      <c r="DD39" s="627">
        <v>505806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44717</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73000</v>
      </c>
      <c r="CS40" s="622"/>
      <c r="CT40" s="622"/>
      <c r="CU40" s="622"/>
      <c r="CV40" s="622"/>
      <c r="CW40" s="622"/>
      <c r="CX40" s="622"/>
      <c r="CY40" s="623"/>
      <c r="CZ40" s="624">
        <v>0.7</v>
      </c>
      <c r="DA40" s="636"/>
      <c r="DB40" s="636"/>
      <c r="DC40" s="637"/>
      <c r="DD40" s="627">
        <v>73000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11083510</v>
      </c>
      <c r="S41" s="646"/>
      <c r="T41" s="646"/>
      <c r="U41" s="646"/>
      <c r="V41" s="646"/>
      <c r="W41" s="646"/>
      <c r="X41" s="646"/>
      <c r="Y41" s="649"/>
      <c r="Z41" s="650">
        <v>100</v>
      </c>
      <c r="AA41" s="650"/>
      <c r="AB41" s="650"/>
      <c r="AC41" s="650"/>
      <c r="AD41" s="651">
        <v>5084460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387522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439455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334</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1217729</v>
      </c>
      <c r="CS42" s="634"/>
      <c r="CT42" s="634"/>
      <c r="CU42" s="634"/>
      <c r="CV42" s="634"/>
      <c r="CW42" s="634"/>
      <c r="CX42" s="634"/>
      <c r="CY42" s="635"/>
      <c r="CZ42" s="624">
        <v>11.4</v>
      </c>
      <c r="DA42" s="636"/>
      <c r="DB42" s="636"/>
      <c r="DC42" s="637"/>
      <c r="DD42" s="627">
        <v>41065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3255</v>
      </c>
      <c r="CS43" s="634"/>
      <c r="CT43" s="634"/>
      <c r="CU43" s="634"/>
      <c r="CV43" s="634"/>
      <c r="CW43" s="634"/>
      <c r="CX43" s="634"/>
      <c r="CY43" s="635"/>
      <c r="CZ43" s="624">
        <v>0</v>
      </c>
      <c r="DA43" s="636"/>
      <c r="DB43" s="636"/>
      <c r="DC43" s="637"/>
      <c r="DD43" s="627">
        <v>651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1217729</v>
      </c>
      <c r="CS44" s="622"/>
      <c r="CT44" s="622"/>
      <c r="CU44" s="622"/>
      <c r="CV44" s="622"/>
      <c r="CW44" s="622"/>
      <c r="CX44" s="622"/>
      <c r="CY44" s="623"/>
      <c r="CZ44" s="624">
        <v>11.4</v>
      </c>
      <c r="DA44" s="625"/>
      <c r="DB44" s="625"/>
      <c r="DC44" s="626"/>
      <c r="DD44" s="627">
        <v>41065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1083847</v>
      </c>
      <c r="CS45" s="634"/>
      <c r="CT45" s="634"/>
      <c r="CU45" s="634"/>
      <c r="CV45" s="634"/>
      <c r="CW45" s="634"/>
      <c r="CX45" s="634"/>
      <c r="CY45" s="635"/>
      <c r="CZ45" s="624">
        <v>10.1</v>
      </c>
      <c r="DA45" s="636"/>
      <c r="DB45" s="636"/>
      <c r="DC45" s="637"/>
      <c r="DD45" s="627">
        <v>16568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133882</v>
      </c>
      <c r="CS46" s="622"/>
      <c r="CT46" s="622"/>
      <c r="CU46" s="622"/>
      <c r="CV46" s="622"/>
      <c r="CW46" s="622"/>
      <c r="CX46" s="622"/>
      <c r="CY46" s="623"/>
      <c r="CZ46" s="624">
        <v>1.3</v>
      </c>
      <c r="DA46" s="625"/>
      <c r="DB46" s="625"/>
      <c r="DC46" s="626"/>
      <c r="DD46" s="627">
        <v>24497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10691892</v>
      </c>
      <c r="CS49" s="606"/>
      <c r="CT49" s="606"/>
      <c r="CU49" s="606"/>
      <c r="CV49" s="606"/>
      <c r="CW49" s="606"/>
      <c r="CX49" s="606"/>
      <c r="CY49" s="607"/>
      <c r="CZ49" s="608">
        <v>100</v>
      </c>
      <c r="DA49" s="609"/>
      <c r="DB49" s="609"/>
      <c r="DC49" s="610"/>
      <c r="DD49" s="611">
        <v>5975950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IBp99MddsX27xTrVbfit8bqHB6UdJ/sNG325+OMy5rIy9KPXlCZuUsNTMxSF8eHA7buT6DKi0VUNMMb1yqaRQ==" saltValue="sdLOehvQcNLpsDRwBt7S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3" zoomScale="70" zoomScaleNormal="25" zoomScaleSheetLayoutView="70" workbookViewId="0">
      <selection activeCell="V79" sqref="V79:Z79"/>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11084</v>
      </c>
      <c r="R7" s="1103"/>
      <c r="S7" s="1103"/>
      <c r="T7" s="1103"/>
      <c r="U7" s="1103"/>
      <c r="V7" s="1103">
        <v>10692</v>
      </c>
      <c r="W7" s="1103"/>
      <c r="X7" s="1103"/>
      <c r="Y7" s="1103"/>
      <c r="Z7" s="1103"/>
      <c r="AA7" s="1103">
        <v>392</v>
      </c>
      <c r="AB7" s="1103"/>
      <c r="AC7" s="1103"/>
      <c r="AD7" s="1103"/>
      <c r="AE7" s="1104"/>
      <c r="AF7" s="1105">
        <v>295</v>
      </c>
      <c r="AG7" s="1106"/>
      <c r="AH7" s="1106"/>
      <c r="AI7" s="1106"/>
      <c r="AJ7" s="1107"/>
      <c r="AK7" s="1108" t="s">
        <v>555</v>
      </c>
      <c r="AL7" s="1109"/>
      <c r="AM7" s="1109"/>
      <c r="AN7" s="1109"/>
      <c r="AO7" s="1109"/>
      <c r="AP7" s="1109">
        <v>5401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11084</v>
      </c>
      <c r="R23" s="1061"/>
      <c r="S23" s="1061"/>
      <c r="T23" s="1061"/>
      <c r="U23" s="1061"/>
      <c r="V23" s="1061">
        <v>10692</v>
      </c>
      <c r="W23" s="1061"/>
      <c r="X23" s="1061"/>
      <c r="Y23" s="1061"/>
      <c r="Z23" s="1061"/>
      <c r="AA23" s="1061">
        <v>392</v>
      </c>
      <c r="AB23" s="1061"/>
      <c r="AC23" s="1061"/>
      <c r="AD23" s="1061"/>
      <c r="AE23" s="1068"/>
      <c r="AF23" s="1069">
        <v>295</v>
      </c>
      <c r="AG23" s="1061"/>
      <c r="AH23" s="1061"/>
      <c r="AI23" s="1061"/>
      <c r="AJ23" s="1070"/>
      <c r="AK23" s="1071"/>
      <c r="AL23" s="1072"/>
      <c r="AM23" s="1072"/>
      <c r="AN23" s="1072"/>
      <c r="AO23" s="1072"/>
      <c r="AP23" s="1061">
        <v>5401</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2543</v>
      </c>
      <c r="R28" s="1051"/>
      <c r="S28" s="1051"/>
      <c r="T28" s="1051"/>
      <c r="U28" s="1051"/>
      <c r="V28" s="1051">
        <v>2539</v>
      </c>
      <c r="W28" s="1051"/>
      <c r="X28" s="1051"/>
      <c r="Y28" s="1051"/>
      <c r="Z28" s="1051"/>
      <c r="AA28" s="1051">
        <v>4</v>
      </c>
      <c r="AB28" s="1051"/>
      <c r="AC28" s="1051"/>
      <c r="AD28" s="1051"/>
      <c r="AE28" s="1052"/>
      <c r="AF28" s="1053">
        <v>4</v>
      </c>
      <c r="AG28" s="1051"/>
      <c r="AH28" s="1051"/>
      <c r="AI28" s="1051"/>
      <c r="AJ28" s="1054"/>
      <c r="AK28" s="1042">
        <v>388</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178</v>
      </c>
      <c r="R29" s="1039"/>
      <c r="S29" s="1039"/>
      <c r="T29" s="1039"/>
      <c r="U29" s="1039"/>
      <c r="V29" s="1039">
        <v>177</v>
      </c>
      <c r="W29" s="1039"/>
      <c r="X29" s="1039"/>
      <c r="Y29" s="1039"/>
      <c r="Z29" s="1039"/>
      <c r="AA29" s="1039">
        <v>1</v>
      </c>
      <c r="AB29" s="1039"/>
      <c r="AC29" s="1039"/>
      <c r="AD29" s="1039"/>
      <c r="AE29" s="1040"/>
      <c r="AF29" s="1035">
        <v>1</v>
      </c>
      <c r="AG29" s="1036"/>
      <c r="AH29" s="1036"/>
      <c r="AI29" s="1036"/>
      <c r="AJ29" s="1037"/>
      <c r="AK29" s="980">
        <v>45</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512</v>
      </c>
      <c r="R30" s="1039"/>
      <c r="S30" s="1039"/>
      <c r="T30" s="1039"/>
      <c r="U30" s="1039"/>
      <c r="V30" s="1039">
        <v>445</v>
      </c>
      <c r="W30" s="1039"/>
      <c r="X30" s="1039"/>
      <c r="Y30" s="1039"/>
      <c r="Z30" s="1039"/>
      <c r="AA30" s="1039">
        <v>67</v>
      </c>
      <c r="AB30" s="1039"/>
      <c r="AC30" s="1039"/>
      <c r="AD30" s="1039"/>
      <c r="AE30" s="1040"/>
      <c r="AF30" s="1035">
        <v>731</v>
      </c>
      <c r="AG30" s="1036"/>
      <c r="AH30" s="1036"/>
      <c r="AI30" s="1036"/>
      <c r="AJ30" s="1037"/>
      <c r="AK30" s="980" t="s">
        <v>555</v>
      </c>
      <c r="AL30" s="971"/>
      <c r="AM30" s="971"/>
      <c r="AN30" s="971"/>
      <c r="AO30" s="971"/>
      <c r="AP30" s="971">
        <v>74</v>
      </c>
      <c r="AQ30" s="971"/>
      <c r="AR30" s="971"/>
      <c r="AS30" s="971"/>
      <c r="AT30" s="971"/>
      <c r="AU30" s="971" t="s">
        <v>555</v>
      </c>
      <c r="AV30" s="971"/>
      <c r="AW30" s="971"/>
      <c r="AX30" s="971"/>
      <c r="AY30" s="971"/>
      <c r="AZ30" s="1041" t="s">
        <v>555</v>
      </c>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241</v>
      </c>
      <c r="R31" s="1039"/>
      <c r="S31" s="1039"/>
      <c r="T31" s="1039"/>
      <c r="U31" s="1039"/>
      <c r="V31" s="1039">
        <v>229</v>
      </c>
      <c r="W31" s="1039"/>
      <c r="X31" s="1039"/>
      <c r="Y31" s="1039"/>
      <c r="Z31" s="1039"/>
      <c r="AA31" s="1039">
        <v>12</v>
      </c>
      <c r="AB31" s="1039"/>
      <c r="AC31" s="1039"/>
      <c r="AD31" s="1039"/>
      <c r="AE31" s="1040"/>
      <c r="AF31" s="1035">
        <v>23</v>
      </c>
      <c r="AG31" s="1036"/>
      <c r="AH31" s="1036"/>
      <c r="AI31" s="1036"/>
      <c r="AJ31" s="1037"/>
      <c r="AK31" s="980">
        <v>70</v>
      </c>
      <c r="AL31" s="971"/>
      <c r="AM31" s="971"/>
      <c r="AN31" s="971"/>
      <c r="AO31" s="971"/>
      <c r="AP31" s="971">
        <v>1955</v>
      </c>
      <c r="AQ31" s="971"/>
      <c r="AR31" s="971"/>
      <c r="AS31" s="971"/>
      <c r="AT31" s="971"/>
      <c r="AU31" s="971">
        <v>1687</v>
      </c>
      <c r="AV31" s="971"/>
      <c r="AW31" s="971"/>
      <c r="AX31" s="971"/>
      <c r="AY31" s="971"/>
      <c r="AZ31" s="1041" t="s">
        <v>555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85</v>
      </c>
      <c r="R32" s="1039"/>
      <c r="S32" s="1039"/>
      <c r="T32" s="1039"/>
      <c r="U32" s="1039"/>
      <c r="V32" s="1039">
        <v>77</v>
      </c>
      <c r="W32" s="1039"/>
      <c r="X32" s="1039"/>
      <c r="Y32" s="1039"/>
      <c r="Z32" s="1039"/>
      <c r="AA32" s="1039">
        <v>8</v>
      </c>
      <c r="AB32" s="1039"/>
      <c r="AC32" s="1039"/>
      <c r="AD32" s="1039"/>
      <c r="AE32" s="1040"/>
      <c r="AF32" s="1035">
        <v>8</v>
      </c>
      <c r="AG32" s="1036"/>
      <c r="AH32" s="1036"/>
      <c r="AI32" s="1036"/>
      <c r="AJ32" s="1037"/>
      <c r="AK32" s="980" t="s">
        <v>555</v>
      </c>
      <c r="AL32" s="971"/>
      <c r="AM32" s="971"/>
      <c r="AN32" s="971"/>
      <c r="AO32" s="971"/>
      <c r="AP32" s="971" t="s">
        <v>555</v>
      </c>
      <c r="AQ32" s="971"/>
      <c r="AR32" s="971"/>
      <c r="AS32" s="971"/>
      <c r="AT32" s="971"/>
      <c r="AU32" s="971" t="s">
        <v>555</v>
      </c>
      <c r="AV32" s="971"/>
      <c r="AW32" s="971"/>
      <c r="AX32" s="971"/>
      <c r="AY32" s="971"/>
      <c r="AZ32" s="1041" t="s">
        <v>555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768</v>
      </c>
      <c r="AG63" s="959"/>
      <c r="AH63" s="959"/>
      <c r="AI63" s="959"/>
      <c r="AJ63" s="1022"/>
      <c r="AK63" s="1023"/>
      <c r="AL63" s="963"/>
      <c r="AM63" s="963"/>
      <c r="AN63" s="963"/>
      <c r="AO63" s="963"/>
      <c r="AP63" s="959">
        <v>2029</v>
      </c>
      <c r="AQ63" s="959"/>
      <c r="AR63" s="959"/>
      <c r="AS63" s="959"/>
      <c r="AT63" s="959"/>
      <c r="AU63" s="959">
        <v>1687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969</v>
      </c>
      <c r="R68" s="982"/>
      <c r="S68" s="982"/>
      <c r="T68" s="982"/>
      <c r="U68" s="982"/>
      <c r="V68" s="982">
        <v>937</v>
      </c>
      <c r="W68" s="982"/>
      <c r="X68" s="982"/>
      <c r="Y68" s="982"/>
      <c r="Z68" s="982"/>
      <c r="AA68" s="982">
        <v>32</v>
      </c>
      <c r="AB68" s="982"/>
      <c r="AC68" s="982"/>
      <c r="AD68" s="982"/>
      <c r="AE68" s="982"/>
      <c r="AF68" s="982">
        <v>32</v>
      </c>
      <c r="AG68" s="982"/>
      <c r="AH68" s="982"/>
      <c r="AI68" s="982"/>
      <c r="AJ68" s="982"/>
      <c r="AK68" s="982">
        <v>30</v>
      </c>
      <c r="AL68" s="982"/>
      <c r="AM68" s="982"/>
      <c r="AN68" s="982"/>
      <c r="AO68" s="982"/>
      <c r="AP68" s="982">
        <v>304</v>
      </c>
      <c r="AQ68" s="982"/>
      <c r="AR68" s="982"/>
      <c r="AS68" s="982"/>
      <c r="AT68" s="982"/>
      <c r="AU68" s="982">
        <v>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7664</v>
      </c>
      <c r="R69" s="971"/>
      <c r="S69" s="971"/>
      <c r="T69" s="971"/>
      <c r="U69" s="971"/>
      <c r="V69" s="971">
        <v>7152</v>
      </c>
      <c r="W69" s="971"/>
      <c r="X69" s="971"/>
      <c r="Y69" s="971"/>
      <c r="Z69" s="971"/>
      <c r="AA69" s="971">
        <v>512</v>
      </c>
      <c r="AB69" s="971"/>
      <c r="AC69" s="971"/>
      <c r="AD69" s="971"/>
      <c r="AE69" s="971"/>
      <c r="AF69" s="971">
        <v>512</v>
      </c>
      <c r="AG69" s="971"/>
      <c r="AH69" s="971"/>
      <c r="AI69" s="971"/>
      <c r="AJ69" s="971"/>
      <c r="AK69" s="971">
        <v>8</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546</v>
      </c>
      <c r="C70" s="975"/>
      <c r="D70" s="975"/>
      <c r="E70" s="975"/>
      <c r="F70" s="975"/>
      <c r="G70" s="975"/>
      <c r="H70" s="975"/>
      <c r="I70" s="975"/>
      <c r="J70" s="975"/>
      <c r="K70" s="975"/>
      <c r="L70" s="975"/>
      <c r="M70" s="975"/>
      <c r="N70" s="975"/>
      <c r="O70" s="975"/>
      <c r="P70" s="976"/>
      <c r="Q70" s="977">
        <v>533</v>
      </c>
      <c r="R70" s="971"/>
      <c r="S70" s="971"/>
      <c r="T70" s="971"/>
      <c r="U70" s="971"/>
      <c r="V70" s="971">
        <v>522</v>
      </c>
      <c r="W70" s="971"/>
      <c r="X70" s="971"/>
      <c r="Y70" s="971"/>
      <c r="Z70" s="971"/>
      <c r="AA70" s="971">
        <v>11</v>
      </c>
      <c r="AB70" s="971"/>
      <c r="AC70" s="971"/>
      <c r="AD70" s="971"/>
      <c r="AE70" s="971"/>
      <c r="AF70" s="971">
        <v>11</v>
      </c>
      <c r="AG70" s="971"/>
      <c r="AH70" s="971"/>
      <c r="AI70" s="971"/>
      <c r="AJ70" s="971"/>
      <c r="AK70" s="971" t="s">
        <v>488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547</v>
      </c>
      <c r="C71" s="975"/>
      <c r="D71" s="975"/>
      <c r="E71" s="975"/>
      <c r="F71" s="975"/>
      <c r="G71" s="975"/>
      <c r="H71" s="975"/>
      <c r="I71" s="975"/>
      <c r="J71" s="975"/>
      <c r="K71" s="975"/>
      <c r="L71" s="975"/>
      <c r="M71" s="975"/>
      <c r="N71" s="975"/>
      <c r="O71" s="975"/>
      <c r="P71" s="976"/>
      <c r="Q71" s="977">
        <v>648</v>
      </c>
      <c r="R71" s="971"/>
      <c r="S71" s="971"/>
      <c r="T71" s="971"/>
      <c r="U71" s="971"/>
      <c r="V71" s="971">
        <v>643</v>
      </c>
      <c r="W71" s="971"/>
      <c r="X71" s="971"/>
      <c r="Y71" s="971"/>
      <c r="Z71" s="971"/>
      <c r="AA71" s="971">
        <v>5</v>
      </c>
      <c r="AB71" s="971"/>
      <c r="AC71" s="971"/>
      <c r="AD71" s="971"/>
      <c r="AE71" s="971"/>
      <c r="AF71" s="971">
        <v>5</v>
      </c>
      <c r="AG71" s="971"/>
      <c r="AH71" s="971"/>
      <c r="AI71" s="971"/>
      <c r="AJ71" s="971"/>
      <c r="AK71" s="971">
        <v>5</v>
      </c>
      <c r="AL71" s="971"/>
      <c r="AM71" s="971"/>
      <c r="AN71" s="971"/>
      <c r="AO71" s="971"/>
      <c r="AP71" s="971">
        <v>219</v>
      </c>
      <c r="AQ71" s="971"/>
      <c r="AR71" s="971"/>
      <c r="AS71" s="971"/>
      <c r="AT71" s="971"/>
      <c r="AU71" s="971">
        <v>117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548</v>
      </c>
      <c r="C72" s="975"/>
      <c r="D72" s="975"/>
      <c r="E72" s="975"/>
      <c r="F72" s="975"/>
      <c r="G72" s="975"/>
      <c r="H72" s="975"/>
      <c r="I72" s="975"/>
      <c r="J72" s="975"/>
      <c r="K72" s="975"/>
      <c r="L72" s="975"/>
      <c r="M72" s="975"/>
      <c r="N72" s="975"/>
      <c r="O72" s="975"/>
      <c r="P72" s="976"/>
      <c r="Q72" s="977">
        <v>299</v>
      </c>
      <c r="R72" s="971"/>
      <c r="S72" s="971"/>
      <c r="T72" s="971"/>
      <c r="U72" s="971"/>
      <c r="V72" s="971">
        <v>247</v>
      </c>
      <c r="W72" s="971"/>
      <c r="X72" s="971"/>
      <c r="Y72" s="971"/>
      <c r="Z72" s="971"/>
      <c r="AA72" s="971">
        <v>52</v>
      </c>
      <c r="AB72" s="971"/>
      <c r="AC72" s="971"/>
      <c r="AD72" s="971"/>
      <c r="AE72" s="971"/>
      <c r="AF72" s="971">
        <v>52</v>
      </c>
      <c r="AG72" s="971"/>
      <c r="AH72" s="971"/>
      <c r="AI72" s="971"/>
      <c r="AJ72" s="971"/>
      <c r="AK72" s="971">
        <v>8</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549</v>
      </c>
      <c r="C73" s="975"/>
      <c r="D73" s="975"/>
      <c r="E73" s="975"/>
      <c r="F73" s="975"/>
      <c r="G73" s="975"/>
      <c r="H73" s="975"/>
      <c r="I73" s="975"/>
      <c r="J73" s="975"/>
      <c r="K73" s="975"/>
      <c r="L73" s="975"/>
      <c r="M73" s="975"/>
      <c r="N73" s="975"/>
      <c r="O73" s="975"/>
      <c r="P73" s="976"/>
      <c r="Q73" s="977">
        <v>1779</v>
      </c>
      <c r="R73" s="971"/>
      <c r="S73" s="971"/>
      <c r="T73" s="971"/>
      <c r="U73" s="971"/>
      <c r="V73" s="971">
        <v>1740</v>
      </c>
      <c r="W73" s="971"/>
      <c r="X73" s="971"/>
      <c r="Y73" s="971"/>
      <c r="Z73" s="971"/>
      <c r="AA73" s="971">
        <v>39</v>
      </c>
      <c r="AB73" s="971"/>
      <c r="AC73" s="971"/>
      <c r="AD73" s="971"/>
      <c r="AE73" s="971"/>
      <c r="AF73" s="971">
        <v>39</v>
      </c>
      <c r="AG73" s="971"/>
      <c r="AH73" s="971"/>
      <c r="AI73" s="971"/>
      <c r="AJ73" s="971"/>
      <c r="AK73" s="971">
        <v>76</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550</v>
      </c>
      <c r="C74" s="975"/>
      <c r="D74" s="975"/>
      <c r="E74" s="975"/>
      <c r="F74" s="975"/>
      <c r="G74" s="975"/>
      <c r="H74" s="975"/>
      <c r="I74" s="975"/>
      <c r="J74" s="975"/>
      <c r="K74" s="975"/>
      <c r="L74" s="975"/>
      <c r="M74" s="975"/>
      <c r="N74" s="975"/>
      <c r="O74" s="975"/>
      <c r="P74" s="976"/>
      <c r="Q74" s="977">
        <v>38928</v>
      </c>
      <c r="R74" s="971"/>
      <c r="S74" s="971"/>
      <c r="T74" s="971"/>
      <c r="U74" s="971"/>
      <c r="V74" s="971">
        <v>37576</v>
      </c>
      <c r="W74" s="971"/>
      <c r="X74" s="971"/>
      <c r="Y74" s="971"/>
      <c r="Z74" s="971"/>
      <c r="AA74" s="971">
        <v>1352</v>
      </c>
      <c r="AB74" s="971"/>
      <c r="AC74" s="971"/>
      <c r="AD74" s="971"/>
      <c r="AE74" s="971"/>
      <c r="AF74" s="971">
        <v>1352</v>
      </c>
      <c r="AG74" s="971"/>
      <c r="AH74" s="971"/>
      <c r="AI74" s="971"/>
      <c r="AJ74" s="971"/>
      <c r="AK74" s="971">
        <v>1112</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551</v>
      </c>
      <c r="C75" s="975"/>
      <c r="D75" s="975"/>
      <c r="E75" s="975"/>
      <c r="F75" s="975"/>
      <c r="G75" s="975"/>
      <c r="H75" s="975"/>
      <c r="I75" s="975"/>
      <c r="J75" s="975"/>
      <c r="K75" s="975"/>
      <c r="L75" s="975"/>
      <c r="M75" s="975"/>
      <c r="N75" s="975"/>
      <c r="O75" s="975"/>
      <c r="P75" s="976"/>
      <c r="Q75" s="978">
        <v>298</v>
      </c>
      <c r="R75" s="979"/>
      <c r="S75" s="979"/>
      <c r="T75" s="979"/>
      <c r="U75" s="980"/>
      <c r="V75" s="981">
        <v>271</v>
      </c>
      <c r="W75" s="979"/>
      <c r="X75" s="979"/>
      <c r="Y75" s="979"/>
      <c r="Z75" s="980"/>
      <c r="AA75" s="981">
        <v>27</v>
      </c>
      <c r="AB75" s="979"/>
      <c r="AC75" s="979"/>
      <c r="AD75" s="979"/>
      <c r="AE75" s="980"/>
      <c r="AF75" s="981">
        <v>27</v>
      </c>
      <c r="AG75" s="979"/>
      <c r="AH75" s="979"/>
      <c r="AI75" s="979"/>
      <c r="AJ75" s="980"/>
      <c r="AK75" s="981" t="s">
        <v>488</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552</v>
      </c>
      <c r="C76" s="975"/>
      <c r="D76" s="975"/>
      <c r="E76" s="975"/>
      <c r="F76" s="975"/>
      <c r="G76" s="975"/>
      <c r="H76" s="975"/>
      <c r="I76" s="975"/>
      <c r="J76" s="975"/>
      <c r="K76" s="975"/>
      <c r="L76" s="975"/>
      <c r="M76" s="975"/>
      <c r="N76" s="975"/>
      <c r="O76" s="975"/>
      <c r="P76" s="976"/>
      <c r="Q76" s="978">
        <v>157647</v>
      </c>
      <c r="R76" s="979"/>
      <c r="S76" s="979"/>
      <c r="T76" s="979"/>
      <c r="U76" s="980"/>
      <c r="V76" s="981">
        <v>152544</v>
      </c>
      <c r="W76" s="979"/>
      <c r="X76" s="979"/>
      <c r="Y76" s="979"/>
      <c r="Z76" s="980"/>
      <c r="AA76" s="981">
        <v>5103</v>
      </c>
      <c r="AB76" s="979"/>
      <c r="AC76" s="979"/>
      <c r="AD76" s="979"/>
      <c r="AE76" s="980"/>
      <c r="AF76" s="981">
        <v>5103</v>
      </c>
      <c r="AG76" s="979"/>
      <c r="AH76" s="979"/>
      <c r="AI76" s="979"/>
      <c r="AJ76" s="980"/>
      <c r="AK76" s="981">
        <v>1976</v>
      </c>
      <c r="AL76" s="979"/>
      <c r="AM76" s="979"/>
      <c r="AN76" s="979"/>
      <c r="AO76" s="980"/>
      <c r="AP76" s="981" t="s">
        <v>488</v>
      </c>
      <c r="AQ76" s="979"/>
      <c r="AR76" s="979"/>
      <c r="AS76" s="979"/>
      <c r="AT76" s="980"/>
      <c r="AU76" s="981" t="s">
        <v>488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7133</v>
      </c>
      <c r="AG88" s="959"/>
      <c r="AH88" s="959"/>
      <c r="AI88" s="959"/>
      <c r="AJ88" s="959"/>
      <c r="AK88" s="963"/>
      <c r="AL88" s="963"/>
      <c r="AM88" s="963"/>
      <c r="AN88" s="963"/>
      <c r="AO88" s="963"/>
      <c r="AP88" s="959">
        <v>523</v>
      </c>
      <c r="AQ88" s="959"/>
      <c r="AR88" s="959"/>
      <c r="AS88" s="959"/>
      <c r="AT88" s="959"/>
      <c r="AU88" s="959">
        <v>130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505106</v>
      </c>
      <c r="AB110" s="889"/>
      <c r="AC110" s="889"/>
      <c r="AD110" s="889"/>
      <c r="AE110" s="890"/>
      <c r="AF110" s="891">
        <v>487535</v>
      </c>
      <c r="AG110" s="889"/>
      <c r="AH110" s="889"/>
      <c r="AI110" s="889"/>
      <c r="AJ110" s="890"/>
      <c r="AK110" s="891">
        <v>482808</v>
      </c>
      <c r="AL110" s="889"/>
      <c r="AM110" s="889"/>
      <c r="AN110" s="889"/>
      <c r="AO110" s="890"/>
      <c r="AP110" s="892">
        <v>10.199999999999999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5731082</v>
      </c>
      <c r="BR110" s="842"/>
      <c r="BS110" s="842"/>
      <c r="BT110" s="842"/>
      <c r="BU110" s="842"/>
      <c r="BV110" s="842">
        <v>5454215</v>
      </c>
      <c r="BW110" s="842"/>
      <c r="BX110" s="842"/>
      <c r="BY110" s="842"/>
      <c r="BZ110" s="842"/>
      <c r="CA110" s="842">
        <v>5400655</v>
      </c>
      <c r="CB110" s="842"/>
      <c r="CC110" s="842"/>
      <c r="CD110" s="842"/>
      <c r="CE110" s="842"/>
      <c r="CF110" s="866">
        <v>114.3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v>6738600</v>
      </c>
      <c r="DM110" s="842"/>
      <c r="DN110" s="842"/>
      <c r="DO110" s="842"/>
      <c r="DP110" s="842"/>
      <c r="DQ110" s="842">
        <v>6738600</v>
      </c>
      <c r="DR110" s="842"/>
      <c r="DS110" s="842"/>
      <c r="DT110" s="842"/>
      <c r="DU110" s="842"/>
      <c r="DV110" s="843">
        <v>142.69999999999999</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v>6738600</v>
      </c>
      <c r="BW111" s="817"/>
      <c r="BX111" s="817"/>
      <c r="BY111" s="817"/>
      <c r="BZ111" s="817"/>
      <c r="CA111" s="817">
        <v>6738600</v>
      </c>
      <c r="CB111" s="817"/>
      <c r="CC111" s="817"/>
      <c r="CD111" s="817"/>
      <c r="CE111" s="817"/>
      <c r="CF111" s="875">
        <v>142.69999999999999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1627214</v>
      </c>
      <c r="BR112" s="817"/>
      <c r="BS112" s="817"/>
      <c r="BT112" s="817"/>
      <c r="BU112" s="817"/>
      <c r="BV112" s="817">
        <v>1669980</v>
      </c>
      <c r="BW112" s="817"/>
      <c r="BX112" s="817"/>
      <c r="BY112" s="817"/>
      <c r="BZ112" s="817"/>
      <c r="CA112" s="817">
        <v>1687188</v>
      </c>
      <c r="CB112" s="817"/>
      <c r="CC112" s="817"/>
      <c r="CD112" s="817"/>
      <c r="CE112" s="817"/>
      <c r="CF112" s="875">
        <v>35.700000000000003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119512</v>
      </c>
      <c r="AB113" s="919"/>
      <c r="AC113" s="919"/>
      <c r="AD113" s="919"/>
      <c r="AE113" s="920"/>
      <c r="AF113" s="921">
        <v>124756</v>
      </c>
      <c r="AG113" s="919"/>
      <c r="AH113" s="919"/>
      <c r="AI113" s="919"/>
      <c r="AJ113" s="920"/>
      <c r="AK113" s="921">
        <v>115348</v>
      </c>
      <c r="AL113" s="919"/>
      <c r="AM113" s="919"/>
      <c r="AN113" s="919"/>
      <c r="AO113" s="920"/>
      <c r="AP113" s="922">
        <v>2.4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192279</v>
      </c>
      <c r="BR113" s="817"/>
      <c r="BS113" s="817"/>
      <c r="BT113" s="817"/>
      <c r="BU113" s="817"/>
      <c r="BV113" s="817">
        <v>159331</v>
      </c>
      <c r="BW113" s="817"/>
      <c r="BX113" s="817"/>
      <c r="BY113" s="817"/>
      <c r="BZ113" s="817"/>
      <c r="CA113" s="817">
        <v>126294</v>
      </c>
      <c r="CB113" s="817"/>
      <c r="CC113" s="817"/>
      <c r="CD113" s="817"/>
      <c r="CE113" s="817"/>
      <c r="CF113" s="875">
        <v>2.7</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26144</v>
      </c>
      <c r="AB114" s="780"/>
      <c r="AC114" s="780"/>
      <c r="AD114" s="780"/>
      <c r="AE114" s="781"/>
      <c r="AF114" s="782">
        <v>26749</v>
      </c>
      <c r="AG114" s="780"/>
      <c r="AH114" s="780"/>
      <c r="AI114" s="780"/>
      <c r="AJ114" s="781"/>
      <c r="AK114" s="782">
        <v>25686</v>
      </c>
      <c r="AL114" s="780"/>
      <c r="AM114" s="780"/>
      <c r="AN114" s="780"/>
      <c r="AO114" s="781"/>
      <c r="AP114" s="824">
        <v>0.5</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t="s">
        <v>121</v>
      </c>
      <c r="BR114" s="817"/>
      <c r="BS114" s="817"/>
      <c r="BT114" s="817"/>
      <c r="BU114" s="817"/>
      <c r="BV114" s="817" t="s">
        <v>121</v>
      </c>
      <c r="BW114" s="817"/>
      <c r="BX114" s="817"/>
      <c r="BY114" s="817"/>
      <c r="BZ114" s="817"/>
      <c r="CA114" s="817" t="s">
        <v>121</v>
      </c>
      <c r="CB114" s="817"/>
      <c r="CC114" s="817"/>
      <c r="CD114" s="817"/>
      <c r="CE114" s="817"/>
      <c r="CF114" s="875" t="s">
        <v>121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v>3</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650762</v>
      </c>
      <c r="AB117" s="903"/>
      <c r="AC117" s="903"/>
      <c r="AD117" s="903"/>
      <c r="AE117" s="904"/>
      <c r="AF117" s="905">
        <v>639040</v>
      </c>
      <c r="AG117" s="903"/>
      <c r="AH117" s="903"/>
      <c r="AI117" s="903"/>
      <c r="AJ117" s="904"/>
      <c r="AK117" s="905">
        <v>623845</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7550575</v>
      </c>
      <c r="BR119" s="845"/>
      <c r="BS119" s="845"/>
      <c r="BT119" s="845"/>
      <c r="BU119" s="845"/>
      <c r="BV119" s="845">
        <v>14022126</v>
      </c>
      <c r="BW119" s="845"/>
      <c r="BX119" s="845"/>
      <c r="BY119" s="845"/>
      <c r="BZ119" s="845"/>
      <c r="CA119" s="845">
        <v>13952737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2498983</v>
      </c>
      <c r="BR120" s="842"/>
      <c r="BS120" s="842"/>
      <c r="BT120" s="842"/>
      <c r="BU120" s="842"/>
      <c r="BV120" s="842">
        <v>2807678</v>
      </c>
      <c r="BW120" s="842"/>
      <c r="BX120" s="842"/>
      <c r="BY120" s="842"/>
      <c r="BZ120" s="842"/>
      <c r="CA120" s="842">
        <v>3212844</v>
      </c>
      <c r="CB120" s="842"/>
      <c r="CC120" s="842"/>
      <c r="CD120" s="842"/>
      <c r="CE120" s="842"/>
      <c r="CF120" s="866">
        <v>68</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1627214</v>
      </c>
      <c r="DH120" s="842"/>
      <c r="DI120" s="842"/>
      <c r="DJ120" s="842"/>
      <c r="DK120" s="842"/>
      <c r="DL120" s="842">
        <v>1669980</v>
      </c>
      <c r="DM120" s="842"/>
      <c r="DN120" s="842"/>
      <c r="DO120" s="842"/>
      <c r="DP120" s="842"/>
      <c r="DQ120" s="842">
        <v>1687188</v>
      </c>
      <c r="DR120" s="842"/>
      <c r="DS120" s="842"/>
      <c r="DT120" s="842"/>
      <c r="DU120" s="842"/>
      <c r="DV120" s="843">
        <v>35.700000000000003</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4670683</v>
      </c>
      <c r="BR122" s="845"/>
      <c r="BS122" s="845"/>
      <c r="BT122" s="845"/>
      <c r="BU122" s="845"/>
      <c r="BV122" s="845">
        <v>4500525</v>
      </c>
      <c r="BW122" s="845"/>
      <c r="BX122" s="845"/>
      <c r="BY122" s="845"/>
      <c r="BZ122" s="845"/>
      <c r="CA122" s="845">
        <v>4263960</v>
      </c>
      <c r="CB122" s="845"/>
      <c r="CC122" s="845"/>
      <c r="CD122" s="845"/>
      <c r="CE122" s="845"/>
      <c r="CF122" s="846">
        <v>90.3</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7169666</v>
      </c>
      <c r="BR123" s="833"/>
      <c r="BS123" s="833"/>
      <c r="BT123" s="833"/>
      <c r="BU123" s="833"/>
      <c r="BV123" s="833">
        <v>7308203</v>
      </c>
      <c r="BW123" s="833"/>
      <c r="BX123" s="833"/>
      <c r="BY123" s="833"/>
      <c r="BZ123" s="833"/>
      <c r="CA123" s="833">
        <v>7476804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7.9</v>
      </c>
      <c r="BR124" s="831"/>
      <c r="BS124" s="831"/>
      <c r="BT124" s="831"/>
      <c r="BU124" s="831"/>
      <c r="BV124" s="831">
        <v>143.6</v>
      </c>
      <c r="BW124" s="831"/>
      <c r="BX124" s="831"/>
      <c r="BY124" s="831"/>
      <c r="BZ124" s="831"/>
      <c r="CA124" s="831">
        <v>137.1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14.93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5151485</v>
      </c>
      <c r="AB129" s="780"/>
      <c r="AC129" s="780"/>
      <c r="AD129" s="780"/>
      <c r="AE129" s="781"/>
      <c r="AF129" s="782">
        <v>5056727</v>
      </c>
      <c r="AG129" s="780"/>
      <c r="AH129" s="780"/>
      <c r="AI129" s="780"/>
      <c r="AJ129" s="781"/>
      <c r="AK129" s="782">
        <v>5102036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19.93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382961</v>
      </c>
      <c r="AB130" s="780"/>
      <c r="AC130" s="780"/>
      <c r="AD130" s="780"/>
      <c r="AE130" s="781"/>
      <c r="AF130" s="782">
        <v>381357</v>
      </c>
      <c r="AG130" s="780"/>
      <c r="AH130" s="780"/>
      <c r="AI130" s="780"/>
      <c r="AJ130" s="781"/>
      <c r="AK130" s="782">
        <v>378750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4768524</v>
      </c>
      <c r="AB131" s="764"/>
      <c r="AC131" s="764"/>
      <c r="AD131" s="764"/>
      <c r="AE131" s="765"/>
      <c r="AF131" s="766">
        <v>4675370</v>
      </c>
      <c r="AG131" s="764"/>
      <c r="AH131" s="764"/>
      <c r="AI131" s="764"/>
      <c r="AJ131" s="765"/>
      <c r="AK131" s="766">
        <v>4723286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137.1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5.6160145149999998</v>
      </c>
      <c r="AB132" s="745"/>
      <c r="AC132" s="745"/>
      <c r="AD132" s="745"/>
      <c r="AE132" s="746"/>
      <c r="AF132" s="747">
        <v>5.5114996249999999</v>
      </c>
      <c r="AG132" s="745"/>
      <c r="AH132" s="745"/>
      <c r="AI132" s="745"/>
      <c r="AJ132" s="746"/>
      <c r="AK132" s="747">
        <v>5.1890781119999998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6.1</v>
      </c>
      <c r="AB133" s="724"/>
      <c r="AC133" s="724"/>
      <c r="AD133" s="724"/>
      <c r="AE133" s="725"/>
      <c r="AF133" s="723">
        <v>5.7</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dc4VljsND8NcjorGoxmikBLVXd7C5IeHP3IYfJmKRyTYoUjMw9tVIJmclH9Yn+xgogi3thUTEGBrae86o0Vcw==" saltValue="rXu02kKZzNejZYzL4wda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1" zoomScale="130" zoomScaleNormal="85" zoomScaleSheetLayoutView="130" workbookViewId="0">
      <selection activeCell="CS28" sqref="CS28"/>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CJvD0+lIfVcNbPRyiX70AkUQhsk7DYOgl8NHlbqNEe5KxlcJGZdGQz6aHoyX6aeVIKtaT2yK1NOgf62ZUOonA==" saltValue="d+1aBPSTbD4/ZDXYYG8D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W7"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PVrpBh6oM6JJdXX7xJEuA5GARaUZ/VsVJOIVRWydaLoDPT+WqCQ5GSJ0fLQRP9RoU800In2qmZWLsu1RTzViQ==" saltValue="Nkd75nMjm0FSlynG764A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1499319</v>
      </c>
      <c r="AP9" s="281">
        <v>66295</v>
      </c>
      <c r="AQ9" s="282">
        <v>67248</v>
      </c>
      <c r="AR9" s="283">
        <v>-1.4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255578</v>
      </c>
      <c r="AP10" s="284">
        <v>11301</v>
      </c>
      <c r="AQ10" s="285">
        <v>9038</v>
      </c>
      <c r="AR10" s="286">
        <v>25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13822</v>
      </c>
      <c r="AP11" s="284">
        <v>611</v>
      </c>
      <c r="AQ11" s="285">
        <v>320</v>
      </c>
      <c r="AR11" s="286">
        <v>90.9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22</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63721</v>
      </c>
      <c r="AP13" s="284">
        <v>2818</v>
      </c>
      <c r="AQ13" s="285">
        <v>2764</v>
      </c>
      <c r="AR13" s="286">
        <v>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3255</v>
      </c>
      <c r="AP14" s="284">
        <v>144</v>
      </c>
      <c r="AQ14" s="285">
        <v>1165</v>
      </c>
      <c r="AR14" s="286">
        <v>-87.6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-96428</v>
      </c>
      <c r="AP15" s="284">
        <v>-4264</v>
      </c>
      <c r="AQ15" s="285">
        <v>-3941</v>
      </c>
      <c r="AR15" s="286">
        <v>8.1999999999999993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1739267</v>
      </c>
      <c r="AP16" s="284">
        <v>76904</v>
      </c>
      <c r="AQ16" s="285">
        <v>76616</v>
      </c>
      <c r="AR16" s="286">
        <v>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5.22</v>
      </c>
      <c r="AP21" s="298">
        <v>6.73</v>
      </c>
      <c r="AQ21" s="299">
        <v>-1.51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99.8</v>
      </c>
      <c r="AP22" s="303">
        <v>96.9</v>
      </c>
      <c r="AQ22" s="304">
        <v>2.9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482808</v>
      </c>
      <c r="AP32" s="312">
        <v>21348</v>
      </c>
      <c r="AQ32" s="313">
        <v>33390</v>
      </c>
      <c r="AR32" s="314">
        <v>-36.1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115348</v>
      </c>
      <c r="AP35" s="312">
        <v>5100</v>
      </c>
      <c r="AQ35" s="313">
        <v>8851</v>
      </c>
      <c r="AR35" s="314">
        <v>-42.4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25686</v>
      </c>
      <c r="AP36" s="312">
        <v>1136</v>
      </c>
      <c r="AQ36" s="313">
        <v>2033</v>
      </c>
      <c r="AR36" s="314">
        <v>-44.1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640</v>
      </c>
      <c r="AR37" s="314" t="s">
        <v>488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3</v>
      </c>
      <c r="AP38" s="315">
        <v>0</v>
      </c>
      <c r="AQ38" s="316">
        <v>1</v>
      </c>
      <c r="AR38" s="304">
        <v>-100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488</v>
      </c>
      <c r="AP39" s="312" t="s">
        <v>488</v>
      </c>
      <c r="AQ39" s="313">
        <v>-3025</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-378750</v>
      </c>
      <c r="AP40" s="312">
        <v>-16747</v>
      </c>
      <c r="AQ40" s="313">
        <v>-26876</v>
      </c>
      <c r="AR40" s="314">
        <v>-37.700000000000003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245095</v>
      </c>
      <c r="AP41" s="312">
        <v>10837</v>
      </c>
      <c r="AQ41" s="313">
        <v>15015</v>
      </c>
      <c r="AR41" s="314">
        <v>-27.8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1711621</v>
      </c>
      <c r="AN51" s="334">
        <v>78652</v>
      </c>
      <c r="AO51" s="335">
        <v>5.5</v>
      </c>
      <c r="AP51" s="336">
        <v>87464</v>
      </c>
      <c r="AQ51" s="337">
        <v>19</v>
      </c>
      <c r="AR51" s="338">
        <v>-13.5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587265</v>
      </c>
      <c r="AN52" s="342">
        <v>26986</v>
      </c>
      <c r="AO52" s="343">
        <v>-20.8</v>
      </c>
      <c r="AP52" s="344">
        <v>47479</v>
      </c>
      <c r="AQ52" s="345">
        <v>10.199999999999999</v>
      </c>
      <c r="AR52" s="346">
        <v>-31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1561789</v>
      </c>
      <c r="AN53" s="334">
        <v>70842</v>
      </c>
      <c r="AO53" s="335">
        <v>-9.9</v>
      </c>
      <c r="AP53" s="336">
        <v>52068</v>
      </c>
      <c r="AQ53" s="337">
        <v>-40.5</v>
      </c>
      <c r="AR53" s="338">
        <v>30.6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702066</v>
      </c>
      <c r="AN54" s="342">
        <v>31846</v>
      </c>
      <c r="AO54" s="343">
        <v>18</v>
      </c>
      <c r="AP54" s="344">
        <v>26936</v>
      </c>
      <c r="AQ54" s="345">
        <v>-43.3</v>
      </c>
      <c r="AR54" s="346">
        <v>61.3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683087</v>
      </c>
      <c r="AN55" s="334">
        <v>30738</v>
      </c>
      <c r="AO55" s="335">
        <v>-56.6</v>
      </c>
      <c r="AP55" s="336">
        <v>47161</v>
      </c>
      <c r="AQ55" s="337">
        <v>-9.4</v>
      </c>
      <c r="AR55" s="338">
        <v>-47.2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31347</v>
      </c>
      <c r="AN56" s="342">
        <v>1411</v>
      </c>
      <c r="AO56" s="343">
        <v>-95.6</v>
      </c>
      <c r="AP56" s="344">
        <v>24595</v>
      </c>
      <c r="AQ56" s="345">
        <v>-8.6999999999999993</v>
      </c>
      <c r="AR56" s="346">
        <v>-86.9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1045258</v>
      </c>
      <c r="AN57" s="334">
        <v>46645</v>
      </c>
      <c r="AO57" s="335">
        <v>51.8</v>
      </c>
      <c r="AP57" s="336">
        <v>43423</v>
      </c>
      <c r="AQ57" s="337">
        <v>-7.9</v>
      </c>
      <c r="AR57" s="338">
        <v>59.7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188745</v>
      </c>
      <c r="AN58" s="342">
        <v>8423</v>
      </c>
      <c r="AO58" s="343">
        <v>497</v>
      </c>
      <c r="AP58" s="344">
        <v>22207</v>
      </c>
      <c r="AQ58" s="345">
        <v>-9.6999999999999993</v>
      </c>
      <c r="AR58" s="346">
        <v>506.7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1217729</v>
      </c>
      <c r="AN59" s="334">
        <v>53844</v>
      </c>
      <c r="AO59" s="335">
        <v>15.4</v>
      </c>
      <c r="AP59" s="336">
        <v>45265</v>
      </c>
      <c r="AQ59" s="337">
        <v>4.2</v>
      </c>
      <c r="AR59" s="338">
        <v>11.2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133882</v>
      </c>
      <c r="AN60" s="342">
        <v>5920</v>
      </c>
      <c r="AO60" s="343">
        <v>-29.7</v>
      </c>
      <c r="AP60" s="344">
        <v>22600</v>
      </c>
      <c r="AQ60" s="345">
        <v>1.8</v>
      </c>
      <c r="AR60" s="346">
        <v>-31.5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1243897</v>
      </c>
      <c r="AN61" s="349">
        <v>56144</v>
      </c>
      <c r="AO61" s="350">
        <v>1.2</v>
      </c>
      <c r="AP61" s="351">
        <v>55076</v>
      </c>
      <c r="AQ61" s="352">
        <v>-6.9</v>
      </c>
      <c r="AR61" s="338">
        <v>8.1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328661</v>
      </c>
      <c r="AN62" s="342">
        <v>14917</v>
      </c>
      <c r="AO62" s="343">
        <v>73.8</v>
      </c>
      <c r="AP62" s="344">
        <v>28763</v>
      </c>
      <c r="AQ62" s="345">
        <v>-9.9</v>
      </c>
      <c r="AR62" s="346">
        <v>83.7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lqNzk3+jvDXmubm9W5+EsKdSRM3QBpZoGxxo+kqQpdksiam9h53JiBhiYq6KEImxkUdhyJdnx5PqK+BXmFJdw==" saltValue="AVX0BZW5+nH851YJDPMX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election activeCell="AF47" sqref="AF47"/>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a64wR7/W2cNZyA9J/uM3L0XJs1xVvgVnXDiydlnFR28mXPepaRnF2GbW0PwOLZp60npW5o9nSdCu0hTt+FXfkQ==" saltValue="cyjok3FoypU9k2HkrLfMS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FW9LMP1Tas0wmTYD9T/WRjmLHLGklBK1etTcdqusaOZgmpZ+Z9cPfnAbHBa+ZNQV4jCDqtBPAgq5Ko5FFwdt8g==" saltValue="8ReeVjT1zNvSDggwazM2I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13.19</v>
      </c>
      <c r="G47" s="12">
        <v>15.87</v>
      </c>
      <c r="H47" s="12">
        <v>16.850000000000001</v>
      </c>
      <c r="I47" s="12">
        <v>17.2</v>
      </c>
      <c r="J47" s="13">
        <v>15.46</v>
      </c>
    </row>
    <row r="48" spans="2:10" ht="57.75" customHeight="1" x14ac:dyDescent="0.2">
      <c r="B48" s="14"/>
      <c r="C48" s="1141" t="s">
        <v>4</v>
      </c>
      <c r="D48" s="1141"/>
      <c r="E48" s="1142"/>
      <c r="F48" s="15">
        <v>4.2</v>
      </c>
      <c r="G48" s="16">
        <v>7.4</v>
      </c>
      <c r="H48" s="16">
        <v>6.48</v>
      </c>
      <c r="I48" s="16">
        <v>8.7799999999999994</v>
      </c>
      <c r="J48" s="17">
        <v>5.79</v>
      </c>
    </row>
    <row r="49" spans="2:10" ht="57.75" customHeight="1" thickBot="1" x14ac:dyDescent="0.25">
      <c r="B49" s="18"/>
      <c r="C49" s="1143" t="s">
        <v>5</v>
      </c>
      <c r="D49" s="1143"/>
      <c r="E49" s="1144"/>
      <c r="F49" s="19" t="s">
        <v>531</v>
      </c>
      <c r="G49" s="20">
        <v>6.95</v>
      </c>
      <c r="H49" s="20">
        <v>1.92</v>
      </c>
      <c r="I49" s="20">
        <v>2.2200000000000002</v>
      </c>
      <c r="J49" s="21" t="s">
        <v>532</v>
      </c>
    </row>
    <row r="50" spans="2:10" ht="13" x14ac:dyDescent="0.2"/>
  </sheetData>
  <sheetProtection algorithmName="SHA-512" hashValue="2gSQSAg8JPs/HDaEkcQOHYh2qt8s3cf3aF82zUI0sxlzrYbDPO0YEGe+VwGDRVKOw2OTSNmNQt0KAYdSXE7Khw==" saltValue="+EobO8QwGMY2DXdiikiA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15.13</v>
      </c>
      <c r="G34" s="33">
        <v>15.34</v>
      </c>
      <c r="H34" s="33">
        <v>15.98</v>
      </c>
      <c r="I34" s="33">
        <v>14.24</v>
      </c>
      <c r="J34" s="34">
        <v>14.33</v>
      </c>
      <c r="K34" s="22"/>
      <c r="L34" s="22"/>
      <c r="M34" s="22"/>
      <c r="N34" s="22"/>
      <c r="O34" s="22"/>
      <c r="P34" s="22"/>
    </row>
    <row r="35" spans="1:16" ht="39" customHeight="1" x14ac:dyDescent="0.2">
      <c r="A35" s="22"/>
      <c r="B35" s="35"/>
      <c r="C35" s="1145" t="s">
        <v>534</v>
      </c>
      <c r="D35" s="1146"/>
      <c r="E35" s="1147"/>
      <c r="F35" s="36">
        <v>4.2</v>
      </c>
      <c r="G35" s="37">
        <v>7.4</v>
      </c>
      <c r="H35" s="37">
        <v>6.47</v>
      </c>
      <c r="I35" s="37">
        <v>8.7799999999999994</v>
      </c>
      <c r="J35" s="38">
        <v>5.79</v>
      </c>
      <c r="K35" s="22"/>
      <c r="L35" s="22"/>
      <c r="M35" s="22"/>
      <c r="N35" s="22"/>
      <c r="O35" s="22"/>
      <c r="P35" s="22"/>
    </row>
    <row r="36" spans="1:16" ht="39" customHeight="1" x14ac:dyDescent="0.2">
      <c r="A36" s="22"/>
      <c r="B36" s="35"/>
      <c r="C36" s="1145" t="s">
        <v>535</v>
      </c>
      <c r="D36" s="1146"/>
      <c r="E36" s="1147"/>
      <c r="F36" s="36" t="s">
        <v>488</v>
      </c>
      <c r="G36" s="37" t="s">
        <v>488</v>
      </c>
      <c r="H36" s="37" t="s">
        <v>488</v>
      </c>
      <c r="I36" s="37" t="s">
        <v>488</v>
      </c>
      <c r="J36" s="38">
        <v>0.45</v>
      </c>
      <c r="K36" s="22"/>
      <c r="L36" s="22"/>
      <c r="M36" s="22"/>
      <c r="N36" s="22"/>
      <c r="O36" s="22"/>
      <c r="P36" s="22"/>
    </row>
    <row r="37" spans="1:16" ht="39" customHeight="1" x14ac:dyDescent="0.2">
      <c r="A37" s="22"/>
      <c r="B37" s="35"/>
      <c r="C37" s="1145" t="s">
        <v>536</v>
      </c>
      <c r="D37" s="1146"/>
      <c r="E37" s="1147"/>
      <c r="F37" s="36">
        <v>0.28000000000000003</v>
      </c>
      <c r="G37" s="37">
        <v>0</v>
      </c>
      <c r="H37" s="37">
        <v>0.01</v>
      </c>
      <c r="I37" s="37">
        <v>7.0000000000000007E-2</v>
      </c>
      <c r="J37" s="38">
        <v>0.15</v>
      </c>
      <c r="K37" s="22"/>
      <c r="L37" s="22"/>
      <c r="M37" s="22"/>
      <c r="N37" s="22"/>
      <c r="O37" s="22"/>
      <c r="P37" s="22"/>
    </row>
    <row r="38" spans="1:16" ht="39" customHeight="1" x14ac:dyDescent="0.2">
      <c r="A38" s="22"/>
      <c r="B38" s="35"/>
      <c r="C38" s="1145" t="s">
        <v>537</v>
      </c>
      <c r="D38" s="1146"/>
      <c r="E38" s="1147"/>
      <c r="F38" s="36">
        <v>1.4</v>
      </c>
      <c r="G38" s="37">
        <v>1.1100000000000001</v>
      </c>
      <c r="H38" s="37">
        <v>0.4</v>
      </c>
      <c r="I38" s="37">
        <v>0.09</v>
      </c>
      <c r="J38" s="38">
        <v>0.08</v>
      </c>
      <c r="K38" s="22"/>
      <c r="L38" s="22"/>
      <c r="M38" s="22"/>
      <c r="N38" s="22"/>
      <c r="O38" s="22"/>
      <c r="P38" s="22"/>
    </row>
    <row r="39" spans="1:16" ht="39" customHeight="1" x14ac:dyDescent="0.2">
      <c r="A39" s="22"/>
      <c r="B39" s="35"/>
      <c r="C39" s="1145" t="s">
        <v>538</v>
      </c>
      <c r="D39" s="1146"/>
      <c r="E39" s="1147"/>
      <c r="F39" s="36">
        <v>0.08</v>
      </c>
      <c r="G39" s="37">
        <v>0.04</v>
      </c>
      <c r="H39" s="37">
        <v>0.01</v>
      </c>
      <c r="I39" s="37">
        <v>0.03</v>
      </c>
      <c r="J39" s="38">
        <v>0.02</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540</v>
      </c>
      <c r="D43" s="1149"/>
      <c r="E43" s="1150"/>
      <c r="F43" s="41">
        <v>0.1</v>
      </c>
      <c r="G43" s="42">
        <v>0.01</v>
      </c>
      <c r="H43" s="42">
        <v>0.03</v>
      </c>
      <c r="I43" s="42">
        <v>0.12</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3Fz5qqAmcxV6QseTo2viuzxKB3WJVbkOmmr6g12wGQzbpy9icDiOOYnOUB6zN+lreBCNk5n0YImatWedtPMm3w==" saltValue="0clrJKMCwWQ5jswo+qzq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election activeCell="F62" sqref="F6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544</v>
      </c>
      <c r="L45" s="60">
        <v>519</v>
      </c>
      <c r="M45" s="60">
        <v>505</v>
      </c>
      <c r="N45" s="60">
        <v>488</v>
      </c>
      <c r="O45" s="61">
        <v>483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108</v>
      </c>
      <c r="L48" s="64">
        <v>113</v>
      </c>
      <c r="M48" s="64">
        <v>119</v>
      </c>
      <c r="N48" s="64">
        <v>125</v>
      </c>
      <c r="O48" s="65">
        <v>115</v>
      </c>
      <c r="P48" s="48"/>
      <c r="Q48" s="48"/>
      <c r="R48" s="48"/>
      <c r="S48" s="48"/>
      <c r="T48" s="48"/>
      <c r="U48" s="48"/>
    </row>
    <row r="49" spans="1:21" ht="30.75" customHeight="1" x14ac:dyDescent="0.2">
      <c r="A49" s="48"/>
      <c r="B49" s="1178"/>
      <c r="C49" s="1179"/>
      <c r="D49" s="62"/>
      <c r="E49" s="1155" t="s">
        <v>14</v>
      </c>
      <c r="F49" s="1155"/>
      <c r="G49" s="1155"/>
      <c r="H49" s="1155"/>
      <c r="I49" s="1155"/>
      <c r="J49" s="1156"/>
      <c r="K49" s="63">
        <v>24</v>
      </c>
      <c r="L49" s="64">
        <v>24</v>
      </c>
      <c r="M49" s="64">
        <v>26</v>
      </c>
      <c r="N49" s="64">
        <v>27</v>
      </c>
      <c r="O49" s="65">
        <v>26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396</v>
      </c>
      <c r="L52" s="64">
        <v>393</v>
      </c>
      <c r="M52" s="64">
        <v>383</v>
      </c>
      <c r="N52" s="64">
        <v>381</v>
      </c>
      <c r="O52" s="65">
        <v>379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280</v>
      </c>
      <c r="L53" s="69">
        <v>263</v>
      </c>
      <c r="M53" s="69">
        <v>267</v>
      </c>
      <c r="N53" s="69">
        <v>259</v>
      </c>
      <c r="O53" s="70">
        <v>245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n3t2vuVhH1VyUOgQEv0ueIlKvuGrziW/QrM3HAvqow0IyaEKaumg96f8Y7qq36DzR6Rmssq81uPlYvI42hWIA==" saltValue="OGcDhjg0Ueb8AfOcWGn0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K46" sqref="K4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5537</v>
      </c>
      <c r="J41" s="356">
        <v>5827</v>
      </c>
      <c r="K41" s="356">
        <v>5731</v>
      </c>
      <c r="L41" s="356">
        <v>5454</v>
      </c>
      <c r="M41" s="357">
        <v>5401</v>
      </c>
    </row>
    <row r="42" spans="2:13" ht="27.75" customHeight="1" x14ac:dyDescent="0.2">
      <c r="B42" s="1186"/>
      <c r="C42" s="1187"/>
      <c r="D42" s="106"/>
      <c r="E42" s="1190" t="s">
        <v>32</v>
      </c>
      <c r="F42" s="1190"/>
      <c r="G42" s="1190"/>
      <c r="H42" s="1191"/>
      <c r="I42" s="358" t="s">
        <v>488</v>
      </c>
      <c r="J42" s="359" t="s">
        <v>488</v>
      </c>
      <c r="K42" s="359" t="s">
        <v>488</v>
      </c>
      <c r="L42" s="359">
        <v>6739</v>
      </c>
      <c r="M42" s="360">
        <v>6739</v>
      </c>
    </row>
    <row r="43" spans="2:13" ht="27.75" customHeight="1" x14ac:dyDescent="0.2">
      <c r="B43" s="1186"/>
      <c r="C43" s="1187"/>
      <c r="D43" s="106"/>
      <c r="E43" s="1190" t="s">
        <v>33</v>
      </c>
      <c r="F43" s="1190"/>
      <c r="G43" s="1190"/>
      <c r="H43" s="1191"/>
      <c r="I43" s="358">
        <v>1965</v>
      </c>
      <c r="J43" s="359">
        <v>1904</v>
      </c>
      <c r="K43" s="359">
        <v>1627</v>
      </c>
      <c r="L43" s="359">
        <v>1670</v>
      </c>
      <c r="M43" s="360">
        <v>1687</v>
      </c>
    </row>
    <row r="44" spans="2:13" ht="27.75" customHeight="1" x14ac:dyDescent="0.2">
      <c r="B44" s="1186"/>
      <c r="C44" s="1187"/>
      <c r="D44" s="106"/>
      <c r="E44" s="1190" t="s">
        <v>34</v>
      </c>
      <c r="F44" s="1190"/>
      <c r="G44" s="1190"/>
      <c r="H44" s="1191"/>
      <c r="I44" s="358">
        <v>105</v>
      </c>
      <c r="J44" s="359">
        <v>137</v>
      </c>
      <c r="K44" s="359">
        <v>192</v>
      </c>
      <c r="L44" s="359">
        <v>159</v>
      </c>
      <c r="M44" s="360">
        <v>126</v>
      </c>
    </row>
    <row r="45" spans="2:13" ht="27.75" customHeight="1" x14ac:dyDescent="0.2">
      <c r="B45" s="1186"/>
      <c r="C45" s="1187"/>
      <c r="D45" s="106"/>
      <c r="E45" s="1190" t="s">
        <v>35</v>
      </c>
      <c r="F45" s="1190"/>
      <c r="G45" s="1190"/>
      <c r="H45" s="1191"/>
      <c r="I45" s="358">
        <v>75</v>
      </c>
      <c r="J45" s="359">
        <v>18</v>
      </c>
      <c r="K45" s="359" t="s">
        <v>488</v>
      </c>
      <c r="L45" s="359" t="s">
        <v>488</v>
      </c>
      <c r="M45" s="360" t="s">
        <v>488</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1569</v>
      </c>
      <c r="J50" s="359">
        <v>1665</v>
      </c>
      <c r="K50" s="359">
        <v>2499</v>
      </c>
      <c r="L50" s="359">
        <v>2808</v>
      </c>
      <c r="M50" s="360">
        <v>3213</v>
      </c>
    </row>
    <row r="51" spans="2:13" ht="27.75" customHeight="1" x14ac:dyDescent="0.2">
      <c r="B51" s="1186"/>
      <c r="C51" s="1187"/>
      <c r="D51" s="106"/>
      <c r="E51" s="1190" t="s">
        <v>42</v>
      </c>
      <c r="F51" s="1190"/>
      <c r="G51" s="1190"/>
      <c r="H51" s="1191"/>
      <c r="I51" s="358" t="s">
        <v>488</v>
      </c>
      <c r="J51" s="359" t="s">
        <v>488</v>
      </c>
      <c r="K51" s="359" t="s">
        <v>488</v>
      </c>
      <c r="L51" s="359" t="s">
        <v>488</v>
      </c>
      <c r="M51" s="360" t="s">
        <v>488</v>
      </c>
    </row>
    <row r="52" spans="2:13" ht="27.75" customHeight="1" x14ac:dyDescent="0.2">
      <c r="B52" s="1188"/>
      <c r="C52" s="1189"/>
      <c r="D52" s="106"/>
      <c r="E52" s="1190" t="s">
        <v>43</v>
      </c>
      <c r="F52" s="1190"/>
      <c r="G52" s="1190"/>
      <c r="H52" s="1191"/>
      <c r="I52" s="358">
        <v>4715</v>
      </c>
      <c r="J52" s="359">
        <v>4700</v>
      </c>
      <c r="K52" s="359">
        <v>4671</v>
      </c>
      <c r="L52" s="359">
        <v>4501</v>
      </c>
      <c r="M52" s="360">
        <v>4264</v>
      </c>
    </row>
    <row r="53" spans="2:13" ht="27.75" customHeight="1" thickBot="1" x14ac:dyDescent="0.25">
      <c r="B53" s="1192" t="s">
        <v>19</v>
      </c>
      <c r="C53" s="1193"/>
      <c r="D53" s="110"/>
      <c r="E53" s="1194" t="s">
        <v>44</v>
      </c>
      <c r="F53" s="1194"/>
      <c r="G53" s="1194"/>
      <c r="H53" s="1195"/>
      <c r="I53" s="361">
        <v>1399</v>
      </c>
      <c r="J53" s="362">
        <v>1520</v>
      </c>
      <c r="K53" s="362">
        <v>381</v>
      </c>
      <c r="L53" s="362">
        <v>6714</v>
      </c>
      <c r="M53" s="363">
        <v>6476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SfUx/sW/Wnv5lyojoPn0EahA1YtO3eQwudkxTtYIDmMHRpRjnmr3yrcW3NQ48yMQOeRywGnSSP18sYYFYnLJw==" saltValue="r2I2LvADpo9WTsh6ZcAy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abSelected="1" topLeftCell="A43" zoomScale="70" zoomScaleNormal="70" zoomScaleSheetLayoutView="100" workbookViewId="0">
      <selection activeCell="H63" sqref="H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868</v>
      </c>
      <c r="G55" s="122">
        <v>870</v>
      </c>
      <c r="H55" s="123">
        <v>789</v>
      </c>
    </row>
    <row r="56" spans="2:8" ht="52.5" customHeight="1" x14ac:dyDescent="0.2">
      <c r="B56" s="124"/>
      <c r="C56" s="1213" t="s">
        <v>47</v>
      </c>
      <c r="D56" s="1213"/>
      <c r="E56" s="1214"/>
      <c r="F56" s="125">
        <v>274</v>
      </c>
      <c r="G56" s="125">
        <v>274</v>
      </c>
      <c r="H56" s="126">
        <v>292</v>
      </c>
    </row>
    <row r="57" spans="2:8" ht="53.25" customHeight="1" x14ac:dyDescent="0.2">
      <c r="B57" s="124"/>
      <c r="C57" s="1215" t="s">
        <v>48</v>
      </c>
      <c r="D57" s="1215"/>
      <c r="E57" s="1216"/>
      <c r="F57" s="127">
        <v>1255</v>
      </c>
      <c r="G57" s="127">
        <v>1562</v>
      </c>
      <c r="H57" s="128">
        <v>2032</v>
      </c>
    </row>
    <row r="58" spans="2:8" ht="45.75" customHeight="1" x14ac:dyDescent="0.2">
      <c r="B58" s="129"/>
      <c r="C58" s="1203" t="s">
        <v>557</v>
      </c>
      <c r="D58" s="1204"/>
      <c r="E58" s="1205"/>
      <c r="F58" s="130">
        <v>713</v>
      </c>
      <c r="G58" s="130">
        <v>863</v>
      </c>
      <c r="H58" s="131">
        <v>1014</v>
      </c>
    </row>
    <row r="59" spans="2:8" ht="45.75" customHeight="1" x14ac:dyDescent="0.2">
      <c r="B59" s="129"/>
      <c r="C59" s="1203" t="s">
        <v>556</v>
      </c>
      <c r="D59" s="1204"/>
      <c r="E59" s="1205"/>
      <c r="F59" s="130">
        <v>198</v>
      </c>
      <c r="G59" s="130">
        <v>316</v>
      </c>
      <c r="H59" s="131">
        <v>585</v>
      </c>
    </row>
    <row r="60" spans="2:8" ht="45.75" customHeight="1" x14ac:dyDescent="0.2">
      <c r="B60" s="129"/>
      <c r="C60" s="1203" t="s">
        <v>558</v>
      </c>
      <c r="D60" s="1204"/>
      <c r="E60" s="1205"/>
      <c r="F60" s="130">
        <v>214</v>
      </c>
      <c r="G60" s="130">
        <v>261</v>
      </c>
      <c r="H60" s="131">
        <v>308</v>
      </c>
    </row>
    <row r="61" spans="2:8" ht="45.75" customHeight="1" x14ac:dyDescent="0.2">
      <c r="B61" s="129"/>
      <c r="C61" s="1203" t="s">
        <v>559</v>
      </c>
      <c r="D61" s="1204"/>
      <c r="E61" s="1205"/>
      <c r="F61" s="130">
        <v>111</v>
      </c>
      <c r="G61" s="130">
        <v>103</v>
      </c>
      <c r="H61" s="131">
        <v>103</v>
      </c>
    </row>
    <row r="62" spans="2:8" ht="45.75" customHeight="1" thickBot="1" x14ac:dyDescent="0.25">
      <c r="B62" s="132"/>
      <c r="C62" s="1206" t="s">
        <v>560</v>
      </c>
      <c r="D62" s="1207"/>
      <c r="E62" s="1208"/>
      <c r="F62" s="133">
        <v>17</v>
      </c>
      <c r="G62" s="133">
        <v>17</v>
      </c>
      <c r="H62" s="134">
        <v>17</v>
      </c>
    </row>
    <row r="63" spans="2:8" ht="52.5" customHeight="1" thickBot="1" x14ac:dyDescent="0.25">
      <c r="B63" s="135"/>
      <c r="C63" s="1209" t="s">
        <v>49</v>
      </c>
      <c r="D63" s="1209"/>
      <c r="E63" s="1210"/>
      <c r="F63" s="136">
        <v>2397</v>
      </c>
      <c r="G63" s="136">
        <v>2706</v>
      </c>
      <c r="H63" s="137">
        <v>3113</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QCkNNeu6hi8OxRqorHcNCFbHCgs9JRe6rIfDnOWNrshfRi9FViVxTsE8A/VYShCBUhDj5s/BRWlqwHbqcGyePw==" saltValue="/O63bEkm1/HVZVq4QmM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78652</v>
      </c>
      <c r="E3" s="156"/>
      <c r="F3" s="157">
        <v>87464</v>
      </c>
      <c r="G3" s="158"/>
      <c r="H3" s="159"/>
    </row>
    <row r="4" spans="1:8" x14ac:dyDescent="0.2">
      <c r="A4" s="160"/>
      <c r="B4" s="161"/>
      <c r="C4" s="162"/>
      <c r="D4" s="163">
        <v>26986</v>
      </c>
      <c r="E4" s="164"/>
      <c r="F4" s="165">
        <v>47479</v>
      </c>
      <c r="G4" s="166"/>
      <c r="H4" s="167"/>
    </row>
    <row r="5" spans="1:8" x14ac:dyDescent="0.2">
      <c r="A5" s="148" t="s">
        <v>520</v>
      </c>
      <c r="B5" s="153"/>
      <c r="C5" s="154"/>
      <c r="D5" s="155">
        <v>70842</v>
      </c>
      <c r="E5" s="156"/>
      <c r="F5" s="157">
        <v>52068</v>
      </c>
      <c r="G5" s="158"/>
      <c r="H5" s="159"/>
    </row>
    <row r="6" spans="1:8" x14ac:dyDescent="0.2">
      <c r="A6" s="160"/>
      <c r="B6" s="161"/>
      <c r="C6" s="162"/>
      <c r="D6" s="163">
        <v>31846</v>
      </c>
      <c r="E6" s="164"/>
      <c r="F6" s="165">
        <v>26936</v>
      </c>
      <c r="G6" s="166"/>
      <c r="H6" s="167"/>
    </row>
    <row r="7" spans="1:8" x14ac:dyDescent="0.2">
      <c r="A7" s="148" t="s">
        <v>521</v>
      </c>
      <c r="B7" s="153"/>
      <c r="C7" s="154"/>
      <c r="D7" s="155">
        <v>30738</v>
      </c>
      <c r="E7" s="156"/>
      <c r="F7" s="157">
        <v>47161</v>
      </c>
      <c r="G7" s="158"/>
      <c r="H7" s="159"/>
    </row>
    <row r="8" spans="1:8" x14ac:dyDescent="0.2">
      <c r="A8" s="160"/>
      <c r="B8" s="161"/>
      <c r="C8" s="162"/>
      <c r="D8" s="163">
        <v>1411</v>
      </c>
      <c r="E8" s="164"/>
      <c r="F8" s="165">
        <v>24595</v>
      </c>
      <c r="G8" s="166"/>
      <c r="H8" s="167"/>
    </row>
    <row r="9" spans="1:8" x14ac:dyDescent="0.2">
      <c r="A9" s="148" t="s">
        <v>522</v>
      </c>
      <c r="B9" s="153"/>
      <c r="C9" s="154"/>
      <c r="D9" s="155">
        <v>46645</v>
      </c>
      <c r="E9" s="156"/>
      <c r="F9" s="157">
        <v>43423</v>
      </c>
      <c r="G9" s="158"/>
      <c r="H9" s="159"/>
    </row>
    <row r="10" spans="1:8" x14ac:dyDescent="0.2">
      <c r="A10" s="160"/>
      <c r="B10" s="161"/>
      <c r="C10" s="162"/>
      <c r="D10" s="163">
        <v>8423</v>
      </c>
      <c r="E10" s="164"/>
      <c r="F10" s="165">
        <v>22207</v>
      </c>
      <c r="G10" s="166"/>
      <c r="H10" s="167"/>
    </row>
    <row r="11" spans="1:8" x14ac:dyDescent="0.2">
      <c r="A11" s="148" t="s">
        <v>523</v>
      </c>
      <c r="B11" s="153"/>
      <c r="C11" s="154"/>
      <c r="D11" s="155">
        <v>53844</v>
      </c>
      <c r="E11" s="156"/>
      <c r="F11" s="157">
        <v>45265</v>
      </c>
      <c r="G11" s="158"/>
      <c r="H11" s="159"/>
    </row>
    <row r="12" spans="1:8" x14ac:dyDescent="0.2">
      <c r="A12" s="160"/>
      <c r="B12" s="161"/>
      <c r="C12" s="168"/>
      <c r="D12" s="163">
        <v>5920</v>
      </c>
      <c r="E12" s="164"/>
      <c r="F12" s="165">
        <v>22600</v>
      </c>
      <c r="G12" s="166"/>
      <c r="H12" s="167"/>
    </row>
    <row r="13" spans="1:8" x14ac:dyDescent="0.2">
      <c r="A13" s="148"/>
      <c r="B13" s="153"/>
      <c r="C13" s="169"/>
      <c r="D13" s="170">
        <v>56144</v>
      </c>
      <c r="E13" s="171"/>
      <c r="F13" s="172">
        <v>55076</v>
      </c>
      <c r="G13" s="173"/>
      <c r="H13" s="159"/>
    </row>
    <row r="14" spans="1:8" x14ac:dyDescent="0.2">
      <c r="A14" s="160"/>
      <c r="B14" s="161"/>
      <c r="C14" s="162"/>
      <c r="D14" s="163">
        <v>14917</v>
      </c>
      <c r="E14" s="164"/>
      <c r="F14" s="165">
        <v>28763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4.2</v>
      </c>
      <c r="C19" s="174">
        <f>ROUND(VALUE(SUBSTITUTE(実質収支比率等に係る経年分析!G$48,"▲","-")),2)</f>
        <v>7.4</v>
      </c>
      <c r="D19" s="174">
        <f>ROUND(VALUE(SUBSTITUTE(実質収支比率等に係る経年分析!H$48,"▲","-")),2)</f>
        <v>6.48</v>
      </c>
      <c r="E19" s="174">
        <f>ROUND(VALUE(SUBSTITUTE(実質収支比率等に係る経年分析!I$48,"▲","-")),2)</f>
        <v>8.7799999999999994</v>
      </c>
      <c r="F19" s="174">
        <f>ROUND(VALUE(SUBSTITUTE(実質収支比率等に係る経年分析!J$48,"▲","-")),2)</f>
        <v>5.79</v>
      </c>
    </row>
    <row r="20" spans="1:11" x14ac:dyDescent="0.2">
      <c r="A20" s="174" t="s">
        <v>53</v>
      </c>
      <c r="B20" s="174">
        <f>ROUND(VALUE(SUBSTITUTE(実質収支比率等に係る経年分析!F$47,"▲","-")),2)</f>
        <v>13.19</v>
      </c>
      <c r="C20" s="174">
        <f>ROUND(VALUE(SUBSTITUTE(実質収支比率等に係る経年分析!G$47,"▲","-")),2)</f>
        <v>15.87</v>
      </c>
      <c r="D20" s="174">
        <f>ROUND(VALUE(SUBSTITUTE(実質収支比率等に係る経年分析!H$47,"▲","-")),2)</f>
        <v>16.850000000000001</v>
      </c>
      <c r="E20" s="174">
        <f>ROUND(VALUE(SUBSTITUTE(実質収支比率等に係る経年分析!I$47,"▲","-")),2)</f>
        <v>17.2</v>
      </c>
      <c r="F20" s="174">
        <f>ROUND(VALUE(SUBSTITUTE(実質収支比率等に係る経年分析!J$47,"▲","-")),2)</f>
        <v>15.46</v>
      </c>
    </row>
    <row r="21" spans="1:11" x14ac:dyDescent="0.2">
      <c r="A21" s="174" t="s">
        <v>54</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6.95</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2.2200000000000002</v>
      </c>
      <c r="F21" s="174">
        <f>IF(ISNUMBER(VALUE(SUBSTITUTE(実質収支比率等に係る経年分析!J$49,"▲","-"))),ROUND(VALUE(SUBSTITUTE(実質収支比率等に係る経年分析!J$49,"▲","-")),2),NA())</f>
        <v>-4.5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1.1100000000000001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2">
      <c r="A33" s="175" t="str">
        <f>IF(連結実質赤字比率に係る赤字・黒字の構成分析!C$37="",NA(),連結実質赤字比率に係る赤字・黒字の構成分析!C$37)</f>
        <v>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8.7799999999999994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396</v>
      </c>
      <c r="E42" s="176"/>
      <c r="F42" s="176"/>
      <c r="G42" s="176">
        <f>'実質公債費比率（分子）の構造'!L$52</f>
        <v>393</v>
      </c>
      <c r="H42" s="176"/>
      <c r="I42" s="176"/>
      <c r="J42" s="176">
        <f>'実質公債費比率（分子）の構造'!M$52</f>
        <v>383</v>
      </c>
      <c r="K42" s="176"/>
      <c r="L42" s="176"/>
      <c r="M42" s="176">
        <f>'実質公債費比率（分子）の構造'!N$52</f>
        <v>381</v>
      </c>
      <c r="N42" s="176"/>
      <c r="O42" s="176"/>
      <c r="P42" s="176">
        <f>'実質公債費比率（分子）の構造'!O$52</f>
        <v>379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24</v>
      </c>
      <c r="C45" s="176"/>
      <c r="D45" s="176"/>
      <c r="E45" s="176">
        <f>'実質公債費比率（分子）の構造'!L$49</f>
        <v>24</v>
      </c>
      <c r="F45" s="176"/>
      <c r="G45" s="176"/>
      <c r="H45" s="176">
        <f>'実質公債費比率（分子）の構造'!M$49</f>
        <v>26</v>
      </c>
      <c r="I45" s="176"/>
      <c r="J45" s="176"/>
      <c r="K45" s="176">
        <f>'実質公債費比率（分子）の構造'!N$49</f>
        <v>27</v>
      </c>
      <c r="L45" s="176"/>
      <c r="M45" s="176"/>
      <c r="N45" s="176">
        <f>'実質公債費比率（分子）の構造'!O$49</f>
        <v>26</v>
      </c>
      <c r="O45" s="176"/>
      <c r="P45" s="176"/>
    </row>
    <row r="46" spans="1:16" x14ac:dyDescent="0.2">
      <c r="A46" s="176" t="s">
        <v>64</v>
      </c>
      <c r="B46" s="176">
        <f>'実質公債費比率（分子）の構造'!K$48</f>
        <v>108</v>
      </c>
      <c r="C46" s="176"/>
      <c r="D46" s="176"/>
      <c r="E46" s="176">
        <f>'実質公債費比率（分子）の構造'!L$48</f>
        <v>113</v>
      </c>
      <c r="F46" s="176"/>
      <c r="G46" s="176"/>
      <c r="H46" s="176">
        <f>'実質公債費比率（分子）の構造'!M$48</f>
        <v>119</v>
      </c>
      <c r="I46" s="176"/>
      <c r="J46" s="176"/>
      <c r="K46" s="176">
        <f>'実質公債費比率（分子）の構造'!N$48</f>
        <v>125</v>
      </c>
      <c r="L46" s="176"/>
      <c r="M46" s="176"/>
      <c r="N46" s="176">
        <f>'実質公債費比率（分子）の構造'!O$48</f>
        <v>115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544</v>
      </c>
      <c r="C49" s="176"/>
      <c r="D49" s="176"/>
      <c r="E49" s="176">
        <f>'実質公債費比率（分子）の構造'!L$45</f>
        <v>519</v>
      </c>
      <c r="F49" s="176"/>
      <c r="G49" s="176"/>
      <c r="H49" s="176">
        <f>'実質公債費比率（分子）の構造'!M$45</f>
        <v>505</v>
      </c>
      <c r="I49" s="176"/>
      <c r="J49" s="176"/>
      <c r="K49" s="176">
        <f>'実質公債費比率（分子）の構造'!N$45</f>
        <v>488</v>
      </c>
      <c r="L49" s="176"/>
      <c r="M49" s="176"/>
      <c r="N49" s="176">
        <f>'実質公債費比率（分子）の構造'!O$45</f>
        <v>483</v>
      </c>
      <c r="O49" s="176"/>
      <c r="P49" s="176"/>
    </row>
    <row r="50" spans="1:16" x14ac:dyDescent="0.2">
      <c r="A50" s="176" t="s">
        <v>67</v>
      </c>
      <c r="B50" s="176" t="e">
        <f>NA()</f>
        <v>#N/A</v>
      </c>
      <c r="C50" s="176">
        <f>IF(ISNUMBER('実質公債費比率（分子）の構造'!K$53),'実質公債費比率（分子）の構造'!K$53,NA())</f>
        <v>280</v>
      </c>
      <c r="D50" s="176" t="e">
        <f>NA()</f>
        <v>#N/A</v>
      </c>
      <c r="E50" s="176" t="e">
        <f>NA()</f>
        <v>#N/A</v>
      </c>
      <c r="F50" s="176">
        <f>IF(ISNUMBER('実質公債費比率（分子）の構造'!L$53),'実質公債費比率（分子）の構造'!L$53,NA())</f>
        <v>263</v>
      </c>
      <c r="G50" s="176" t="e">
        <f>NA()</f>
        <v>#N/A</v>
      </c>
      <c r="H50" s="176" t="e">
        <f>NA()</f>
        <v>#N/A</v>
      </c>
      <c r="I50" s="176">
        <f>IF(ISNUMBER('実質公債費比率（分子）の構造'!M$53),'実質公債費比率（分子）の構造'!M$53,NA())</f>
        <v>267</v>
      </c>
      <c r="J50" s="176" t="e">
        <f>NA()</f>
        <v>#N/A</v>
      </c>
      <c r="K50" s="176" t="e">
        <f>NA()</f>
        <v>#N/A</v>
      </c>
      <c r="L50" s="176">
        <f>IF(ISNUMBER('実質公債費比率（分子）の構造'!N$53),'実質公債費比率（分子）の構造'!N$53,NA())</f>
        <v>259</v>
      </c>
      <c r="M50" s="176" t="e">
        <f>NA()</f>
        <v>#N/A</v>
      </c>
      <c r="N50" s="176" t="e">
        <f>NA()</f>
        <v>#N/A</v>
      </c>
      <c r="O50" s="176">
        <f>IF(ISNUMBER('実質公債費比率（分子）の構造'!O$53),'実質公債費比率（分子）の構造'!O$53,NA())</f>
        <v>245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4715</v>
      </c>
      <c r="E56" s="175"/>
      <c r="F56" s="175"/>
      <c r="G56" s="175">
        <f>'将来負担比率（分子）の構造'!J$52</f>
        <v>4700</v>
      </c>
      <c r="H56" s="175"/>
      <c r="I56" s="175"/>
      <c r="J56" s="175">
        <f>'将来負担比率（分子）の構造'!K$52</f>
        <v>4671</v>
      </c>
      <c r="K56" s="175"/>
      <c r="L56" s="175"/>
      <c r="M56" s="175">
        <f>'将来負担比率（分子）の構造'!L$52</f>
        <v>4501</v>
      </c>
      <c r="N56" s="175"/>
      <c r="O56" s="175"/>
      <c r="P56" s="175">
        <f>'将来負担比率（分子）の構造'!M$52</f>
        <v>4264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1569</v>
      </c>
      <c r="E58" s="175"/>
      <c r="F58" s="175"/>
      <c r="G58" s="175">
        <f>'将来負担比率（分子）の構造'!J$50</f>
        <v>1665</v>
      </c>
      <c r="H58" s="175"/>
      <c r="I58" s="175"/>
      <c r="J58" s="175">
        <f>'将来負担比率（分子）の構造'!K$50</f>
        <v>2499</v>
      </c>
      <c r="K58" s="175"/>
      <c r="L58" s="175"/>
      <c r="M58" s="175">
        <f>'将来負担比率（分子）の構造'!L$50</f>
        <v>2808</v>
      </c>
      <c r="N58" s="175"/>
      <c r="O58" s="175"/>
      <c r="P58" s="175">
        <f>'将来負担比率（分子）の構造'!M$50</f>
        <v>3213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75</v>
      </c>
      <c r="C62" s="175"/>
      <c r="D62" s="175"/>
      <c r="E62" s="175">
        <f>'将来負担比率（分子）の構造'!J$45</f>
        <v>18</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105</v>
      </c>
      <c r="C63" s="175"/>
      <c r="D63" s="175"/>
      <c r="E63" s="175">
        <f>'将来負担比率（分子）の構造'!J$44</f>
        <v>137</v>
      </c>
      <c r="F63" s="175"/>
      <c r="G63" s="175"/>
      <c r="H63" s="175">
        <f>'将来負担比率（分子）の構造'!K$44</f>
        <v>192</v>
      </c>
      <c r="I63" s="175"/>
      <c r="J63" s="175"/>
      <c r="K63" s="175">
        <f>'将来負担比率（分子）の構造'!L$44</f>
        <v>159</v>
      </c>
      <c r="L63" s="175"/>
      <c r="M63" s="175"/>
      <c r="N63" s="175">
        <f>'将来負担比率（分子）の構造'!M$44</f>
        <v>126</v>
      </c>
      <c r="O63" s="175"/>
      <c r="P63" s="175"/>
    </row>
    <row r="64" spans="1:16" x14ac:dyDescent="0.2">
      <c r="A64" s="175" t="s">
        <v>33</v>
      </c>
      <c r="B64" s="175">
        <f>'将来負担比率（分子）の構造'!I$43</f>
        <v>1965</v>
      </c>
      <c r="C64" s="175"/>
      <c r="D64" s="175"/>
      <c r="E64" s="175">
        <f>'将来負担比率（分子）の構造'!J$43</f>
        <v>1904</v>
      </c>
      <c r="F64" s="175"/>
      <c r="G64" s="175"/>
      <c r="H64" s="175">
        <f>'将来負担比率（分子）の構造'!K$43</f>
        <v>1627</v>
      </c>
      <c r="I64" s="175"/>
      <c r="J64" s="175"/>
      <c r="K64" s="175">
        <f>'将来負担比率（分子）の構造'!L$43</f>
        <v>1670</v>
      </c>
      <c r="L64" s="175"/>
      <c r="M64" s="175"/>
      <c r="N64" s="175">
        <f>'将来負担比率（分子）の構造'!M$43</f>
        <v>1687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f>'将来負担比率（分子）の構造'!L$42</f>
        <v>6739</v>
      </c>
      <c r="L65" s="175"/>
      <c r="M65" s="175"/>
      <c r="N65" s="175">
        <f>'将来負担比率（分子）の構造'!M$42</f>
        <v>6739</v>
      </c>
      <c r="O65" s="175"/>
      <c r="P65" s="175"/>
    </row>
    <row r="66" spans="1:16" x14ac:dyDescent="0.2">
      <c r="A66" s="175" t="s">
        <v>31</v>
      </c>
      <c r="B66" s="175">
        <f>'将来負担比率（分子）の構造'!I$41</f>
        <v>5537</v>
      </c>
      <c r="C66" s="175"/>
      <c r="D66" s="175"/>
      <c r="E66" s="175">
        <f>'将来負担比率（分子）の構造'!J$41</f>
        <v>5827</v>
      </c>
      <c r="F66" s="175"/>
      <c r="G66" s="175"/>
      <c r="H66" s="175">
        <f>'将来負担比率（分子）の構造'!K$41</f>
        <v>5731</v>
      </c>
      <c r="I66" s="175"/>
      <c r="J66" s="175"/>
      <c r="K66" s="175">
        <f>'将来負担比率（分子）の構造'!L$41</f>
        <v>5454</v>
      </c>
      <c r="L66" s="175"/>
      <c r="M66" s="175"/>
      <c r="N66" s="175">
        <f>'将来負担比率（分子）の構造'!M$41</f>
        <v>5401</v>
      </c>
      <c r="O66" s="175"/>
      <c r="P66" s="175"/>
    </row>
    <row r="67" spans="1:16" x14ac:dyDescent="0.2">
      <c r="A67" s="175" t="s">
        <v>71</v>
      </c>
      <c r="B67" s="175" t="e">
        <f>NA()</f>
        <v>#N/A</v>
      </c>
      <c r="C67" s="175">
        <f>IF(ISNUMBER('将来負担比率（分子）の構造'!I$53), IF('将来負担比率（分子）の構造'!I$53 &lt; 0, 0, '将来負担比率（分子）の構造'!I$53), NA())</f>
        <v>1399</v>
      </c>
      <c r="D67" s="175" t="e">
        <f>NA()</f>
        <v>#N/A</v>
      </c>
      <c r="E67" s="175" t="e">
        <f>NA()</f>
        <v>#N/A</v>
      </c>
      <c r="F67" s="175">
        <f>IF(ISNUMBER('将来負担比率（分子）の構造'!J$53), IF('将来負担比率（分子）の構造'!J$53 &lt; 0, 0, '将来負担比率（分子）の構造'!J$53), NA())</f>
        <v>1520</v>
      </c>
      <c r="G67" s="175" t="e">
        <f>NA()</f>
        <v>#N/A</v>
      </c>
      <c r="H67" s="175" t="e">
        <f>NA()</f>
        <v>#N/A</v>
      </c>
      <c r="I67" s="175">
        <f>IF(ISNUMBER('将来負担比率（分子）の構造'!K$53), IF('将来負担比率（分子）の構造'!K$53 &lt; 0, 0, '将来負担比率（分子）の構造'!K$53), NA())</f>
        <v>381</v>
      </c>
      <c r="J67" s="175" t="e">
        <f>NA()</f>
        <v>#N/A</v>
      </c>
      <c r="K67" s="175" t="e">
        <f>NA()</f>
        <v>#N/A</v>
      </c>
      <c r="L67" s="175">
        <f>IF(ISNUMBER('将来負担比率（分子）の構造'!L$53), IF('将来負担比率（分子）の構造'!L$53 &lt; 0, 0, '将来負担比率（分子）の構造'!L$53), NA())</f>
        <v>6714</v>
      </c>
      <c r="M67" s="175" t="e">
        <f>NA()</f>
        <v>#N/A</v>
      </c>
      <c r="N67" s="175" t="e">
        <f>NA()</f>
        <v>#N/A</v>
      </c>
      <c r="O67" s="175">
        <f>IF(ISNUMBER('将来負担比率（分子）の構造'!M$53), IF('将来負担比率（分子）の構造'!M$53 &lt; 0, 0, '将来負担比率（分子）の構造'!M$53), NA())</f>
        <v>6476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868</v>
      </c>
      <c r="C72" s="179">
        <f>基金残高に係る経年分析!G55</f>
        <v>870</v>
      </c>
      <c r="D72" s="179">
        <f>基金残高に係る経年分析!H55</f>
        <v>789</v>
      </c>
    </row>
    <row r="73" spans="1:16" x14ac:dyDescent="0.2">
      <c r="A73" s="178" t="s">
        <v>74</v>
      </c>
      <c r="B73" s="179">
        <f>基金残高に係る経年分析!F56</f>
        <v>274</v>
      </c>
      <c r="C73" s="179">
        <f>基金残高に係る経年分析!G56</f>
        <v>274</v>
      </c>
      <c r="D73" s="179">
        <f>基金残高に係る経年分析!H56</f>
        <v>292</v>
      </c>
    </row>
    <row r="74" spans="1:16" x14ac:dyDescent="0.2">
      <c r="A74" s="178" t="s">
        <v>75</v>
      </c>
      <c r="B74" s="179">
        <f>基金残高に係る経年分析!F57</f>
        <v>1255</v>
      </c>
      <c r="C74" s="179">
        <f>基金残高に係る経年分析!G57</f>
        <v>1562</v>
      </c>
      <c r="D74" s="179">
        <f>基金残高に係る経年分析!H57</f>
        <v>2032</v>
      </c>
    </row>
  </sheetData>
  <sheetProtection algorithmName="SHA-512" hashValue="mmlAOulPgHGblxwJ0dSgVQPnGbGd/dZTcdjnLf01zeWqiWxKJn9QDcfQdnYAGd/A0RenUNobO3fVL8Iy240R6w==" saltValue="2igx/nP8bso5ULOewCt6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仲地 由邦</cp:lastModifiedBy>
  <cp:lastPrinted>2025-03-12T04:18:12Z</cp:lastPrinted>
  <dcterms:created xsi:type="dcterms:W3CDTF">2025-02-19T05:49:07Z</dcterms:created>
  <dcterms:modified xsi:type="dcterms:W3CDTF">2025-03-13T11:27:03Z</dcterms:modified>
  <cp:category/>
</cp:coreProperties>
</file>