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kng0242\Desktop\3.13〆\"/>
    </mc:Choice>
  </mc:AlternateContent>
  <xr:revisionPtr revIDLastSave="0" documentId="13_ncr:1_{54B85F86-D141-498A-9190-D3F153D6A129}" xr6:coauthVersionLast="47" xr6:coauthVersionMax="47" xr10:uidLastSave="{00000000-0000-0000-0000-000000000000}"/>
  <bookViews>
    <workbookView xWindow="-120" yWindow="-120" windowWidth="20730" windowHeight="1104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35" i="10"/>
  <c r="CO34" i="10"/>
  <c r="BW34"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<sst xmlns="http://schemas.openxmlformats.org/spreadsheetml/2006/main" count="1099" uniqueCount="560">
  <si>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</si>
  <si>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</si>
  <si>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</si>
  <si>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</si>
  <si>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</si>
  <si>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</si>
  <si>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</si>
  <si>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</si>
  <si>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</si>
  <si>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</si>
  <si>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</si>
  <si>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</si>
  <si>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</si>
  <si>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</si>
  <si>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</si>
  <si>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</si>
  <si>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</si>
  <si>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</si>
  <si>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</si>
  <si>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</si>
  <si>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</si>
  <si>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</si>
  <si>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</si>
  <si>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</si>
  <si>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</si>
  <si>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</si>
  <si>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</si>
  <si>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</si>
  <si>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</si>
  <si>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</si>
  <si>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</si>
  <si>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</si>
  <si>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</si>
  <si>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</si>
  <si>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</si>
  <si>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</si>
  <si>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</si>
  <si>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</si>
  <si>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</si>
  <si>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</si>
  <si>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</si>
  <si>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</si>
  <si>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</si>
  <si>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</si>
  <si>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</si>
  <si>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</si>
  <si>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</si>
  <si>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</si>
  <si>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</si>
  <si>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</si>
  <si>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</si>
  <si>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</si>
  <si>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</si>
  <si>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</si>
  <si>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</si>
  <si>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</si>
  <si>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</si>
  <si>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</si>
  <si>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</si>
  <si>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</si>
  <si>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</si>
  <si>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</si>
  <si>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</si>
  <si>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</si>
  <si>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</si>
  <si>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</si>
  <si>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</si>
  <si>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</si>
  <si>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</si>
  <si>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</si>
  <si>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</si>
  <si>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</si>
  <si>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</si>
  <si>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</si>
  <si>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</si>
  <si>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</si>
  <si>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</si>
  <si>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</si>
  <si>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</si>
  <si>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</si>
  <si>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</si>
  <si>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</si>
  <si>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</si>
  <si>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</si>
  <si>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</si>
  <si>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</si>
  <si>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</si>
  <si>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</si>
  <si>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</si>
  <si>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</si>
  <si>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</si>
  <si>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</si>
  <si>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</si>
  <si>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</si>
  <si>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</si>
  <si>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</si>
  <si>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</si>
  <si>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</si>
  <si>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</si>
  <si>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</si>
  <si>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</si>
  <si>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</si>
  <si>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</si>
  <si>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</si>
  <si>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</si>
  <si>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</si>
  <si>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</si>
  <si>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</si>
  <si>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</si>
  <si>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</si>
  <si>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</si>
  <si>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</si>
  <si>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</si>
  <si>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</si>
  <si>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</si>
  <si>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</si>
  <si>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</si>
  <si>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</si>
  <si>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</si>
  <si>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</si>
  <si>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</si>
  <si>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</si>
  <si>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</si>
  <si>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</si>
  <si>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</si>
  <si>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</si>
  <si>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</si>
  <si>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</si>
  <si>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</si>
  <si>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</si>
  <si>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</si>
  <si>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</si>
  <si>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</si>
  <si>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</si>
  <si>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</si>
  <si>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</si>
  <si>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</si>
  <si>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</si>
  <si>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</si>
  <si>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</si>
  <si>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</si>
  <si>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</si>
  <si>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</si>
  <si>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</si>
  <si>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</si>
  <si>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</si>
  <si>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</si>
  <si>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</si>
  <si>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</si>
  <si>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</si>
  <si>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</si>
  <si>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</si>
  <si>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</si>
  <si>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</si>
  <si>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</si>
  <si>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</si>
  <si>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</si>
  <si>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</si>
  <si>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</si>
  <si>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</si>
  <si>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</si>
  <si>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</si>
  <si>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</si>
  <si>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</si>
  <si>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</si>
  <si>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</si>
  <si>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</si>
  <si>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</si>
  <si>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</si>
  <si>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</si>
  <si>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</si>
  <si>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</si>
  <si>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</si>
  <si>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</si>
  <si>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</si>
  <si>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</si>
  <si>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</si>
  <si>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</si>
  <si>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</si>
  <si>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</si>
  <si>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</si>
  <si>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</si>
  <si>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</si>
  <si>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</si>
  <si>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</si>
  <si>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</si>
  <si>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</si>
  <si>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</si>
  <si>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</si>
  <si>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</si>
  <si>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</si>
  <si>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</si>
  <si>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</si>
  <si>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</si>
  <si>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</si>
  <si>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</si>
  <si>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</si>
  <si>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</si>
  <si>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</si>
  <si>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</si>
  <si>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</si>
  <si>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</si>
  <si>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</si>
  <si>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沖縄県北中城村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</si>
  <si>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</si>
  <si>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</si>
  <si>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</si>
  <si>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</si>
  <si>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</si>
  <si>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</si>
  <si>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</si>
  <si>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</si>
  <si>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</si>
  <si>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</si>
  <si>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</si>
  <si>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</si>
  <si>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</si>
  <si>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</si>
  <si>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</si>
  <si>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</si>
  <si>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</si>
  <si>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</si>
  <si>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</si>
  <si>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</si>
  <si>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</si>
  <si>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</si>
  <si>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</si>
  <si>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</si>
  <si>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</si>
  <si>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</si>
  <si>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</si>
  <si>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</si>
  <si>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</si>
  <si>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</si>
  <si>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</si>
  <si>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</si>
  <si>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</si>
  <si>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</si>
  <si>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</si>
  <si>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</si>
  <si>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</si>
  <si>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</si>
  <si>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</si>
  <si>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</si>
  <si>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</si>
  <si>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</si>
  <si>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</si>
  <si>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</si>
  <si>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</si>
  <si>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</si>
  <si>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</si>
  <si>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</si>
  <si>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</si>
  <si>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</si>
  <si>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</si>
  <si>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</si>
  <si>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</si>
  <si>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</si>
  <si>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</si>
  <si>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</si>
  <si>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</si>
  <si>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</si>
  <si>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</si>
  <si>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</si>
  <si>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</si>
  <si>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</si>
  <si>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</si>
  <si>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</si>
  <si>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</si>
  <si>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</si>
  <si>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</si>
  <si>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</si>
  <si>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</si>
  <si>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</si>
  <si>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</si>
  <si>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</si>
  <si>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</si>
  <si>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</si>
  <si>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</si>
  <si>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</si>
  <si>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</si>
  <si>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</si>
  <si>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</si>
  <si>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</si>
  <si>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</si>
  <si>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</si>
  <si>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</si>
  <si>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</si>
  <si>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</si>
  <si>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</si>
  <si>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</si>
  <si>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</si>
  <si>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</si>
  <si>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</si>
  <si>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</si>
  <si>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</si>
  <si>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</si>
  <si>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</si>
  <si>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</si>
  <si>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</si>
  <si>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</si>
  <si>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</si>
  <si>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</si>
  <si>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</si>
  <si>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</si>
  <si>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</si>
  <si>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</si>
  <si>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</si>
  <si>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</si>
  <si>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</si>
  <si>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</si>
  <si>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</si>
  <si>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</si>
  <si>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</si>
  <si>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</si>
  <si>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</si>
  <si>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</si>
  <si>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</si>
  <si>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</si>
  <si>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</si>
  <si>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</si>
  <si>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</si>
  <si>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</si>
  <si>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</si>
  <si>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</si>
  <si>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</si>
  <si>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</si>
  <si>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</si>
  <si>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</si>
  <si>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</si>
  <si>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</si>
  <si>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</si>
  <si>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</si>
  <si>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</si>
  <si>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</si>
  <si>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</si>
  <si>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</si>
  <si>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</si>
  <si>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</si>
  <si>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</si>
  <si>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</si>
  <si>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</si>
  <si>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</si>
  <si>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</si>
  <si>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</si>
  <si>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</si>
  <si>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</si>
  <si>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</si>
  <si>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</si>
  <si>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</si>
  <si>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</si>
  <si>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</si>
  <si>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</si>
  <si>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</si>
  <si>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沖縄県北中城村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</si>
  <si>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</si>
  <si>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</si>
  <si>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</si>
  <si>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</si>
  <si>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</si>
  <si>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</si>
  <si>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</si>
  <si>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</si>
  <si>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</si>
  <si>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</si>
  <si>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</si>
  <si>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</si>
  <si>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</si>
  <si>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</si>
  <si>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</si>
  <si>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</si>
  <si>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</si>
  <si>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</si>
  <si>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</si>
  <si>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</si>
  <si>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</si>
  <si>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</si>
  <si>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</si>
  <si>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</si>
  <si>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</si>
  <si>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</si>
  <si>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</si>
  <si>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</si>
  <si>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</si>
  <si>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</si>
  <si>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</si>
  <si>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</si>
  <si>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</si>
  <si>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</si>
  <si>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</si>
  <si>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</si>
  <si>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</si>
  <si>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</si>
  <si>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</si>
  <si>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</si>
  <si>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</si>
  <si>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</si>
  <si>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</si>
  <si>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</si>
  <si>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</si>
  <si>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</si>
  <si>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</si>
  <si>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</si>
  <si>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</si>
  <si>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</si>
  <si>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</si>
  <si>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</si>
  <si>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</si>
  <si>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</si>
  <si>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</si>
  <si>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</si>
  <si>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</si>
  <si>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</si>
  <si>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</si>
  <si>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</si>
  <si>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</si>
  <si>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</si>
  <si>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</si>
  <si>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</si>
  <si>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</si>
  <si>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</si>
  <si>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</si>
  <si>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</si>
  <si>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</si>
  <si>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</si>
  <si>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</si>
  <si>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</si>
  <si>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</si>
  <si>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</si>
  <si>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</si>
  <si>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</si>
  <si>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</si>
  <si>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</si>
  <si>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</si>
  <si>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</si>
  <si>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</si>
  <si>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</si>
  <si>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</si>
  <si>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</si>
  <si>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</si>
  <si>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</si>
  <si>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</si>
  <si>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</si>
  <si>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</si>
  <si>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</si>
  <si>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</si>
  <si>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</si>
  <si>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</si>
  <si>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</si>
  <si>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</si>
  <si>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</si>
  <si>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</si>
  <si>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</si>
  <si>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</si>
  <si>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</si>
  <si>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</si>
  <si>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</si>
  <si>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</si>
  <si>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</si>
  <si>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</si>
  <si>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</si>
  <si>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</si>
  <si>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</si>
  <si>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</si>
  <si>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</si>
  <si>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</si>
  <si>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</si>
  <si>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</si>
  <si>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</si>
  <si>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</si>
  <si>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</si>
  <si>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</si>
  <si>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</si>
  <si>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</si>
  <si>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</si>
  <si>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</si>
  <si>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</si>
  <si>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</si>
  <si>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</si>
  <si>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</si>
  <si>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</si>
  <si>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</si>
  <si>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</si>
  <si>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</si>
  <si>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</si>
  <si>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</si>
  <si>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</si>
  <si>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</si>
  <si>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</si>
  <si>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</si>
  <si>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</si>
  <si>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</si>
  <si>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</si>
  <si>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</si>
  <si>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</si>
  <si>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</si>
  <si>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</si>
  <si>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</si>
  <si>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</si>
  <si>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</si>
  <si>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</si>
  <si>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</si>
  <si>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</si>
  <si>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</si>
  <si>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</si>
  <si>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</si>
  <si>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</si>
  <si>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</si>
  <si>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</si>
  <si>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</si>
  <si>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</si>
  <si>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</si>
  <si>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</si>
  <si>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</si>
  <si>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</si>
  <si>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</si>
  <si>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</si>
  <si>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</si>
  <si>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</si>
  <si>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</si>
  <si>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</si>
  <si>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</si>
  <si>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</si>
  <si>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</si>
  <si>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</si>
  <si>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</si>
  <si>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</si>
  <si>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</si>
  <si>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1.81</t>
  </si>
  <si>
    <t>▲ 9.70</t>
  </si>
  <si>
    <t>水道事業会計</t>
  </si>
  <si>
    <t>一般会計</t>
  </si>
  <si>
    <t>下水道事業会計</t>
  </si>
  <si>
    <t>国民健康保険特別会計</t>
  </si>
  <si>
    <t>▲ 0.88</t>
  </si>
  <si>
    <t>▲ 0.30</t>
  </si>
  <si>
    <t>▲ 2.19</t>
  </si>
  <si>
    <t>後期高齢者医療特別会計</t>
  </si>
  <si>
    <t>その他会計（赤字）</t>
  </si>
  <si>
    <t>その他会計（黒字）</t>
  </si>
  <si>
    <t>R01</t>
    <phoneticPr fontId="5"/>
  </si>
  <si>
    <t>R02</t>
    <phoneticPr fontId="5"/>
  </si>
  <si>
    <t>R03</t>
    <phoneticPr fontId="5"/>
  </si>
  <si>
    <t>R04</t>
    <phoneticPr fontId="5"/>
  </si>
  <si>
    <t>R05</t>
    <phoneticPr fontId="5"/>
  </si>
  <si>
    <t>地域福祉基金</t>
    <rPh sb="0" eb="2">
      <t>チイキ</t>
    </rPh>
    <rPh sb="2" eb="4">
      <t>フクシ</t>
    </rPh>
    <rPh sb="4" eb="6">
      <t>キキン</t>
    </rPh>
    <phoneticPr fontId="2"/>
  </si>
  <si>
    <t>一般廃棄物処理施設建設等基金</t>
    <rPh sb="0" eb="2">
      <t>イッパン</t>
    </rPh>
    <rPh sb="2" eb="5">
      <t>ハイキブツ</t>
    </rPh>
    <rPh sb="5" eb="7">
      <t>ショリ</t>
    </rPh>
    <rPh sb="7" eb="9">
      <t>シセツ</t>
    </rPh>
    <rPh sb="9" eb="11">
      <t>ケンセツ</t>
    </rPh>
    <rPh sb="11" eb="12">
      <t>トウ</t>
    </rPh>
    <rPh sb="12" eb="14">
      <t>キキン</t>
    </rPh>
    <phoneticPr fontId="2"/>
  </si>
  <si>
    <t>公共施設整備基金</t>
    <rPh sb="0" eb="2">
      <t>コウキョウ</t>
    </rPh>
    <rPh sb="2" eb="4">
      <t>シセツ</t>
    </rPh>
    <rPh sb="4" eb="6">
      <t>セイビ</t>
    </rPh>
    <rPh sb="6" eb="8">
      <t>キキン</t>
    </rPh>
    <phoneticPr fontId="2"/>
  </si>
  <si>
    <t>ふるさと応援基金</t>
    <rPh sb="4" eb="6">
      <t>オウエン</t>
    </rPh>
    <rPh sb="6" eb="8">
      <t>キキン</t>
    </rPh>
    <phoneticPr fontId="2"/>
  </si>
  <si>
    <t>特定駐留軍用地内土地取得事業基金</t>
    <rPh sb="0" eb="2">
      <t>トクテイ</t>
    </rPh>
    <rPh sb="2" eb="5">
      <t>チュウリュウグン</t>
    </rPh>
    <rPh sb="5" eb="7">
      <t>ヨウチ</t>
    </rPh>
    <rPh sb="7" eb="8">
      <t>ナイ</t>
    </rPh>
    <rPh sb="8" eb="10">
      <t>トチ</t>
    </rPh>
    <rPh sb="10" eb="14">
      <t>シュトクジギョウ</t>
    </rPh>
    <rPh sb="14" eb="16">
      <t>キキン</t>
    </rPh>
    <phoneticPr fontId="2"/>
  </si>
  <si>
    <t>-</t>
    <phoneticPr fontId="2"/>
  </si>
  <si>
    <t>沖縄県市町村自治会館管理組合</t>
    <phoneticPr fontId="2"/>
  </si>
  <si>
    <t>沖縄県市町村総合事務組合</t>
    <phoneticPr fontId="2"/>
  </si>
  <si>
    <t>中城村北中城村清掃事務組合</t>
    <phoneticPr fontId="2"/>
  </si>
  <si>
    <t>中城北中城消防組合</t>
    <phoneticPr fontId="2"/>
  </si>
  <si>
    <t>南部広域行政組合</t>
    <phoneticPr fontId="2"/>
  </si>
  <si>
    <t>中部広域市町村圏事務組合</t>
    <phoneticPr fontId="2"/>
  </si>
  <si>
    <t>沖縄県介護保険広域連合（一般会計）</t>
    <rPh sb="12" eb="16">
      <t>イッパンカイケイ</t>
    </rPh>
    <phoneticPr fontId="2"/>
  </si>
  <si>
    <t>沖縄県介護保険広域連合（特別会計）</t>
    <rPh sb="12" eb="14">
      <t>トクベツ</t>
    </rPh>
    <rPh sb="14" eb="16">
      <t>カイケイ</t>
    </rPh>
    <phoneticPr fontId="2"/>
  </si>
  <si>
    <t>沖縄県後期高齢者医療広域連合</t>
    <rPh sb="0" eb="3">
      <t>オキナワケン</t>
    </rPh>
    <rPh sb="3" eb="7">
      <t>コウキコウレイ</t>
    </rPh>
    <rPh sb="7" eb="8">
      <t>シャ</t>
    </rPh>
    <rPh sb="8" eb="10">
      <t>イリョウ</t>
    </rPh>
    <rPh sb="10" eb="14">
      <t>コウイキレンゴウ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</si>
</sst>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7119-4896-B800-A8D13A7729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62245</c:v>
                </c:pt>
                <c:pt idx="1">
                  <c:v>81964</c:v>
                </c:pt>
                <c:pt idx="2">
                  <c:v>52448</c:v>
                </c:pt>
                <c:pt idx="3">
                  <c:v>19202</c:v>
                </c:pt>
                <c:pt idx="4">
                  <c:v>19783</c:v>
                </c:pt>
              </c:numCache>
            </c:numRef>
          </c:val>
          <c:smooth val="0"/>
          <c:extLst>
            <c:ext xmlns:c16="http://schemas.microsoft.com/office/drawing/2014/chart" uri="{C3380CC4-5D6E-409C-BE32-E72D297353CC}">
              <c16:uniqueId val="{00000001-7119-4896-B800-A8D13A7729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8.3800000000000008</c:v>
                </c:pt>
                <c:pt idx="1">
                  <c:v>3.62</c:v>
                </c:pt>
                <c:pt idx="2">
                  <c:v>6.87</c:v>
                </c:pt>
                <c:pt idx="3">
                  <c:v>9.01</c:v>
                </c:pt>
                <c:pt idx="4">
                  <c:v>5.91</c:v>
                </c:pt>
              </c:numCache>
            </c:numRef>
          </c:val>
          <c:extLst>
            <c:ext xmlns:c16="http://schemas.microsoft.com/office/drawing/2014/chart" uri="{C3380CC4-5D6E-409C-BE32-E72D297353CC}">
              <c16:uniqueId val="{00000000-94BC-4B7A-91BD-208ECECE2A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12.16</c:v>
                </c:pt>
                <c:pt idx="1">
                  <c:v>13.97</c:v>
                </c:pt>
                <c:pt idx="2">
                  <c:v>13.54</c:v>
                </c:pt>
                <c:pt idx="3">
                  <c:v>15.16</c:v>
                </c:pt>
                <c:pt idx="4">
                  <c:v>7.64</c:v>
                </c:pt>
              </c:numCache>
            </c:numRef>
          </c:val>
          <c:extLst>
            <c:ext xmlns:c16="http://schemas.microsoft.com/office/drawing/2014/chart" uri="{C3380CC4-5D6E-409C-BE32-E72D297353CC}">
              <c16:uniqueId val="{00000001-94BC-4B7A-91BD-208ECECE2A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0.96</c:v>
                </c:pt>
                <c:pt idx="1">
                  <c:v>-1.81</c:v>
                </c:pt>
                <c:pt idx="2">
                  <c:v>4.3</c:v>
                </c:pt>
                <c:pt idx="3">
                  <c:v>3.7</c:v>
                </c:pt>
                <c:pt idx="4">
                  <c:v>-9.6999999999999993</c:v>
                </c:pt>
              </c:numCache>
            </c:numRef>
          </c:val>
          <c:smooth val="0"/>
          <c:extLst>
            <c:ext xmlns:c16="http://schemas.microsoft.com/office/drawing/2014/chart" uri="{C3380CC4-5D6E-409C-BE32-E72D297353CC}">
              <c16:uniqueId val="{00000002-94BC-4B7A-91BD-208ECECE2A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D1-4B25-984B-6D0EF6A598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D1-4B25-984B-6D0EF6A598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D1-4B25-984B-6D0EF6A598B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D1-4B25-984B-6D0EF6A598B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3D1-4B25-984B-6D0EF6A598B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0.06</c:v>
                </c:pt>
                <c:pt idx="4">
                  <c:v>#N/A</c:v>
                </c:pt>
                <c:pt idx="5">
                  <c:v>0.02</c:v>
                </c:pt>
                <c:pt idx="6">
                  <c:v>#N/A</c:v>
                </c:pt>
                <c:pt idx="7">
                  <c:v>0.03</c:v>
                </c:pt>
                <c:pt idx="8">
                  <c:v>#N/A</c:v>
                </c:pt>
                <c:pt idx="9">
                  <c:v>0.02</c:v>
                </c:pt>
              </c:numCache>
            </c:numRef>
          </c:val>
          <c:extLst>
            <c:ext xmlns:c16="http://schemas.microsoft.com/office/drawing/2014/chart" uri="{C3380CC4-5D6E-409C-BE32-E72D297353CC}">
              <c16:uniqueId val="{00000005-73D1-4B25-984B-6D0EF6A598B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0.88</c:v>
                </c:pt>
                <c:pt idx="1">
                  <c:v>#N/A</c:v>
                </c:pt>
                <c:pt idx="2">
                  <c:v>0.3</c:v>
                </c:pt>
                <c:pt idx="3">
                  <c:v>#N/A</c:v>
                </c:pt>
                <c:pt idx="4">
                  <c:v>#N/A</c:v>
                </c:pt>
                <c:pt idx="5">
                  <c:v>0.41</c:v>
                </c:pt>
                <c:pt idx="6">
                  <c:v>2.19</c:v>
                </c:pt>
                <c:pt idx="7">
                  <c:v>#N/A</c:v>
                </c:pt>
                <c:pt idx="8">
                  <c:v>#N/A</c:v>
                </c:pt>
                <c:pt idx="9">
                  <c:v>0.88</c:v>
                </c:pt>
              </c:numCache>
            </c:numRef>
          </c:val>
          <c:extLst>
            <c:ext xmlns:c16="http://schemas.microsoft.com/office/drawing/2014/chart" uri="{C3380CC4-5D6E-409C-BE32-E72D297353CC}">
              <c16:uniqueId val="{00000006-73D1-4B25-984B-6D0EF6A598B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2.52</c:v>
                </c:pt>
                <c:pt idx="4">
                  <c:v>#N/A</c:v>
                </c:pt>
                <c:pt idx="5">
                  <c:v>2.61</c:v>
                </c:pt>
                <c:pt idx="6">
                  <c:v>#N/A</c:v>
                </c:pt>
                <c:pt idx="7">
                  <c:v>2.87</c:v>
                </c:pt>
                <c:pt idx="8">
                  <c:v>#N/A</c:v>
                </c:pt>
                <c:pt idx="9">
                  <c:v>2.62</c:v>
                </c:pt>
              </c:numCache>
            </c:numRef>
          </c:val>
          <c:extLst>
            <c:ext xmlns:c16="http://schemas.microsoft.com/office/drawing/2014/chart" uri="{C3380CC4-5D6E-409C-BE32-E72D297353CC}">
              <c16:uniqueId val="{00000007-73D1-4B25-984B-6D0EF6A598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8.3699999999999992</c:v>
                </c:pt>
                <c:pt idx="2">
                  <c:v>#N/A</c:v>
                </c:pt>
                <c:pt idx="3">
                  <c:v>3.61</c:v>
                </c:pt>
                <c:pt idx="4">
                  <c:v>#N/A</c:v>
                </c:pt>
                <c:pt idx="5">
                  <c:v>6.87</c:v>
                </c:pt>
                <c:pt idx="6">
                  <c:v>#N/A</c:v>
                </c:pt>
                <c:pt idx="7">
                  <c:v>9.01</c:v>
                </c:pt>
                <c:pt idx="8">
                  <c:v>#N/A</c:v>
                </c:pt>
                <c:pt idx="9">
                  <c:v>5.91</c:v>
                </c:pt>
              </c:numCache>
            </c:numRef>
          </c:val>
          <c:extLst>
            <c:ext xmlns:c16="http://schemas.microsoft.com/office/drawing/2014/chart" uri="{C3380CC4-5D6E-409C-BE32-E72D297353CC}">
              <c16:uniqueId val="{00000008-73D1-4B25-984B-6D0EF6A598B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28.59</c:v>
                </c:pt>
                <c:pt idx="2">
                  <c:v>#N/A</c:v>
                </c:pt>
                <c:pt idx="3">
                  <c:v>32.44</c:v>
                </c:pt>
                <c:pt idx="4">
                  <c:v>#N/A</c:v>
                </c:pt>
                <c:pt idx="5">
                  <c:v>30.95</c:v>
                </c:pt>
                <c:pt idx="6">
                  <c:v>#N/A</c:v>
                </c:pt>
                <c:pt idx="7">
                  <c:v>32.49</c:v>
                </c:pt>
                <c:pt idx="8">
                  <c:v>#N/A</c:v>
                </c:pt>
                <c:pt idx="9">
                  <c:v>31.71</c:v>
                </c:pt>
              </c:numCache>
            </c:numRef>
          </c:val>
          <c:extLst>
            <c:ext xmlns:c16="http://schemas.microsoft.com/office/drawing/2014/chart" uri="{C3380CC4-5D6E-409C-BE32-E72D297353CC}">
              <c16:uniqueId val="{00000009-73D1-4B25-984B-6D0EF6A598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386</c:v>
                </c:pt>
                <c:pt idx="5">
                  <c:v>363</c:v>
                </c:pt>
                <c:pt idx="8">
                  <c:v>360</c:v>
                </c:pt>
                <c:pt idx="11">
                  <c:v>349</c:v>
                </c:pt>
                <c:pt idx="14">
                  <c:v>340</c:v>
                </c:pt>
              </c:numCache>
            </c:numRef>
          </c:val>
          <c:extLst>
            <c:ext xmlns:c16="http://schemas.microsoft.com/office/drawing/2014/chart" uri="{C3380CC4-5D6E-409C-BE32-E72D297353CC}">
              <c16:uniqueId val="{00000000-AD0E-4A0D-AC73-2FE0605AC0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0E-4A0D-AC73-2FE0605AC0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0E-4A0D-AC73-2FE0605AC0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19</c:v>
                </c:pt>
                <c:pt idx="6">
                  <c:v>21</c:v>
                </c:pt>
                <c:pt idx="9">
                  <c:v>23</c:v>
                </c:pt>
                <c:pt idx="12">
                  <c:v>22</c:v>
                </c:pt>
              </c:numCache>
            </c:numRef>
          </c:val>
          <c:extLst>
            <c:ext xmlns:c16="http://schemas.microsoft.com/office/drawing/2014/chart" uri="{C3380CC4-5D6E-409C-BE32-E72D297353CC}">
              <c16:uniqueId val="{00000003-AD0E-4A0D-AC73-2FE0605AC0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123</c:v>
                </c:pt>
                <c:pt idx="3">
                  <c:v>126</c:v>
                </c:pt>
                <c:pt idx="6">
                  <c:v>128</c:v>
                </c:pt>
                <c:pt idx="9">
                  <c:v>131</c:v>
                </c:pt>
                <c:pt idx="12">
                  <c:v>131</c:v>
                </c:pt>
              </c:numCache>
            </c:numRef>
          </c:val>
          <c:extLst>
            <c:ext xmlns:c16="http://schemas.microsoft.com/office/drawing/2014/chart" uri="{C3380CC4-5D6E-409C-BE32-E72D297353CC}">
              <c16:uniqueId val="{00000004-AD0E-4A0D-AC73-2FE0605AC0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0E-4A0D-AC73-2FE0605AC0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0E-4A0D-AC73-2FE0605AC0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450</c:v>
                </c:pt>
                <c:pt idx="3">
                  <c:v>437</c:v>
                </c:pt>
                <c:pt idx="6">
                  <c:v>449</c:v>
                </c:pt>
                <c:pt idx="9">
                  <c:v>442</c:v>
                </c:pt>
                <c:pt idx="12">
                  <c:v>433</c:v>
                </c:pt>
              </c:numCache>
            </c:numRef>
          </c:val>
          <c:extLst>
            <c:ext xmlns:c16="http://schemas.microsoft.com/office/drawing/2014/chart" uri="{C3380CC4-5D6E-409C-BE32-E72D297353CC}">
              <c16:uniqueId val="{00000007-AD0E-4A0D-AC73-2FE0605AC0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207</c:v>
                </c:pt>
                <c:pt idx="2">
                  <c:v>#N/A</c:v>
                </c:pt>
                <c:pt idx="3">
                  <c:v>#N/A</c:v>
                </c:pt>
                <c:pt idx="4">
                  <c:v>219</c:v>
                </c:pt>
                <c:pt idx="5">
                  <c:v>#N/A</c:v>
                </c:pt>
                <c:pt idx="6">
                  <c:v>#N/A</c:v>
                </c:pt>
                <c:pt idx="7">
                  <c:v>238</c:v>
                </c:pt>
                <c:pt idx="8">
                  <c:v>#N/A</c:v>
                </c:pt>
                <c:pt idx="9">
                  <c:v>#N/A</c:v>
                </c:pt>
                <c:pt idx="10">
                  <c:v>247</c:v>
                </c:pt>
                <c:pt idx="11">
                  <c:v>#N/A</c:v>
                </c:pt>
                <c:pt idx="12">
                  <c:v>#N/A</c:v>
                </c:pt>
                <c:pt idx="13">
                  <c:v>246</c:v>
                </c:pt>
                <c:pt idx="14">
                  <c:v>#N/A</c:v>
                </c:pt>
              </c:numCache>
            </c:numRef>
          </c:val>
          <c:smooth val="0"/>
          <c:extLst>
            <c:ext xmlns:c16="http://schemas.microsoft.com/office/drawing/2014/chart" uri="{C3380CC4-5D6E-409C-BE32-E72D297353CC}">
              <c16:uniqueId val="{00000008-AD0E-4A0D-AC73-2FE0605AC0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4193</c:v>
                </c:pt>
                <c:pt idx="5">
                  <c:v>4246</c:v>
                </c:pt>
                <c:pt idx="8">
                  <c:v>4278</c:v>
                </c:pt>
                <c:pt idx="11">
                  <c:v>4073</c:v>
                </c:pt>
                <c:pt idx="14">
                  <c:v>3905</c:v>
                </c:pt>
              </c:numCache>
            </c:numRef>
          </c:val>
          <c:extLst>
            <c:ext xmlns:c16="http://schemas.microsoft.com/office/drawing/2014/chart" uri="{C3380CC4-5D6E-409C-BE32-E72D297353CC}">
              <c16:uniqueId val="{00000000-6573-4027-8649-7DA1F7005C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73-4027-8649-7DA1F7005C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1004</c:v>
                </c:pt>
                <c:pt idx="5">
                  <c:v>1198</c:v>
                </c:pt>
                <c:pt idx="8">
                  <c:v>1405</c:v>
                </c:pt>
                <c:pt idx="11">
                  <c:v>1796</c:v>
                </c:pt>
                <c:pt idx="14">
                  <c:v>1712</c:v>
                </c:pt>
              </c:numCache>
            </c:numRef>
          </c:val>
          <c:extLst>
            <c:ext xmlns:c16="http://schemas.microsoft.com/office/drawing/2014/chart" uri="{C3380CC4-5D6E-409C-BE32-E72D297353CC}">
              <c16:uniqueId val="{00000002-6573-4027-8649-7DA1F7005C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73-4027-8649-7DA1F7005C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73-4027-8649-7DA1F7005C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73-4027-8649-7DA1F7005C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c:v>
                </c:pt>
                <c:pt idx="3">
                  <c:v>51</c:v>
                </c:pt>
                <c:pt idx="6">
                  <c:v>0</c:v>
                </c:pt>
                <c:pt idx="9">
                  <c:v>0</c:v>
                </c:pt>
                <c:pt idx="12">
                  <c:v>0</c:v>
                </c:pt>
              </c:numCache>
            </c:numRef>
          </c:val>
          <c:extLst>
            <c:ext xmlns:c16="http://schemas.microsoft.com/office/drawing/2014/chart" uri="{C3380CC4-5D6E-409C-BE32-E72D297353CC}">
              <c16:uniqueId val="{00000006-6573-4027-8649-7DA1F7005C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c:v>
                </c:pt>
                <c:pt idx="3">
                  <c:v>125</c:v>
                </c:pt>
                <c:pt idx="6">
                  <c:v>171</c:v>
                </c:pt>
                <c:pt idx="9">
                  <c:v>141</c:v>
                </c:pt>
                <c:pt idx="12">
                  <c:v>115</c:v>
                </c:pt>
              </c:numCache>
            </c:numRef>
          </c:val>
          <c:extLst>
            <c:ext xmlns:c16="http://schemas.microsoft.com/office/drawing/2014/chart" uri="{C3380CC4-5D6E-409C-BE32-E72D297353CC}">
              <c16:uniqueId val="{00000007-6573-4027-8649-7DA1F7005C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1563</c:v>
                </c:pt>
                <c:pt idx="3">
                  <c:v>1611</c:v>
                </c:pt>
                <c:pt idx="6">
                  <c:v>1598</c:v>
                </c:pt>
                <c:pt idx="9">
                  <c:v>1557</c:v>
                </c:pt>
                <c:pt idx="12">
                  <c:v>1612</c:v>
                </c:pt>
              </c:numCache>
            </c:numRef>
          </c:val>
          <c:extLst>
            <c:ext xmlns:c16="http://schemas.microsoft.com/office/drawing/2014/chart" uri="{C3380CC4-5D6E-409C-BE32-E72D297353CC}">
              <c16:uniqueId val="{00000008-6573-4027-8649-7DA1F7005C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969</c:v>
                </c:pt>
                <c:pt idx="3">
                  <c:v>967</c:v>
                </c:pt>
                <c:pt idx="6">
                  <c:v>974</c:v>
                </c:pt>
                <c:pt idx="9">
                  <c:v>972</c:v>
                </c:pt>
                <c:pt idx="12">
                  <c:v>972</c:v>
                </c:pt>
              </c:numCache>
            </c:numRef>
          </c:val>
          <c:extLst>
            <c:ext xmlns:c16="http://schemas.microsoft.com/office/drawing/2014/chart" uri="{C3380CC4-5D6E-409C-BE32-E72D297353CC}">
              <c16:uniqueId val="{00000009-6573-4027-8649-7DA1F7005C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4772</c:v>
                </c:pt>
                <c:pt idx="3">
                  <c:v>5117</c:v>
                </c:pt>
                <c:pt idx="6">
                  <c:v>5244</c:v>
                </c:pt>
                <c:pt idx="9">
                  <c:v>4978</c:v>
                </c:pt>
                <c:pt idx="12">
                  <c:v>4694</c:v>
                </c:pt>
              </c:numCache>
            </c:numRef>
          </c:val>
          <c:extLst>
            <c:ext xmlns:c16="http://schemas.microsoft.com/office/drawing/2014/chart" uri="{C3380CC4-5D6E-409C-BE32-E72D297353CC}">
              <c16:uniqueId val="{0000000A-6573-4027-8649-7DA1F7005C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2270</c:v>
                </c:pt>
                <c:pt idx="2">
                  <c:v>#N/A</c:v>
                </c:pt>
                <c:pt idx="3">
                  <c:v>#N/A</c:v>
                </c:pt>
                <c:pt idx="4">
                  <c:v>2427</c:v>
                </c:pt>
                <c:pt idx="5">
                  <c:v>#N/A</c:v>
                </c:pt>
                <c:pt idx="6">
                  <c:v>#N/A</c:v>
                </c:pt>
                <c:pt idx="7">
                  <c:v>2304</c:v>
                </c:pt>
                <c:pt idx="8">
                  <c:v>#N/A</c:v>
                </c:pt>
                <c:pt idx="9">
                  <c:v>#N/A</c:v>
                </c:pt>
                <c:pt idx="10">
                  <c:v>1779</c:v>
                </c:pt>
                <c:pt idx="11">
                  <c:v>#N/A</c:v>
                </c:pt>
                <c:pt idx="12">
                  <c:v>#N/A</c:v>
                </c:pt>
                <c:pt idx="13">
                  <c:v>1776</c:v>
                </c:pt>
                <c:pt idx="14">
                  <c:v>#N/A</c:v>
                </c:pt>
              </c:numCache>
            </c:numRef>
          </c:val>
          <c:smooth val="0"/>
          <c:extLst>
            <c:ext xmlns:c16="http://schemas.microsoft.com/office/drawing/2014/chart" uri="{C3380CC4-5D6E-409C-BE32-E72D297353CC}">
              <c16:uniqueId val="{0000000B-6573-4027-8649-7DA1F7005C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630</c:v>
                </c:pt>
                <c:pt idx="1">
                  <c:v>703</c:v>
                </c:pt>
                <c:pt idx="2">
                  <c:v>368</c:v>
                </c:pt>
              </c:numCache>
            </c:numRef>
          </c:val>
          <c:extLst>
            <c:ext xmlns:c16="http://schemas.microsoft.com/office/drawing/2014/chart" uri="{C3380CC4-5D6E-409C-BE32-E72D297353CC}">
              <c16:uniqueId val="{00000000-0BC2-458A-802F-D8582D0B9E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c:v>
                </c:pt>
                <c:pt idx="1">
                  <c:v>100</c:v>
                </c:pt>
                <c:pt idx="2">
                  <c:v>156</c:v>
                </c:pt>
              </c:numCache>
            </c:numRef>
          </c:val>
          <c:extLst>
            <c:ext xmlns:c16="http://schemas.microsoft.com/office/drawing/2014/chart" uri="{C3380CC4-5D6E-409C-BE32-E72D297353CC}">
              <c16:uniqueId val="{00000001-0BC2-458A-802F-D8582D0B9E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686</c:v>
                </c:pt>
                <c:pt idx="1">
                  <c:v>1050</c:v>
                </c:pt>
                <c:pt idx="2">
                  <c:v>1223</c:v>
                </c:pt>
              </c:numCache>
            </c:numRef>
          </c:val>
          <c:extLst>
            <c:ext xmlns:c16="http://schemas.microsoft.com/office/drawing/2014/chart" uri="{C3380CC4-5D6E-409C-BE32-E72D297353CC}">
              <c16:uniqueId val="{00000002-0BC2-458A-802F-D8582D0B9E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17,933
17,517
11.54
9,886,749
9,554,112
284,884
4,819,622
4,694,130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ea"/>
              <a:ea typeface="+mn-ea"/>
              <a:cs typeface="+mn-cs"/>
            </a:rPr>
            <a:t>対前年度比較０．０２ポイント減の０．６</a:t>
          </a:r>
          <a:r>
            <a:rPr lang="ja-JP" altLang="en-US" sz="1200">
              <a:solidFill>
                <a:schemeClr val="dk1"/>
              </a:solidFill>
              <a:effectLst/>
              <a:latin typeface="+mn-ea"/>
              <a:ea typeface="+mn-ea"/>
              <a:cs typeface="+mn-cs"/>
            </a:rPr>
            <a:t>３</a:t>
          </a:r>
          <a:r>
            <a:rPr lang="ja-JP" altLang="ja-JP" sz="1200">
              <a:solidFill>
                <a:schemeClr val="dk1"/>
              </a:solidFill>
              <a:effectLst/>
              <a:latin typeface="+mn-ea"/>
              <a:ea typeface="+mn-ea"/>
              <a:cs typeface="+mn-cs"/>
            </a:rPr>
            <a:t>となり、類似団体平均より０．１</a:t>
          </a:r>
          <a:r>
            <a:rPr lang="ja-JP" altLang="en-US" sz="1200">
              <a:solidFill>
                <a:schemeClr val="dk1"/>
              </a:solidFill>
              <a:effectLst/>
              <a:latin typeface="+mn-ea"/>
              <a:ea typeface="+mn-ea"/>
              <a:cs typeface="+mn-cs"/>
            </a:rPr>
            <a:t>１</a:t>
          </a:r>
          <a:r>
            <a:rPr lang="ja-JP" altLang="ja-JP" sz="1200">
              <a:solidFill>
                <a:schemeClr val="dk1"/>
              </a:solidFill>
              <a:effectLst/>
              <a:latin typeface="+mn-ea"/>
              <a:ea typeface="+mn-ea"/>
              <a:cs typeface="+mn-cs"/>
            </a:rPr>
            <a:t>ポイント高い指数となった。</a:t>
          </a:r>
        </a:p>
        <a:p>
          <a:r>
            <a:rPr lang="ja-JP" altLang="ja-JP" sz="1200">
              <a:solidFill>
                <a:schemeClr val="dk1"/>
              </a:solidFill>
              <a:effectLst/>
              <a:latin typeface="+mn-ea"/>
              <a:ea typeface="+mn-ea"/>
              <a:cs typeface="+mn-cs"/>
            </a:rPr>
            <a:t>　主な要因は、基準財政需要額が増加したことによる。</a:t>
          </a:r>
        </a:p>
        <a:p>
          <a:r>
            <a:rPr lang="ja-JP" altLang="ja-JP" sz="1200">
              <a:solidFill>
                <a:schemeClr val="dk1"/>
              </a:solidFill>
              <a:effectLst/>
              <a:latin typeface="+mn-ea"/>
              <a:ea typeface="+mn-ea"/>
              <a:cs typeface="+mn-cs"/>
            </a:rPr>
            <a:t>　駐留軍用地の跡地利用における商業施設等の誘致や、人口増に向けた更なる施策を展開し、税収増加及び確保に努める。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70455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999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47474</xdr:rowOff>
    </xdr:from>
    <xdr:to>
      <xdr:col>19</xdr:col>
      <xdr:colOff>133350</xdr:colOff>
      <xdr:row>41</xdr:row>
      <xdr:rowOff>70455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47474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35983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19655</xdr:rowOff>
    </xdr:from>
    <xdr:to>
      <xdr:col>19</xdr:col>
      <xdr:colOff>184150</xdr:colOff>
      <xdr:row>41</xdr:row>
      <xdr:rowOff>121255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131432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168124</xdr:rowOff>
    </xdr:from>
    <xdr:to>
      <xdr:col>15</xdr:col>
      <xdr:colOff>133350</xdr:colOff>
      <xdr:row>41</xdr:row>
      <xdr:rowOff>98274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108451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a:solidFill>
                <a:schemeClr val="dk1"/>
              </a:solidFill>
              <a:effectLst/>
              <a:latin typeface="+mn-ea"/>
              <a:ea typeface="+mn-ea"/>
              <a:cs typeface="+mn-cs"/>
            </a:rPr>
            <a:t> </a:t>
          </a:r>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対前年度比較１．９ポイント増の８２．</a:t>
          </a:r>
          <a:r>
            <a:rPr lang="en-US" altLang="ja-JP" sz="1200">
              <a:solidFill>
                <a:schemeClr val="dk1"/>
              </a:solidFill>
              <a:effectLst/>
              <a:latin typeface="+mn-ea"/>
              <a:ea typeface="+mn-ea"/>
              <a:cs typeface="+mn-cs"/>
            </a:rPr>
            <a:t>9</a:t>
          </a:r>
          <a:r>
            <a:rPr lang="ja-JP" altLang="ja-JP" sz="1200">
              <a:solidFill>
                <a:schemeClr val="dk1"/>
              </a:solidFill>
              <a:effectLst/>
              <a:latin typeface="+mn-ea"/>
              <a:ea typeface="+mn-ea"/>
              <a:cs typeface="+mn-cs"/>
            </a:rPr>
            <a:t>％となり、類似団体平均より５．９ポイント低い率となった。</a:t>
          </a:r>
        </a:p>
        <a:p>
          <a:pPr algn="l"/>
          <a:r>
            <a:rPr lang="ja-JP" altLang="ja-JP" sz="1200">
              <a:solidFill>
                <a:schemeClr val="dk1"/>
              </a:solidFill>
              <a:effectLst/>
              <a:latin typeface="+mn-ea"/>
              <a:ea typeface="+mn-ea"/>
              <a:cs typeface="+mn-cs"/>
            </a:rPr>
            <a:t>　比率が上がった主な要因は、社会関連経費等の増加により、扶助費が約</a:t>
          </a:r>
          <a:r>
            <a:rPr lang="en-US" altLang="ja-JP" sz="1200">
              <a:solidFill>
                <a:schemeClr val="dk1"/>
              </a:solidFill>
              <a:effectLst/>
              <a:latin typeface="+mn-ea"/>
              <a:ea typeface="+mn-ea"/>
              <a:cs typeface="+mn-cs"/>
            </a:rPr>
            <a:t>77,000</a:t>
          </a:r>
          <a:r>
            <a:rPr lang="ja-JP" altLang="ja-JP" sz="1200">
              <a:solidFill>
                <a:schemeClr val="dk1"/>
              </a:solidFill>
              <a:effectLst/>
              <a:latin typeface="+mn-ea"/>
              <a:ea typeface="+mn-ea"/>
              <a:cs typeface="+mn-cs"/>
            </a:rPr>
            <a:t>千円の増と</a:t>
          </a:r>
          <a:r>
            <a:rPr lang="ja-JP" altLang="en-US" sz="1200">
              <a:solidFill>
                <a:schemeClr val="dk1"/>
              </a:solidFill>
              <a:effectLst/>
              <a:latin typeface="+mn-ea"/>
              <a:ea typeface="+mn-ea"/>
              <a:cs typeface="+mn-cs"/>
            </a:rPr>
            <a:t>なったことによる。</a:t>
          </a:r>
          <a:endParaRPr lang="ja-JP" altLang="ja-JP" sz="1200">
            <a:solidFill>
              <a:schemeClr val="dk1"/>
            </a:solidFill>
            <a:effectLst/>
            <a:latin typeface="+mn-ea"/>
            <a:ea typeface="+mn-ea"/>
            <a:cs typeface="+mn-cs"/>
          </a:endParaRPr>
        </a:p>
        <a:p>
          <a:r>
            <a:rPr lang="ja-JP" altLang="ja-JP" sz="1200">
              <a:solidFill>
                <a:schemeClr val="dk1"/>
              </a:solidFill>
              <a:effectLst/>
              <a:latin typeface="+mn-ea"/>
              <a:ea typeface="+mn-ea"/>
              <a:cs typeface="+mn-cs"/>
            </a:rPr>
            <a:t>　今後は更に自主財源の確保を図るとともに、義務的経費の推移を現在の水準以下に維持するように努める。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110279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35217"/>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57996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3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57996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5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64</xdr:row>
      <xdr:rowOff>139912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59346"/>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76006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対前年度比較８，８１８円の増となり、類似団体平均より１５，２６８円低い額となった。</a:t>
          </a:r>
        </a:p>
        <a:p>
          <a:r>
            <a:rPr lang="ja-JP" altLang="ja-JP" sz="1200">
              <a:solidFill>
                <a:schemeClr val="dk1"/>
              </a:solidFill>
              <a:effectLst/>
              <a:latin typeface="+mn-lt"/>
              <a:ea typeface="+mn-ea"/>
              <a:cs typeface="+mn-cs"/>
            </a:rPr>
            <a:t>　物件費について</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、大型事業（文化財発掘調査）の再開が影響して微増となっている。</a:t>
          </a:r>
        </a:p>
        <a:p>
          <a:r>
            <a:rPr lang="ja-JP" altLang="ja-JP" sz="1200">
              <a:solidFill>
                <a:schemeClr val="dk1"/>
              </a:solidFill>
              <a:effectLst/>
              <a:latin typeface="+mn-lt"/>
              <a:ea typeface="+mn-ea"/>
              <a:cs typeface="+mn-cs"/>
            </a:rPr>
            <a:t>人件費については、今後も増加が見込まれることから、事務事業の効率化と人員の適正配置、経費節減に努める。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164736</xdr:rowOff>
    </xdr:from>
    <xdr:to>
      <xdr:col>23</xdr:col>
      <xdr:colOff>133350</xdr:colOff>
      <xdr:row>83</xdr:row>
      <xdr:rowOff>35841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23636"/>
          <a:ext cx="838200" cy="4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164736</xdr:rowOff>
    </xdr:from>
    <xdr:to>
      <xdr:col>19</xdr:col>
      <xdr:colOff>133350</xdr:colOff>
      <xdr:row>83</xdr:row>
      <xdr:rowOff>19819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23636"/>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19819</xdr:rowOff>
    </xdr:from>
    <xdr:to>
      <xdr:col>15</xdr:col>
      <xdr:colOff>82550</xdr:colOff>
      <xdr:row>83</xdr:row>
      <xdr:rowOff>38813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50169"/>
          <a:ext cx="8890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27961</xdr:rowOff>
    </xdr:from>
    <xdr:to>
      <xdr:col>11</xdr:col>
      <xdr:colOff>31750</xdr:colOff>
      <xdr:row>83</xdr:row>
      <xdr:rowOff>38813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6861"/>
          <a:ext cx="889000" cy="1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156491</xdr:rowOff>
    </xdr:from>
    <xdr:to>
      <xdr:col>23</xdr:col>
      <xdr:colOff>184150</xdr:colOff>
      <xdr:row>83</xdr:row>
      <xdr:rowOff>86641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113936</xdr:rowOff>
    </xdr:from>
    <xdr:to>
      <xdr:col>19</xdr:col>
      <xdr:colOff>184150</xdr:colOff>
      <xdr:row>83</xdr:row>
      <xdr:rowOff>44086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54263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4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140469</xdr:rowOff>
    </xdr:from>
    <xdr:to>
      <xdr:col>15</xdr:col>
      <xdr:colOff>133350</xdr:colOff>
      <xdr:row>83</xdr:row>
      <xdr:rowOff>70619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9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80796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6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159463</xdr:rowOff>
    </xdr:from>
    <xdr:to>
      <xdr:col>11</xdr:col>
      <xdr:colOff>82550</xdr:colOff>
      <xdr:row>83</xdr:row>
      <xdr:rowOff>89613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74390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0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148611</xdr:rowOff>
    </xdr:from>
    <xdr:to>
      <xdr:col>7</xdr:col>
      <xdr:colOff>31750</xdr:colOff>
      <xdr:row>82</xdr:row>
      <xdr:rowOff>78761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88938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ラスパイレス指数はほぼ横ばい推移しているが、類似団体平均よりも高い状況である。</a:t>
          </a:r>
        </a:p>
        <a:p>
          <a:r>
            <a:rPr lang="ja-JP" altLang="ja-JP" sz="1200">
              <a:solidFill>
                <a:schemeClr val="dk1"/>
              </a:solidFill>
              <a:effectLst/>
              <a:latin typeface="+mn-lt"/>
              <a:ea typeface="+mn-ea"/>
              <a:cs typeface="+mn-cs"/>
            </a:rPr>
            <a:t>　対前年度比較０．</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の減となっている</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今後も給与水準の適正化に努める。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77611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535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9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91016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401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人口千人当たりの職員数はほぼ横ばいで推移している。</a:t>
          </a:r>
          <a:endParaRPr lang="ja-JP" altLang="ja-JP" sz="1200">
            <a:effectLst/>
          </a:endParaRPr>
        </a:p>
        <a:p>
          <a:r>
            <a:rPr kumimoji="1" lang="ja-JP" altLang="ja-JP" sz="1200">
              <a:solidFill>
                <a:schemeClr val="dk1"/>
              </a:solidFill>
              <a:effectLst/>
              <a:latin typeface="+mn-lt"/>
              <a:ea typeface="+mn-ea"/>
              <a:cs typeface="+mn-cs"/>
            </a:rPr>
            <a:t>対前年度比較０．０</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人減少し、類似団体平均よりも少ない状況である。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19896</xdr:rowOff>
    </xdr:from>
    <xdr:to>
      <xdr:col>81</xdr:col>
      <xdr:colOff>44450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354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27940</xdr:rowOff>
    </xdr:from>
    <xdr:to>
      <xdr:col>77</xdr:col>
      <xdr:colOff>44450</xdr:colOff>
      <xdr:row>59</xdr:row>
      <xdr:rowOff>29280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43490"/>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29280</xdr:rowOff>
    </xdr:from>
    <xdr:to>
      <xdr:col>72</xdr:col>
      <xdr:colOff>203200</xdr:colOff>
      <xdr:row>59</xdr:row>
      <xdr:rowOff>33302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448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33302</xdr:rowOff>
    </xdr:from>
    <xdr:to>
      <xdr:col>68</xdr:col>
      <xdr:colOff>152400</xdr:colOff>
      <xdr:row>59</xdr:row>
      <xdr:rowOff>50729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48852"/>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140546</xdr:rowOff>
    </xdr:from>
    <xdr:to>
      <xdr:col>81</xdr:col>
      <xdr:colOff>95250</xdr:colOff>
      <xdr:row>59</xdr:row>
      <xdr:rowOff>70696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157073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2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148590</xdr:rowOff>
    </xdr:from>
    <xdr:to>
      <xdr:col>77</xdr:col>
      <xdr:colOff>95250</xdr:colOff>
      <xdr:row>59</xdr:row>
      <xdr:rowOff>78740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88917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149930</xdr:rowOff>
    </xdr:from>
    <xdr:to>
      <xdr:col>73</xdr:col>
      <xdr:colOff>44450</xdr:colOff>
      <xdr:row>59</xdr:row>
      <xdr:rowOff>80080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90257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153952</xdr:rowOff>
    </xdr:from>
    <xdr:to>
      <xdr:col>68</xdr:col>
      <xdr:colOff>203200</xdr:colOff>
      <xdr:row>59</xdr:row>
      <xdr:rowOff>84102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94279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171379</xdr:rowOff>
    </xdr:from>
    <xdr:to>
      <xdr:col>64</xdr:col>
      <xdr:colOff>152400</xdr:colOff>
      <xdr:row>59</xdr:row>
      <xdr:rowOff>101529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111706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8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実質公債費比率はほぼ横ばいの傾向にあるが、</a:t>
          </a:r>
          <a:r>
            <a:rPr lang="ja-JP" altLang="en-US" sz="1200">
              <a:solidFill>
                <a:schemeClr val="dk1"/>
              </a:solidFill>
              <a:effectLst/>
              <a:latin typeface="+mn-ea"/>
              <a:ea typeface="+mn-ea"/>
              <a:cs typeface="+mn-cs"/>
            </a:rPr>
            <a:t>主な要因としては、</a:t>
          </a:r>
          <a:r>
            <a:rPr lang="ja-JP" altLang="ja-JP" sz="1200">
              <a:solidFill>
                <a:schemeClr val="dk1"/>
              </a:solidFill>
              <a:effectLst/>
              <a:latin typeface="+mn-ea"/>
              <a:ea typeface="+mn-ea"/>
              <a:cs typeface="+mn-cs"/>
            </a:rPr>
            <a:t>平成</a:t>
          </a:r>
          <a:r>
            <a:rPr lang="en-US" altLang="ja-JP" sz="1200">
              <a:solidFill>
                <a:schemeClr val="dk1"/>
              </a:solidFill>
              <a:effectLst/>
              <a:latin typeface="+mn-ea"/>
              <a:ea typeface="+mn-ea"/>
              <a:cs typeface="+mn-cs"/>
            </a:rPr>
            <a:t>29</a:t>
          </a:r>
          <a:r>
            <a:rPr lang="ja-JP" altLang="ja-JP" sz="1200">
              <a:solidFill>
                <a:schemeClr val="dk1"/>
              </a:solidFill>
              <a:effectLst/>
              <a:latin typeface="+mn-ea"/>
              <a:ea typeface="+mn-ea"/>
              <a:cs typeface="+mn-cs"/>
            </a:rPr>
            <a:t>年度以降</a:t>
          </a:r>
          <a:r>
            <a:rPr lang="ja-JP" altLang="en-US" sz="1200">
              <a:solidFill>
                <a:schemeClr val="dk1"/>
              </a:solidFill>
              <a:effectLst/>
              <a:latin typeface="+mn-ea"/>
              <a:ea typeface="+mn-ea"/>
              <a:cs typeface="+mn-cs"/>
            </a:rPr>
            <a:t>の</a:t>
          </a:r>
          <a:r>
            <a:rPr lang="ja-JP" altLang="ja-JP" sz="1200">
              <a:solidFill>
                <a:schemeClr val="dk1"/>
              </a:solidFill>
              <a:effectLst/>
              <a:latin typeface="+mn-ea"/>
              <a:ea typeface="+mn-ea"/>
              <a:cs typeface="+mn-cs"/>
            </a:rPr>
            <a:t>北中城中学校改築事業や公営墓地整備事業、役場第一庁舎改築事業等の影響</a:t>
          </a:r>
          <a:r>
            <a:rPr lang="ja-JP" altLang="en-US" sz="1200">
              <a:solidFill>
                <a:schemeClr val="dk1"/>
              </a:solidFill>
              <a:effectLst/>
              <a:latin typeface="+mn-ea"/>
              <a:ea typeface="+mn-ea"/>
              <a:cs typeface="+mn-cs"/>
            </a:rPr>
            <a:t>となっている。</a:t>
          </a:r>
          <a:endParaRPr lang="ja-JP" altLang="ja-JP" sz="1200">
            <a:solidFill>
              <a:schemeClr val="dk1"/>
            </a:solidFill>
            <a:effectLst/>
            <a:latin typeface="+mn-ea"/>
            <a:ea typeface="+mn-ea"/>
            <a:cs typeface="+mn-cs"/>
          </a:endParaRPr>
        </a:p>
        <a:p>
          <a:r>
            <a:rPr lang="ja-JP" altLang="ja-JP" sz="1200">
              <a:solidFill>
                <a:schemeClr val="dk1"/>
              </a:solidFill>
              <a:effectLst/>
              <a:latin typeface="+mn-ea"/>
              <a:ea typeface="+mn-ea"/>
              <a:cs typeface="+mn-cs"/>
            </a:rPr>
            <a:t>　類似団体平均との比較では低い状況であるが、。今後予定されているハード事業の事業計画を的確に把握し、比率の抑制に努める。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2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200">
              <a:solidFill>
                <a:schemeClr val="dk1"/>
              </a:solidFill>
              <a:effectLst/>
              <a:latin typeface="+mn-ea"/>
              <a:ea typeface="+mn-ea"/>
              <a:cs typeface="+mn-cs"/>
            </a:rPr>
            <a:t>対前年度比較１．</a:t>
          </a:r>
          <a:r>
            <a:rPr lang="en-US" altLang="ja-JP" sz="1200">
              <a:solidFill>
                <a:schemeClr val="dk1"/>
              </a:solidFill>
              <a:effectLst/>
              <a:latin typeface="+mn-ea"/>
              <a:ea typeface="+mn-ea"/>
              <a:cs typeface="+mn-cs"/>
            </a:rPr>
            <a:t>8</a:t>
          </a:r>
          <a:r>
            <a:rPr lang="ja-JP" altLang="ja-JP" sz="1200">
              <a:solidFill>
                <a:schemeClr val="dk1"/>
              </a:solidFill>
              <a:effectLst/>
              <a:latin typeface="+mn-ea"/>
              <a:ea typeface="+mn-ea"/>
              <a:cs typeface="+mn-cs"/>
            </a:rPr>
            <a:t>ポイントの減となった。減となった主な要因は、将来負担比率の分子の地方債の現在高が減少したことと、充当可能財源等が約</a:t>
          </a:r>
          <a:r>
            <a:rPr lang="ja-JP" altLang="en-US" sz="1200">
              <a:solidFill>
                <a:schemeClr val="dk1"/>
              </a:solidFill>
              <a:effectLst/>
              <a:latin typeface="+mn-ea"/>
              <a:ea typeface="+mn-ea"/>
              <a:cs typeface="+mn-cs"/>
            </a:rPr>
            <a:t>１</a:t>
          </a:r>
          <a:r>
            <a:rPr lang="ja-JP" altLang="ja-JP" sz="1200">
              <a:solidFill>
                <a:schemeClr val="dk1"/>
              </a:solidFill>
              <a:effectLst/>
              <a:latin typeface="+mn-ea"/>
              <a:ea typeface="+mn-ea"/>
              <a:cs typeface="+mn-cs"/>
            </a:rPr>
            <a:t>億</a:t>
          </a:r>
          <a:r>
            <a:rPr lang="ja-JP" altLang="en-US" sz="1200">
              <a:solidFill>
                <a:schemeClr val="dk1"/>
              </a:solidFill>
              <a:effectLst/>
              <a:latin typeface="+mn-ea"/>
              <a:ea typeface="+mn-ea"/>
              <a:cs typeface="+mn-cs"/>
            </a:rPr>
            <a:t>８</a:t>
          </a:r>
          <a:r>
            <a:rPr lang="ja-JP" altLang="ja-JP" sz="1200">
              <a:solidFill>
                <a:schemeClr val="dk1"/>
              </a:solidFill>
              <a:effectLst/>
              <a:latin typeface="+mn-ea"/>
              <a:ea typeface="+mn-ea"/>
              <a:cs typeface="+mn-cs"/>
            </a:rPr>
            <a:t>千万円増加したことによる。</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将来負担割合の大きい土地開発公社による先行取得事業の債務負担行為の減少のため、買い戻し資金を積み立てる必要がある。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25037</xdr:rowOff>
    </xdr:from>
    <xdr:to>
      <xdr:col>81</xdr:col>
      <xdr:colOff>44450</xdr:colOff>
      <xdr:row>16</xdr:row>
      <xdr:rowOff>45720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682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45720</xdr:rowOff>
    </xdr:from>
    <xdr:to>
      <xdr:col>77</xdr:col>
      <xdr:colOff>44450</xdr:colOff>
      <xdr:row>17</xdr:row>
      <xdr:rowOff>15603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88920"/>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15603</xdr:rowOff>
    </xdr:from>
    <xdr:to>
      <xdr:col>72</xdr:col>
      <xdr:colOff>203200</xdr:colOff>
      <xdr:row>17</xdr:row>
      <xdr:rowOff>113272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30253"/>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108676</xdr:rowOff>
    </xdr:from>
    <xdr:to>
      <xdr:col>68</xdr:col>
      <xdr:colOff>152400</xdr:colOff>
      <xdr:row>17</xdr:row>
      <xdr:rowOff>113272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02332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145687</xdr:rowOff>
    </xdr:from>
    <xdr:to>
      <xdr:col>81</xdr:col>
      <xdr:colOff>95250</xdr:colOff>
      <xdr:row>16</xdr:row>
      <xdr:rowOff>75837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117764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8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136253</xdr:rowOff>
    </xdr:from>
    <xdr:to>
      <xdr:col>73</xdr:col>
      <xdr:colOff>44450</xdr:colOff>
      <xdr:row>17</xdr:row>
      <xdr:rowOff>66403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51180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6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62472</xdr:rowOff>
    </xdr:from>
    <xdr:to>
      <xdr:col>68</xdr:col>
      <xdr:colOff>203200</xdr:colOff>
      <xdr:row>17</xdr:row>
      <xdr:rowOff>164072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148849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57876</xdr:rowOff>
    </xdr:from>
    <xdr:to>
      <xdr:col>64</xdr:col>
      <xdr:colOff>152400</xdr:colOff>
      <xdr:row>17</xdr:row>
      <xdr:rowOff>159476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144253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5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17,933
17,517
11.54
9,886,749
9,554,112
284,884
4,819,622
4,694,130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前年度と比較し０．</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ポイント減少、類似団体と比較し３．</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ポイント低い比率となった。</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主な要因として、育児休暇等の影響による職員給・共済費の減による。今後、会計年度任用職員の人件費が増加していくことが予想されることから、正職員を含めた更なる適正配置の見直しを実施していく必要があ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5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前年度と比較し０．</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ポイント増加し、類似団体平均と比較し１．</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ポイント高い比率となった。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情報ネットワークシステムの更新等もあり、物件費に係る経常収支比率が上昇した。令和５年度以降も新たな施設管理委託が発生する見込みであることから、引き続き、コスト削減・抑制に努める。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9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3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8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76708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28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112285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75709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前年度と比較し</a:t>
          </a:r>
          <a:r>
            <a:rPr kumimoji="1" lang="ja-JP" altLang="en-US" sz="1200">
              <a:solidFill>
                <a:schemeClr val="dk1"/>
              </a:solidFill>
              <a:effectLst/>
              <a:latin typeface="+mn-lt"/>
              <a:ea typeface="+mn-ea"/>
              <a:cs typeface="+mn-cs"/>
            </a:rPr>
            <a:t>１．２</a:t>
          </a:r>
          <a:r>
            <a:rPr kumimoji="1" lang="ja-JP" altLang="ja-JP" sz="1200">
              <a:solidFill>
                <a:schemeClr val="dk1"/>
              </a:solidFill>
              <a:effectLst/>
              <a:latin typeface="+mn-lt"/>
              <a:ea typeface="+mn-ea"/>
              <a:cs typeface="+mn-cs"/>
            </a:rPr>
            <a:t>ポイント増加し、類似団体と比較し</a:t>
          </a:r>
          <a:r>
            <a:rPr kumimoji="1" lang="ja-JP" altLang="en-US" sz="1200">
              <a:solidFill>
                <a:schemeClr val="dk1"/>
              </a:solidFill>
              <a:effectLst/>
              <a:latin typeface="+mn-lt"/>
              <a:ea typeface="+mn-ea"/>
              <a:cs typeface="+mn-cs"/>
            </a:rPr>
            <a:t>４．２</a:t>
          </a:r>
          <a:r>
            <a:rPr kumimoji="1" lang="ja-JP" altLang="ja-JP" sz="1200">
              <a:solidFill>
                <a:schemeClr val="dk1"/>
              </a:solidFill>
              <a:effectLst/>
              <a:latin typeface="+mn-lt"/>
              <a:ea typeface="+mn-ea"/>
              <a:cs typeface="+mn-cs"/>
            </a:rPr>
            <a:t>ポイント高い比率となった。</a:t>
          </a:r>
          <a:endParaRPr lang="ja-JP" altLang="ja-JP" sz="1200">
            <a:effectLst/>
          </a:endParaRPr>
        </a:p>
        <a:p>
          <a:r>
            <a:rPr kumimoji="1" lang="ja-JP" altLang="ja-JP" sz="1200">
              <a:solidFill>
                <a:schemeClr val="dk1"/>
              </a:solidFill>
              <a:effectLst/>
              <a:latin typeface="+mn-lt"/>
              <a:ea typeface="+mn-ea"/>
              <a:cs typeface="+mn-cs"/>
            </a:rPr>
            <a:t>　扶助費総額は、認可保育所への負担金や障害福祉サービス諸費の増加の影響などにより、類似団体と比較して、依然高い比率となっている。今後も社会保障経費は増加すると予想され、適正な事業執行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29028</xdr:rowOff>
    </xdr:from>
    <xdr:to>
      <xdr:col>24</xdr:col>
      <xdr:colOff>25400</xdr:colOff>
      <xdr:row>61</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160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59</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343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2722</xdr:rowOff>
    </xdr:from>
    <xdr:to>
      <xdr:col>24</xdr:col>
      <xdr:colOff>76200</xdr:colOff>
      <xdr:row>61</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146249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前年度と比較し０．</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ポイント増加、類似団体平均と比較し４．</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ポイント低い比率となった。</a:t>
          </a:r>
          <a:endParaRPr lang="ja-JP" altLang="ja-JP" sz="1200">
            <a:effectLst/>
          </a:endParaRPr>
        </a:p>
        <a:p>
          <a:r>
            <a:rPr kumimoji="1" lang="ja-JP" altLang="ja-JP" sz="1200">
              <a:solidFill>
                <a:schemeClr val="dk1"/>
              </a:solidFill>
              <a:effectLst/>
              <a:latin typeface="+mn-lt"/>
              <a:ea typeface="+mn-ea"/>
              <a:cs typeface="+mn-cs"/>
            </a:rPr>
            <a:t>　主な要因として、国民健康保険特別会計への繰出金</a:t>
          </a:r>
          <a:r>
            <a:rPr kumimoji="1" lang="ja-JP" altLang="en-US" sz="1200">
              <a:solidFill>
                <a:schemeClr val="dk1"/>
              </a:solidFill>
              <a:effectLst/>
              <a:latin typeface="+mn-lt"/>
              <a:ea typeface="+mn-ea"/>
              <a:cs typeface="+mn-cs"/>
            </a:rPr>
            <a:t>の影響がある。</a:t>
          </a:r>
          <a:endParaRPr lang="ja-JP" altLang="ja-JP" sz="1200">
            <a:effectLst/>
          </a:endParaRPr>
        </a:p>
        <a:p>
          <a:r>
            <a:rPr kumimoji="1" lang="ja-JP" altLang="ja-JP" sz="1200">
              <a:solidFill>
                <a:schemeClr val="dk1"/>
              </a:solidFill>
              <a:effectLst/>
              <a:latin typeface="+mn-lt"/>
              <a:ea typeface="+mn-ea"/>
              <a:cs typeface="+mn-cs"/>
            </a:rPr>
            <a:t>　引き続き、国民健康保険税の見直しも含め特別会計の収支の改善を図る必要がある</a:t>
          </a:r>
          <a:r>
            <a:rPr kumimoji="1" lang="ja-JP" altLang="en-US" sz="1200">
              <a:solidFill>
                <a:schemeClr val="dk1"/>
              </a:solidFill>
              <a:effectLst/>
              <a:latin typeface="+mn-lt"/>
              <a:ea typeface="+mn-ea"/>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85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54</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56</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4157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91440</xdr:rowOff>
    </xdr:from>
    <xdr:to>
      <xdr:col>74</xdr:col>
      <xdr:colOff>31750</xdr:colOff>
      <xdr:row>55</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31767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47007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前年度と比較し</a:t>
          </a:r>
          <a:r>
            <a:rPr kumimoji="1" lang="ja-JP" altLang="en-US" sz="1200">
              <a:solidFill>
                <a:schemeClr val="dk1"/>
              </a:solidFill>
              <a:effectLst/>
              <a:latin typeface="+mn-lt"/>
              <a:ea typeface="+mn-ea"/>
              <a:cs typeface="+mn-cs"/>
            </a:rPr>
            <a:t>０．５ポイントの増加と</a:t>
          </a:r>
          <a:r>
            <a:rPr kumimoji="1" lang="ja-JP" altLang="ja-JP" sz="1200">
              <a:solidFill>
                <a:schemeClr val="dk1"/>
              </a:solidFill>
              <a:effectLst/>
              <a:latin typeface="+mn-lt"/>
              <a:ea typeface="+mn-ea"/>
              <a:cs typeface="+mn-cs"/>
            </a:rPr>
            <a:t>なった。類似団体と比較し２．５ポイント高い比率となった。</a:t>
          </a:r>
          <a:endParaRPr lang="ja-JP" altLang="ja-JP" sz="1200">
            <a:effectLst/>
          </a:endParaRPr>
        </a:p>
        <a:p>
          <a:r>
            <a:rPr kumimoji="1" lang="ja-JP" altLang="ja-JP" sz="1200">
              <a:solidFill>
                <a:schemeClr val="dk1"/>
              </a:solidFill>
              <a:effectLst/>
              <a:latin typeface="+mn-lt"/>
              <a:ea typeface="+mn-ea"/>
              <a:cs typeface="+mn-cs"/>
            </a:rPr>
            <a:t>　増加</a:t>
          </a:r>
          <a:r>
            <a:rPr kumimoji="1" lang="ja-JP" altLang="en-US" sz="1200">
              <a:solidFill>
                <a:schemeClr val="dk1"/>
              </a:solidFill>
              <a:effectLst/>
              <a:latin typeface="+mn-lt"/>
              <a:ea typeface="+mn-ea"/>
              <a:cs typeface="+mn-cs"/>
            </a:rPr>
            <a:t>理由の一因として</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物価対策に伴う各種補助事業等の影響があげられる。　その他の</a:t>
          </a:r>
          <a:r>
            <a:rPr kumimoji="1" lang="ja-JP" altLang="ja-JP" sz="1200">
              <a:solidFill>
                <a:schemeClr val="dk1"/>
              </a:solidFill>
              <a:effectLst/>
              <a:latin typeface="+mn-lt"/>
              <a:ea typeface="+mn-ea"/>
              <a:cs typeface="+mn-cs"/>
            </a:rPr>
            <a:t>補助</a:t>
          </a:r>
          <a:r>
            <a:rPr kumimoji="1" lang="ja-JP" altLang="en-US" sz="1200">
              <a:solidFill>
                <a:schemeClr val="dk1"/>
              </a:solidFill>
              <a:effectLst/>
              <a:latin typeface="+mn-lt"/>
              <a:ea typeface="+mn-ea"/>
              <a:cs typeface="+mn-cs"/>
            </a:rPr>
            <a:t>事業についても増加傾向にあることから、</a:t>
          </a:r>
          <a:r>
            <a:rPr kumimoji="1" lang="ja-JP" altLang="ja-JP" sz="1200">
              <a:solidFill>
                <a:schemeClr val="dk1"/>
              </a:solidFill>
              <a:effectLst/>
              <a:latin typeface="+mn-lt"/>
              <a:ea typeface="+mn-ea"/>
              <a:cs typeface="+mn-cs"/>
            </a:rPr>
            <a:t>補助団体の予算</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決算を精査し、適切な補助を行う。</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56787</xdr:rowOff>
    </xdr:from>
    <xdr:to>
      <xdr:col>82</xdr:col>
      <xdr:colOff>107950</xdr:colOff>
      <xdr:row>37</xdr:row>
      <xdr:rowOff>89444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004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56787</xdr:rowOff>
    </xdr:from>
    <xdr:to>
      <xdr:col>78</xdr:col>
      <xdr:colOff>69850</xdr:colOff>
      <xdr:row>37</xdr:row>
      <xdr:rowOff>56787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0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56787</xdr:rowOff>
    </xdr:from>
    <xdr:to>
      <xdr:col>73</xdr:col>
      <xdr:colOff>180975</xdr:colOff>
      <xdr:row>37</xdr:row>
      <xdr:rowOff>89444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00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91077</xdr:rowOff>
    </xdr:from>
    <xdr:to>
      <xdr:col>69</xdr:col>
      <xdr:colOff>92075</xdr:colOff>
      <xdr:row>37</xdr:row>
      <xdr:rowOff>89444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6327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10721</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5987</xdr:rowOff>
    </xdr:from>
    <xdr:to>
      <xdr:col>78</xdr:col>
      <xdr:colOff>120650</xdr:colOff>
      <xdr:row>37</xdr:row>
      <xdr:rowOff>107587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92364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5987</xdr:rowOff>
    </xdr:from>
    <xdr:to>
      <xdr:col>74</xdr:col>
      <xdr:colOff>31750</xdr:colOff>
      <xdr:row>37</xdr:row>
      <xdr:rowOff>107587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92364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38644</xdr:rowOff>
    </xdr:from>
    <xdr:to>
      <xdr:col>69</xdr:col>
      <xdr:colOff>142875</xdr:colOff>
      <xdr:row>37</xdr:row>
      <xdr:rowOff>140244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125021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40277</xdr:rowOff>
    </xdr:from>
    <xdr:to>
      <xdr:col>65</xdr:col>
      <xdr:colOff>53975</xdr:colOff>
      <xdr:row>36</xdr:row>
      <xdr:rowOff>141877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126654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前年度と比較し０．</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ポイントの減、類似団体と比較し６ポイント低い比率となっている。</a:t>
          </a:r>
          <a:endParaRPr lang="ja-JP" altLang="ja-JP" sz="12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一般廃棄物処理施設や広域火葬場</a:t>
          </a:r>
          <a:r>
            <a:rPr kumimoji="1" lang="ja-JP" altLang="ja-JP" sz="1200">
              <a:solidFill>
                <a:schemeClr val="dk1"/>
              </a:solidFill>
              <a:effectLst/>
              <a:latin typeface="+mn-lt"/>
              <a:ea typeface="+mn-ea"/>
              <a:cs typeface="+mn-cs"/>
            </a:rPr>
            <a:t>など起債が必要な事業があるため、ハード事業の起債を的確に把握し公債費の抑制に努める。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129286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697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88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147574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75</xdr:row>
      <xdr:rowOff>156718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60198</xdr:rowOff>
    </xdr:from>
    <xdr:to>
      <xdr:col>24</xdr:col>
      <xdr:colOff>76200</xdr:colOff>
      <xdr:row>75</xdr:row>
      <xdr:rowOff>161798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76725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前年度と比較し</a:t>
          </a:r>
          <a:r>
            <a:rPr kumimoji="1" lang="ja-JP" altLang="en-US" sz="1200">
              <a:solidFill>
                <a:schemeClr val="dk1"/>
              </a:solidFill>
              <a:effectLst/>
              <a:latin typeface="+mn-lt"/>
              <a:ea typeface="+mn-ea"/>
              <a:cs typeface="+mn-cs"/>
            </a:rPr>
            <a:t>２．３</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、類似団体平均と比較し</a:t>
          </a:r>
          <a:r>
            <a:rPr kumimoji="1" lang="ja-JP" altLang="en-US" sz="1200">
              <a:solidFill>
                <a:schemeClr val="dk1"/>
              </a:solidFill>
              <a:effectLst/>
              <a:latin typeface="+mn-lt"/>
              <a:ea typeface="+mn-ea"/>
              <a:cs typeface="+mn-cs"/>
            </a:rPr>
            <a:t>０</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高い</a:t>
          </a:r>
          <a:r>
            <a:rPr kumimoji="1" lang="ja-JP" altLang="ja-JP" sz="1200">
              <a:solidFill>
                <a:schemeClr val="dk1"/>
              </a:solidFill>
              <a:effectLst/>
              <a:latin typeface="+mn-lt"/>
              <a:ea typeface="+mn-ea"/>
              <a:cs typeface="+mn-cs"/>
            </a:rPr>
            <a:t>比率となった。</a:t>
          </a:r>
          <a:endParaRPr lang="ja-JP" altLang="ja-JP" sz="1200">
            <a:effectLst/>
          </a:endParaRPr>
        </a:p>
        <a:p>
          <a:r>
            <a:rPr kumimoji="1" lang="ja-JP" altLang="ja-JP" sz="1200">
              <a:solidFill>
                <a:schemeClr val="dk1"/>
              </a:solidFill>
              <a:effectLst/>
              <a:latin typeface="+mn-lt"/>
              <a:ea typeface="+mn-ea"/>
              <a:cs typeface="+mn-cs"/>
            </a:rPr>
            <a:t>　要因として、物件費の経常収支比率が増加したことによるが、人件費や扶助費</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増加傾向にあることから、引き続き、経常収支比率抑制に努める。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43485"/>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43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76</xdr:row>
      <xdr:rowOff>131572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78</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5262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18136</xdr:rowOff>
    </xdr:from>
    <xdr:to>
      <xdr:col>29</xdr:col>
      <xdr:colOff>127000</xdr:colOff>
      <xdr:row>18</xdr:row>
      <xdr:rowOff>39484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1861"/>
          <a:ext cx="647700" cy="2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39484</xdr:rowOff>
    </xdr:from>
    <xdr:to>
      <xdr:col>26</xdr:col>
      <xdr:colOff>50800</xdr:colOff>
      <xdr:row>18</xdr:row>
      <xdr:rowOff>51740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3209"/>
          <a:ext cx="698500" cy="1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51740</xdr:rowOff>
    </xdr:from>
    <xdr:to>
      <xdr:col>22</xdr:col>
      <xdr:colOff>114300</xdr:colOff>
      <xdr:row>18</xdr:row>
      <xdr:rowOff>94450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5465"/>
          <a:ext cx="698500" cy="4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94450</xdr:rowOff>
    </xdr:from>
    <xdr:to>
      <xdr:col>18</xdr:col>
      <xdr:colOff>177800</xdr:colOff>
      <xdr:row>18</xdr:row>
      <xdr:rowOff>125552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8175"/>
          <a:ext cx="698500" cy="3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138786</xdr:rowOff>
    </xdr:from>
    <xdr:to>
      <xdr:col>29</xdr:col>
      <xdr:colOff>177800</xdr:colOff>
      <xdr:row>18</xdr:row>
      <xdr:rowOff>68936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110863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160134</xdr:rowOff>
    </xdr:from>
    <xdr:to>
      <xdr:col>26</xdr:col>
      <xdr:colOff>101600</xdr:colOff>
      <xdr:row>18</xdr:row>
      <xdr:rowOff>90284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75061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940</xdr:rowOff>
    </xdr:from>
    <xdr:to>
      <xdr:col>22</xdr:col>
      <xdr:colOff>165100</xdr:colOff>
      <xdr:row>18</xdr:row>
      <xdr:rowOff>102540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87317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43650</xdr:rowOff>
    </xdr:from>
    <xdr:to>
      <xdr:col>19</xdr:col>
      <xdr:colOff>38100</xdr:colOff>
      <xdr:row>18</xdr:row>
      <xdr:rowOff>145250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74752</xdr:rowOff>
    </xdr:from>
    <xdr:to>
      <xdr:col>15</xdr:col>
      <xdr:colOff>101600</xdr:colOff>
      <xdr:row>19</xdr:row>
      <xdr:rowOff>4902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161129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41824</xdr:rowOff>
    </xdr:from>
    <xdr:to>
      <xdr:col>29</xdr:col>
      <xdr:colOff>127000</xdr:colOff>
      <xdr:row>37</xdr:row>
      <xdr:rowOff>42578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66524"/>
          <a:ext cx="6477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42578</xdr:rowOff>
    </xdr:from>
    <xdr:to>
      <xdr:col>26</xdr:col>
      <xdr:colOff>50800</xdr:colOff>
      <xdr:row>37</xdr:row>
      <xdr:rowOff>51516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67278"/>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51516</xdr:rowOff>
    </xdr:from>
    <xdr:to>
      <xdr:col>22</xdr:col>
      <xdr:colOff>114300</xdr:colOff>
      <xdr:row>37</xdr:row>
      <xdr:rowOff>73576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76216"/>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73576</xdr:rowOff>
    </xdr:from>
    <xdr:to>
      <xdr:col>18</xdr:col>
      <xdr:colOff>177800</xdr:colOff>
      <xdr:row>37</xdr:row>
      <xdr:rowOff>85578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98276"/>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162474</xdr:rowOff>
    </xdr:from>
    <xdr:to>
      <xdr:col>29</xdr:col>
      <xdr:colOff>177800</xdr:colOff>
      <xdr:row>37</xdr:row>
      <xdr:rowOff>92624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1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134551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8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163228</xdr:rowOff>
    </xdr:from>
    <xdr:to>
      <xdr:col>26</xdr:col>
      <xdr:colOff>101600</xdr:colOff>
      <xdr:row>37</xdr:row>
      <xdr:rowOff>93378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1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78155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02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716</xdr:rowOff>
    </xdr:from>
    <xdr:to>
      <xdr:col>22</xdr:col>
      <xdr:colOff>165100</xdr:colOff>
      <xdr:row>37</xdr:row>
      <xdr:rowOff>102316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2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87093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22776</xdr:rowOff>
    </xdr:from>
    <xdr:to>
      <xdr:col>19</xdr:col>
      <xdr:colOff>38100</xdr:colOff>
      <xdr:row>37</xdr:row>
      <xdr:rowOff>124376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47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109153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3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34778</xdr:rowOff>
    </xdr:from>
    <xdr:to>
      <xdr:col>15</xdr:col>
      <xdr:colOff>101600</xdr:colOff>
      <xdr:row>37</xdr:row>
      <xdr:rowOff>136378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9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121155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17,933
17,517
11.54
9,886,749
9,554,112
284,884
4,819,622
4,694,130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99466</xdr:rowOff>
    </xdr:from>
    <xdr:to>
      <xdr:col>24</xdr:col>
      <xdr:colOff>63500</xdr:colOff>
      <xdr:row>36</xdr:row>
      <xdr:rowOff>124673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71666"/>
          <a:ext cx="838200" cy="2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124673</xdr:rowOff>
    </xdr:from>
    <xdr:to>
      <xdr:col>19</xdr:col>
      <xdr:colOff>177800</xdr:colOff>
      <xdr:row>36</xdr:row>
      <xdr:rowOff>127188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968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127188</xdr:rowOff>
    </xdr:from>
    <xdr:to>
      <xdr:col>15</xdr:col>
      <xdr:colOff>50800</xdr:colOff>
      <xdr:row>37</xdr:row>
      <xdr:rowOff>6213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99388"/>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6213</xdr:rowOff>
    </xdr:from>
    <xdr:to>
      <xdr:col>10</xdr:col>
      <xdr:colOff>114300</xdr:colOff>
      <xdr:row>37</xdr:row>
      <xdr:rowOff>139045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49863"/>
          <a:ext cx="889000" cy="1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48666</xdr:rowOff>
    </xdr:from>
    <xdr:to>
      <xdr:col>24</xdr:col>
      <xdr:colOff>114300</xdr:colOff>
      <xdr:row>36</xdr:row>
      <xdr:rowOff>150266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27093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73873</xdr:rowOff>
    </xdr:from>
    <xdr:to>
      <xdr:col>20</xdr:col>
      <xdr:colOff>38100</xdr:colOff>
      <xdr:row>37</xdr:row>
      <xdr:rowOff>4023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166600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76388</xdr:rowOff>
    </xdr:from>
    <xdr:to>
      <xdr:col>15</xdr:col>
      <xdr:colOff>101600</xdr:colOff>
      <xdr:row>37</xdr:row>
      <xdr:rowOff>6538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169115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126863</xdr:rowOff>
    </xdr:from>
    <xdr:to>
      <xdr:col>10</xdr:col>
      <xdr:colOff>165100</xdr:colOff>
      <xdr:row>37</xdr:row>
      <xdr:rowOff>57013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48140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88245</xdr:rowOff>
    </xdr:from>
    <xdr:to>
      <xdr:col>6</xdr:col>
      <xdr:colOff>38100</xdr:colOff>
      <xdr:row>38</xdr:row>
      <xdr:rowOff>18394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1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53527</xdr:rowOff>
    </xdr:from>
    <xdr:to>
      <xdr:col>24</xdr:col>
      <xdr:colOff>63500</xdr:colOff>
      <xdr:row>56</xdr:row>
      <xdr:rowOff>106361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54727"/>
          <a:ext cx="838200" cy="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53024</xdr:rowOff>
    </xdr:from>
    <xdr:to>
      <xdr:col>19</xdr:col>
      <xdr:colOff>177800</xdr:colOff>
      <xdr:row>56</xdr:row>
      <xdr:rowOff>106361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54224"/>
          <a:ext cx="889000" cy="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161554</xdr:rowOff>
    </xdr:from>
    <xdr:to>
      <xdr:col>15</xdr:col>
      <xdr:colOff>50800</xdr:colOff>
      <xdr:row>56</xdr:row>
      <xdr:rowOff>53024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591304"/>
          <a:ext cx="8890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161554</xdr:rowOff>
    </xdr:from>
    <xdr:to>
      <xdr:col>10</xdr:col>
      <xdr:colOff>114300</xdr:colOff>
      <xdr:row>57</xdr:row>
      <xdr:rowOff>69035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91304"/>
          <a:ext cx="889000" cy="2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2727</xdr:rowOff>
    </xdr:from>
    <xdr:to>
      <xdr:col>24</xdr:col>
      <xdr:colOff>114300</xdr:colOff>
      <xdr:row>56</xdr:row>
      <xdr:rowOff>104327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25604</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55561</xdr:rowOff>
    </xdr:from>
    <xdr:to>
      <xdr:col>20</xdr:col>
      <xdr:colOff>38100</xdr:colOff>
      <xdr:row>56</xdr:row>
      <xdr:rowOff>157161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148288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4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2224</xdr:rowOff>
    </xdr:from>
    <xdr:to>
      <xdr:col>15</xdr:col>
      <xdr:colOff>101600</xdr:colOff>
      <xdr:row>56</xdr:row>
      <xdr:rowOff>103824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120351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110754</xdr:rowOff>
    </xdr:from>
    <xdr:to>
      <xdr:col>10</xdr:col>
      <xdr:colOff>165100</xdr:colOff>
      <xdr:row>56</xdr:row>
      <xdr:rowOff>40904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57431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1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18235</xdr:rowOff>
    </xdr:from>
    <xdr:to>
      <xdr:col>6</xdr:col>
      <xdr:colOff>38100</xdr:colOff>
      <xdr:row>57</xdr:row>
      <xdr:rowOff>119835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110962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56764</xdr:rowOff>
    </xdr:from>
    <xdr:to>
      <xdr:col>24</xdr:col>
      <xdr:colOff>63500</xdr:colOff>
      <xdr:row>78</xdr:row>
      <xdr:rowOff>85865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29864"/>
          <a:ext cx="8382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85865</xdr:rowOff>
    </xdr:from>
    <xdr:to>
      <xdr:col>19</xdr:col>
      <xdr:colOff>177800</xdr:colOff>
      <xdr:row>78</xdr:row>
      <xdr:rowOff>87671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8965"/>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87671</xdr:rowOff>
    </xdr:from>
    <xdr:to>
      <xdr:col>15</xdr:col>
      <xdr:colOff>50800</xdr:colOff>
      <xdr:row>78</xdr:row>
      <xdr:rowOff>93889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0771"/>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91923</xdr:rowOff>
    </xdr:from>
    <xdr:to>
      <xdr:col>10</xdr:col>
      <xdr:colOff>114300</xdr:colOff>
      <xdr:row>78</xdr:row>
      <xdr:rowOff>93889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6502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5964</xdr:rowOff>
    </xdr:from>
    <xdr:to>
      <xdr:col>24</xdr:col>
      <xdr:colOff>114300</xdr:colOff>
      <xdr:row>78</xdr:row>
      <xdr:rowOff>107564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92341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35065</xdr:rowOff>
    </xdr:from>
    <xdr:to>
      <xdr:col>20</xdr:col>
      <xdr:colOff>38100</xdr:colOff>
      <xdr:row>78</xdr:row>
      <xdr:rowOff>136665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127792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36871</xdr:rowOff>
    </xdr:from>
    <xdr:to>
      <xdr:col>15</xdr:col>
      <xdr:colOff>101600</xdr:colOff>
      <xdr:row>78</xdr:row>
      <xdr:rowOff>138471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129598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43089</xdr:rowOff>
    </xdr:from>
    <xdr:to>
      <xdr:col>10</xdr:col>
      <xdr:colOff>165100</xdr:colOff>
      <xdr:row>78</xdr:row>
      <xdr:rowOff>144689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135816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41123</xdr:rowOff>
    </xdr:from>
    <xdr:to>
      <xdr:col>6</xdr:col>
      <xdr:colOff>38100</xdr:colOff>
      <xdr:row>78</xdr:row>
      <xdr:rowOff>142723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133850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43318</xdr:rowOff>
    </xdr:from>
    <xdr:to>
      <xdr:col>24</xdr:col>
      <xdr:colOff>63500</xdr:colOff>
      <xdr:row>94</xdr:row>
      <xdr:rowOff>112933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988168"/>
          <a:ext cx="838200" cy="24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29111</xdr:rowOff>
    </xdr:from>
    <xdr:to>
      <xdr:col>19</xdr:col>
      <xdr:colOff>177800</xdr:colOff>
      <xdr:row>94</xdr:row>
      <xdr:rowOff>112933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73961"/>
          <a:ext cx="889000" cy="2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29111</xdr:rowOff>
    </xdr:from>
    <xdr:to>
      <xdr:col>15</xdr:col>
      <xdr:colOff>50800</xdr:colOff>
      <xdr:row>95</xdr:row>
      <xdr:rowOff>22907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73961"/>
          <a:ext cx="889000" cy="33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22907</xdr:rowOff>
    </xdr:from>
    <xdr:to>
      <xdr:col>10</xdr:col>
      <xdr:colOff>114300</xdr:colOff>
      <xdr:row>95</xdr:row>
      <xdr:rowOff>88047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10657"/>
          <a:ext cx="889000" cy="6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163968</xdr:rowOff>
    </xdr:from>
    <xdr:to>
      <xdr:col>24</xdr:col>
      <xdr:colOff>114300</xdr:colOff>
      <xdr:row>93</xdr:row>
      <xdr:rowOff>94118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15395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7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62133</xdr:rowOff>
    </xdr:from>
    <xdr:to>
      <xdr:col>20</xdr:col>
      <xdr:colOff>38100</xdr:colOff>
      <xdr:row>94</xdr:row>
      <xdr:rowOff>163733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8810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5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149761</xdr:rowOff>
    </xdr:from>
    <xdr:to>
      <xdr:col>15</xdr:col>
      <xdr:colOff>101600</xdr:colOff>
      <xdr:row>93</xdr:row>
      <xdr:rowOff>79911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96438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143557</xdr:rowOff>
    </xdr:from>
    <xdr:to>
      <xdr:col>10</xdr:col>
      <xdr:colOff>165100</xdr:colOff>
      <xdr:row>95</xdr:row>
      <xdr:rowOff>73707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90234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0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37247</xdr:rowOff>
    </xdr:from>
    <xdr:to>
      <xdr:col>6</xdr:col>
      <xdr:colOff>38100</xdr:colOff>
      <xdr:row>95</xdr:row>
      <xdr:rowOff>138847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2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155374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0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86692</xdr:rowOff>
    </xdr:from>
    <xdr:to>
      <xdr:col>55</xdr:col>
      <xdr:colOff>0</xdr:colOff>
      <xdr:row>36</xdr:row>
      <xdr:rowOff>102859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258892"/>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86692</xdr:rowOff>
    </xdr:from>
    <xdr:to>
      <xdr:col>50</xdr:col>
      <xdr:colOff>114300</xdr:colOff>
      <xdr:row>36</xdr:row>
      <xdr:rowOff>156813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258892"/>
          <a:ext cx="889000" cy="7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149301</xdr:rowOff>
    </xdr:from>
    <xdr:to>
      <xdr:col>45</xdr:col>
      <xdr:colOff>177800</xdr:colOff>
      <xdr:row>36</xdr:row>
      <xdr:rowOff>156813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07151"/>
          <a:ext cx="889000" cy="5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149301</xdr:rowOff>
    </xdr:from>
    <xdr:to>
      <xdr:col>41</xdr:col>
      <xdr:colOff>50800</xdr:colOff>
      <xdr:row>37</xdr:row>
      <xdr:rowOff>18473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07151"/>
          <a:ext cx="889000" cy="5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52059</xdr:rowOff>
    </xdr:from>
    <xdr:to>
      <xdr:col>55</xdr:col>
      <xdr:colOff>50800</xdr:colOff>
      <xdr:row>36</xdr:row>
      <xdr:rowOff>153659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2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30486</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35892</xdr:rowOff>
    </xdr:from>
    <xdr:to>
      <xdr:col>50</xdr:col>
      <xdr:colOff>165100</xdr:colOff>
      <xdr:row>36</xdr:row>
      <xdr:rowOff>137492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128619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106013</xdr:rowOff>
    </xdr:from>
    <xdr:to>
      <xdr:col>46</xdr:col>
      <xdr:colOff>38100</xdr:colOff>
      <xdr:row>37</xdr:row>
      <xdr:rowOff>36163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27290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3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98501</xdr:rowOff>
    </xdr:from>
    <xdr:to>
      <xdr:col>41</xdr:col>
      <xdr:colOff>101600</xdr:colOff>
      <xdr:row>34</xdr:row>
      <xdr:rowOff>28651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7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19778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4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139123</xdr:rowOff>
    </xdr:from>
    <xdr:to>
      <xdr:col>36</xdr:col>
      <xdr:colOff>165100</xdr:colOff>
      <xdr:row>37</xdr:row>
      <xdr:rowOff>69273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60400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65153</xdr:rowOff>
    </xdr:from>
    <xdr:to>
      <xdr:col>55</xdr:col>
      <xdr:colOff>0</xdr:colOff>
      <xdr:row>58</xdr:row>
      <xdr:rowOff>69581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09253"/>
          <a:ext cx="8382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159146</xdr:rowOff>
    </xdr:from>
    <xdr:to>
      <xdr:col>50</xdr:col>
      <xdr:colOff>114300</xdr:colOff>
      <xdr:row>58</xdr:row>
      <xdr:rowOff>69581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60346"/>
          <a:ext cx="889000" cy="25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105684</xdr:rowOff>
    </xdr:from>
    <xdr:to>
      <xdr:col>45</xdr:col>
      <xdr:colOff>177800</xdr:colOff>
      <xdr:row>56</xdr:row>
      <xdr:rowOff>159146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35434"/>
          <a:ext cx="889000" cy="22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105684</xdr:rowOff>
    </xdr:from>
    <xdr:to>
      <xdr:col>41</xdr:col>
      <xdr:colOff>50800</xdr:colOff>
      <xdr:row>56</xdr:row>
      <xdr:rowOff>84493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35434"/>
          <a:ext cx="889000" cy="1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14353</xdr:rowOff>
    </xdr:from>
    <xdr:to>
      <xdr:col>55</xdr:col>
      <xdr:colOff>50800</xdr:colOff>
      <xdr:row>58</xdr:row>
      <xdr:rowOff>115953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100730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18781</xdr:rowOff>
    </xdr:from>
    <xdr:to>
      <xdr:col>50</xdr:col>
      <xdr:colOff>165100</xdr:colOff>
      <xdr:row>58</xdr:row>
      <xdr:rowOff>120381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111508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5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108346</xdr:rowOff>
    </xdr:from>
    <xdr:to>
      <xdr:col>46</xdr:col>
      <xdr:colOff>38100</xdr:colOff>
      <xdr:row>57</xdr:row>
      <xdr:rowOff>38496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29623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54884</xdr:rowOff>
    </xdr:from>
    <xdr:to>
      <xdr:col>41</xdr:col>
      <xdr:colOff>101600</xdr:colOff>
      <xdr:row>55</xdr:row>
      <xdr:rowOff>156484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147611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33693</xdr:rowOff>
    </xdr:from>
    <xdr:to>
      <xdr:col>36</xdr:col>
      <xdr:colOff>165100</xdr:colOff>
      <xdr:row>56</xdr:row>
      <xdr:rowOff>135293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126420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2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93751</xdr:rowOff>
    </xdr:from>
    <xdr:to>
      <xdr:col>55</xdr:col>
      <xdr:colOff>0</xdr:colOff>
      <xdr:row>78</xdr:row>
      <xdr:rowOff>113297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95401"/>
          <a:ext cx="8382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11664</xdr:rowOff>
    </xdr:from>
    <xdr:to>
      <xdr:col>50</xdr:col>
      <xdr:colOff>114300</xdr:colOff>
      <xdr:row>77</xdr:row>
      <xdr:rowOff>93751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041864"/>
          <a:ext cx="889000" cy="25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131490</xdr:rowOff>
    </xdr:from>
    <xdr:to>
      <xdr:col>45</xdr:col>
      <xdr:colOff>177800</xdr:colOff>
      <xdr:row>76</xdr:row>
      <xdr:rowOff>11664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990240"/>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131490</xdr:rowOff>
    </xdr:from>
    <xdr:to>
      <xdr:col>41</xdr:col>
      <xdr:colOff>50800</xdr:colOff>
      <xdr:row>76</xdr:row>
      <xdr:rowOff>116611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990240"/>
          <a:ext cx="889000" cy="15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62497</xdr:rowOff>
    </xdr:from>
    <xdr:to>
      <xdr:col>55</xdr:col>
      <xdr:colOff>50800</xdr:colOff>
      <xdr:row>78</xdr:row>
      <xdr:rowOff>164097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148874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42951</xdr:rowOff>
    </xdr:from>
    <xdr:to>
      <xdr:col>50</xdr:col>
      <xdr:colOff>165100</xdr:colOff>
      <xdr:row>77</xdr:row>
      <xdr:rowOff>144551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161078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0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132315</xdr:rowOff>
    </xdr:from>
    <xdr:to>
      <xdr:col>46</xdr:col>
      <xdr:colOff>38100</xdr:colOff>
      <xdr:row>76</xdr:row>
      <xdr:rowOff>62464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78992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7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80690</xdr:rowOff>
    </xdr:from>
    <xdr:to>
      <xdr:col>41</xdr:col>
      <xdr:colOff>101600</xdr:colOff>
      <xdr:row>76</xdr:row>
      <xdr:rowOff>10840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27367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7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65811</xdr:rowOff>
    </xdr:from>
    <xdr:to>
      <xdr:col>36</xdr:col>
      <xdr:colOff>165100</xdr:colOff>
      <xdr:row>76</xdr:row>
      <xdr:rowOff>167411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158538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113607</xdr:rowOff>
    </xdr:from>
    <xdr:to>
      <xdr:col>55</xdr:col>
      <xdr:colOff>0</xdr:colOff>
      <xdr:row>99</xdr:row>
      <xdr:rowOff>66232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15707"/>
          <a:ext cx="838200" cy="1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51166</xdr:rowOff>
    </xdr:from>
    <xdr:to>
      <xdr:col>50</xdr:col>
      <xdr:colOff>114300</xdr:colOff>
      <xdr:row>99</xdr:row>
      <xdr:rowOff>66232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53266"/>
          <a:ext cx="889000" cy="18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84748</xdr:rowOff>
    </xdr:from>
    <xdr:to>
      <xdr:col>45</xdr:col>
      <xdr:colOff>177800</xdr:colOff>
      <xdr:row>98</xdr:row>
      <xdr:rowOff>51166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43948"/>
          <a:ext cx="889000" cy="30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84748</xdr:rowOff>
    </xdr:from>
    <xdr:to>
      <xdr:col>41</xdr:col>
      <xdr:colOff>50800</xdr:colOff>
      <xdr:row>97</xdr:row>
      <xdr:rowOff>51777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43948"/>
          <a:ext cx="889000" cy="13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62807</xdr:rowOff>
    </xdr:from>
    <xdr:to>
      <xdr:col>55</xdr:col>
      <xdr:colOff>50800</xdr:colOff>
      <xdr:row>98</xdr:row>
      <xdr:rowOff>164407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149184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15432</xdr:rowOff>
    </xdr:from>
    <xdr:to>
      <xdr:col>50</xdr:col>
      <xdr:colOff>165100</xdr:colOff>
      <xdr:row>99</xdr:row>
      <xdr:rowOff>117032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108159</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70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366</xdr:rowOff>
    </xdr:from>
    <xdr:to>
      <xdr:col>46</xdr:col>
      <xdr:colOff>38100</xdr:colOff>
      <xdr:row>98</xdr:row>
      <xdr:rowOff>101966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93093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33948</xdr:rowOff>
    </xdr:from>
    <xdr:to>
      <xdr:col>41</xdr:col>
      <xdr:colOff>101600</xdr:colOff>
      <xdr:row>96</xdr:row>
      <xdr:rowOff>135548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126675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xdr:rowOff>
    </xdr:from>
    <xdr:to>
      <xdr:col>36</xdr:col>
      <xdr:colOff>165100</xdr:colOff>
      <xdr:row>97</xdr:row>
      <xdr:rowOff>102577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93704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87078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73628"/>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87078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73628"/>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36278</xdr:rowOff>
    </xdr:from>
    <xdr:to>
      <xdr:col>76</xdr:col>
      <xdr:colOff>165100</xdr:colOff>
      <xdr:row>39</xdr:row>
      <xdr:rowOff>137878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129005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81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28204</xdr:rowOff>
    </xdr:from>
    <xdr:to>
      <xdr:col>85</xdr:col>
      <xdr:colOff>127000</xdr:colOff>
      <xdr:row>78</xdr:row>
      <xdr:rowOff>31793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401304"/>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24371</xdr:rowOff>
    </xdr:from>
    <xdr:to>
      <xdr:col>81</xdr:col>
      <xdr:colOff>50800</xdr:colOff>
      <xdr:row>78</xdr:row>
      <xdr:rowOff>28204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397471"/>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24371</xdr:rowOff>
    </xdr:from>
    <xdr:to>
      <xdr:col>76</xdr:col>
      <xdr:colOff>114300</xdr:colOff>
      <xdr:row>78</xdr:row>
      <xdr:rowOff>29065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97471"/>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19966</xdr:rowOff>
    </xdr:from>
    <xdr:to>
      <xdr:col>71</xdr:col>
      <xdr:colOff>177800</xdr:colOff>
      <xdr:row>78</xdr:row>
      <xdr:rowOff>29065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93066"/>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152443</xdr:rowOff>
    </xdr:from>
    <xdr:to>
      <xdr:col>85</xdr:col>
      <xdr:colOff>177800</xdr:colOff>
      <xdr:row>78</xdr:row>
      <xdr:rowOff>82593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67370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6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148854</xdr:rowOff>
    </xdr:from>
    <xdr:to>
      <xdr:col>81</xdr:col>
      <xdr:colOff>101600</xdr:colOff>
      <xdr:row>78</xdr:row>
      <xdr:rowOff>79004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70131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145021</xdr:rowOff>
    </xdr:from>
    <xdr:to>
      <xdr:col>76</xdr:col>
      <xdr:colOff>165100</xdr:colOff>
      <xdr:row>78</xdr:row>
      <xdr:rowOff>75171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66298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149715</xdr:rowOff>
    </xdr:from>
    <xdr:to>
      <xdr:col>72</xdr:col>
      <xdr:colOff>38100</xdr:colOff>
      <xdr:row>78</xdr:row>
      <xdr:rowOff>79865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70992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140616</xdr:rowOff>
    </xdr:from>
    <xdr:to>
      <xdr:col>67</xdr:col>
      <xdr:colOff>101600</xdr:colOff>
      <xdr:row>78</xdr:row>
      <xdr:rowOff>70766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61893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124676</xdr:rowOff>
    </xdr:from>
    <xdr:to>
      <xdr:col>85</xdr:col>
      <xdr:colOff>127000</xdr:colOff>
      <xdr:row>97</xdr:row>
      <xdr:rowOff>142553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55326"/>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124676</xdr:rowOff>
    </xdr:from>
    <xdr:to>
      <xdr:col>81</xdr:col>
      <xdr:colOff>50800</xdr:colOff>
      <xdr:row>98</xdr:row>
      <xdr:rowOff>25597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55326"/>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168737</xdr:rowOff>
    </xdr:from>
    <xdr:to>
      <xdr:col>76</xdr:col>
      <xdr:colOff>114300</xdr:colOff>
      <xdr:row>98</xdr:row>
      <xdr:rowOff>25597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99387"/>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168737</xdr:rowOff>
    </xdr:from>
    <xdr:to>
      <xdr:col>71</xdr:col>
      <xdr:colOff>177800</xdr:colOff>
      <xdr:row>98</xdr:row>
      <xdr:rowOff>87159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99387"/>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91753</xdr:rowOff>
    </xdr:from>
    <xdr:to>
      <xdr:col>85</xdr:col>
      <xdr:colOff>177800</xdr:colOff>
      <xdr:row>98</xdr:row>
      <xdr:rowOff>21903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70180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73876</xdr:rowOff>
    </xdr:from>
    <xdr:to>
      <xdr:col>81</xdr:col>
      <xdr:colOff>101600</xdr:colOff>
      <xdr:row>98</xdr:row>
      <xdr:rowOff>4026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20553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146247</xdr:rowOff>
    </xdr:from>
    <xdr:to>
      <xdr:col>76</xdr:col>
      <xdr:colOff>165100</xdr:colOff>
      <xdr:row>98</xdr:row>
      <xdr:rowOff>76397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67524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117937</xdr:rowOff>
    </xdr:from>
    <xdr:to>
      <xdr:col>72</xdr:col>
      <xdr:colOff>38100</xdr:colOff>
      <xdr:row>98</xdr:row>
      <xdr:rowOff>48087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39214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36359</xdr:rowOff>
    </xdr:from>
    <xdr:to>
      <xdr:col>67</xdr:col>
      <xdr:colOff>101600</xdr:colOff>
      <xdr:row>98</xdr:row>
      <xdr:rowOff>137959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129086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91746</xdr:rowOff>
    </xdr:from>
    <xdr:to>
      <xdr:col>116</xdr:col>
      <xdr:colOff>63500</xdr:colOff>
      <xdr:row>78</xdr:row>
      <xdr:rowOff>34741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93396"/>
          <a:ext cx="838200" cy="1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34741</xdr:rowOff>
    </xdr:from>
    <xdr:to>
      <xdr:col>111</xdr:col>
      <xdr:colOff>177800</xdr:colOff>
      <xdr:row>78</xdr:row>
      <xdr:rowOff>38260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07841"/>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26067</xdr:rowOff>
    </xdr:from>
    <xdr:to>
      <xdr:col>107</xdr:col>
      <xdr:colOff>50800</xdr:colOff>
      <xdr:row>78</xdr:row>
      <xdr:rowOff>38260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99167"/>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148589</xdr:rowOff>
    </xdr:from>
    <xdr:to>
      <xdr:col>102</xdr:col>
      <xdr:colOff>114300</xdr:colOff>
      <xdr:row>78</xdr:row>
      <xdr:rowOff>26067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50239"/>
          <a:ext cx="889000" cy="4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40946</xdr:rowOff>
    </xdr:from>
    <xdr:to>
      <xdr:col>116</xdr:col>
      <xdr:colOff>114300</xdr:colOff>
      <xdr:row>77</xdr:row>
      <xdr:rowOff>142546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19373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2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155391</xdr:rowOff>
    </xdr:from>
    <xdr:to>
      <xdr:col>112</xdr:col>
      <xdr:colOff>38100</xdr:colOff>
      <xdr:row>78</xdr:row>
      <xdr:rowOff>85541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76668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158910</xdr:rowOff>
    </xdr:from>
    <xdr:to>
      <xdr:col>107</xdr:col>
      <xdr:colOff>101600</xdr:colOff>
      <xdr:row>78</xdr:row>
      <xdr:rowOff>89060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80187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146717</xdr:rowOff>
    </xdr:from>
    <xdr:to>
      <xdr:col>102</xdr:col>
      <xdr:colOff>165100</xdr:colOff>
      <xdr:row>78</xdr:row>
      <xdr:rowOff>76867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67994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97789</xdr:rowOff>
    </xdr:from>
    <xdr:to>
      <xdr:col>98</xdr:col>
      <xdr:colOff>38100</xdr:colOff>
      <xdr:row>78</xdr:row>
      <xdr:rowOff>27939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19066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人件費は、住民一人あたり</a:t>
          </a:r>
          <a:r>
            <a:rPr kumimoji="1" lang="ja-JP" altLang="en-US" sz="1300">
              <a:solidFill>
                <a:schemeClr val="dk1"/>
              </a:solidFill>
              <a:effectLst/>
              <a:latin typeface="+mn-lt"/>
              <a:ea typeface="+mn-ea"/>
              <a:cs typeface="+mn-cs"/>
            </a:rPr>
            <a:t>８５，１４０</a:t>
          </a:r>
          <a:r>
            <a:rPr kumimoji="1" lang="ja-JP" altLang="ja-JP" sz="1300">
              <a:solidFill>
                <a:schemeClr val="dk1"/>
              </a:solidFill>
              <a:effectLst/>
              <a:latin typeface="+mn-lt"/>
              <a:ea typeface="+mn-ea"/>
              <a:cs typeface="+mn-cs"/>
            </a:rPr>
            <a:t>円で、類似団体平均値を下回っている。</a:t>
          </a:r>
          <a:endParaRPr lang="ja-JP" altLang="ja-JP" sz="1300">
            <a:effectLst/>
          </a:endParaRPr>
        </a:p>
        <a:p>
          <a:r>
            <a:rPr lang="ja-JP" altLang="ja-JP" sz="1300">
              <a:solidFill>
                <a:schemeClr val="dk1"/>
              </a:solidFill>
              <a:effectLst/>
              <a:latin typeface="+mn-lt"/>
              <a:ea typeface="+mn-ea"/>
              <a:cs typeface="+mn-cs"/>
            </a:rPr>
            <a:t>物件費は、</a:t>
          </a:r>
          <a:r>
            <a:rPr kumimoji="1" lang="ja-JP" altLang="ja-JP" sz="1300">
              <a:solidFill>
                <a:schemeClr val="dk1"/>
              </a:solidFill>
              <a:effectLst/>
              <a:latin typeface="+mn-lt"/>
              <a:ea typeface="+mn-ea"/>
              <a:cs typeface="+mn-cs"/>
            </a:rPr>
            <a:t>大型事業（文化財関連業務委託）が</a:t>
          </a:r>
          <a:r>
            <a:rPr kumimoji="1" lang="ja-JP" altLang="en-US" sz="1300">
              <a:solidFill>
                <a:schemeClr val="dk1"/>
              </a:solidFill>
              <a:effectLst/>
              <a:latin typeface="+mn-lt"/>
              <a:ea typeface="+mn-ea"/>
              <a:cs typeface="+mn-cs"/>
            </a:rPr>
            <a:t>再開したことにより</a:t>
          </a:r>
          <a:r>
            <a:rPr lang="ja-JP" altLang="ja-JP" sz="1300">
              <a:solidFill>
                <a:schemeClr val="dk1"/>
              </a:solidFill>
              <a:effectLst/>
              <a:latin typeface="+mn-lt"/>
              <a:ea typeface="+mn-ea"/>
              <a:cs typeface="+mn-cs"/>
            </a:rPr>
            <a:t>昨年度より</a:t>
          </a:r>
          <a:r>
            <a:rPr lang="ja-JP" altLang="en-US" sz="1300">
              <a:solidFill>
                <a:schemeClr val="dk1"/>
              </a:solidFill>
              <a:effectLst/>
              <a:latin typeface="+mn-lt"/>
              <a:ea typeface="+mn-ea"/>
              <a:cs typeface="+mn-cs"/>
            </a:rPr>
            <a:t>増</a:t>
          </a:r>
          <a:r>
            <a:rPr lang="ja-JP" altLang="ja-JP" sz="1300">
              <a:solidFill>
                <a:schemeClr val="dk1"/>
              </a:solidFill>
              <a:effectLst/>
              <a:latin typeface="+mn-lt"/>
              <a:ea typeface="+mn-ea"/>
              <a:cs typeface="+mn-cs"/>
            </a:rPr>
            <a:t>となり、類似団体平均を</a:t>
          </a:r>
          <a:r>
            <a:rPr lang="ja-JP" altLang="en-US" sz="1300">
              <a:solidFill>
                <a:schemeClr val="dk1"/>
              </a:solidFill>
              <a:effectLst/>
              <a:latin typeface="+mn-lt"/>
              <a:ea typeface="+mn-ea"/>
              <a:cs typeface="+mn-cs"/>
            </a:rPr>
            <a:t>上回った</a:t>
          </a:r>
          <a:r>
            <a:rPr lang="ja-JP" altLang="ja-JP" sz="1300">
              <a:solidFill>
                <a:schemeClr val="dk1"/>
              </a:solidFill>
              <a:effectLst/>
              <a:latin typeface="+mn-lt"/>
              <a:ea typeface="+mn-ea"/>
              <a:cs typeface="+mn-cs"/>
            </a:rPr>
            <a:t>。次年度以降も当該業務が発生する見込みがある。</a:t>
          </a:r>
          <a:endParaRPr lang="ja-JP" altLang="ja-JP" sz="1300">
            <a:effectLst/>
          </a:endParaRPr>
        </a:p>
        <a:p>
          <a:r>
            <a:rPr kumimoji="1" lang="ja-JP" altLang="ja-JP" sz="1300">
              <a:solidFill>
                <a:schemeClr val="dk1"/>
              </a:solidFill>
              <a:effectLst/>
              <a:latin typeface="+mn-lt"/>
              <a:ea typeface="+mn-ea"/>
              <a:cs typeface="+mn-cs"/>
            </a:rPr>
            <a:t>扶助費は、</a:t>
          </a:r>
          <a:r>
            <a:rPr kumimoji="1" lang="ja-JP" altLang="en-US" sz="1300">
              <a:solidFill>
                <a:schemeClr val="dk1"/>
              </a:solidFill>
              <a:effectLst/>
              <a:latin typeface="+mn-lt"/>
              <a:ea typeface="+mn-ea"/>
              <a:cs typeface="+mn-cs"/>
            </a:rPr>
            <a:t>電力・ガス等価格高騰支援給付金等の影響により</a:t>
          </a:r>
          <a:r>
            <a:rPr kumimoji="1" lang="ja-JP" altLang="ja-JP" sz="1300">
              <a:solidFill>
                <a:schemeClr val="dk1"/>
              </a:solidFill>
              <a:effectLst/>
              <a:latin typeface="+mn-lt"/>
              <a:ea typeface="+mn-ea"/>
              <a:cs typeface="+mn-cs"/>
            </a:rPr>
            <a:t>大幅に</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認可保育所への負担金や障害福祉サービス諸費の増加の影響などにより類似団体平均との開きが大きい。</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積立金は、</a:t>
          </a:r>
          <a:r>
            <a:rPr kumimoji="1" lang="ja-JP" altLang="en-US" sz="1300">
              <a:solidFill>
                <a:schemeClr val="dk1"/>
              </a:solidFill>
              <a:effectLst/>
              <a:latin typeface="+mn-lt"/>
              <a:ea typeface="+mn-ea"/>
              <a:cs typeface="+mn-cs"/>
            </a:rPr>
            <a:t>昨年度より減少したものの、</a:t>
          </a:r>
          <a:r>
            <a:rPr kumimoji="1" lang="ja-JP" altLang="ja-JP" sz="1300">
              <a:solidFill>
                <a:schemeClr val="dk1"/>
              </a:solidFill>
              <a:effectLst/>
              <a:latin typeface="+mn-lt"/>
              <a:ea typeface="+mn-ea"/>
              <a:cs typeface="+mn-cs"/>
            </a:rPr>
            <a:t>特定目的基金の公共施設整備基金や廃棄物処理施設建設基金等</a:t>
          </a:r>
          <a:r>
            <a:rPr kumimoji="1" lang="ja-JP" altLang="en-US" sz="1300">
              <a:solidFill>
                <a:schemeClr val="dk1"/>
              </a:solidFill>
              <a:effectLst/>
              <a:latin typeface="+mn-lt"/>
              <a:ea typeface="+mn-ea"/>
              <a:cs typeface="+mn-cs"/>
            </a:rPr>
            <a:t>への</a:t>
          </a:r>
          <a:r>
            <a:rPr kumimoji="1" lang="ja-JP" altLang="ja-JP" sz="1300">
              <a:solidFill>
                <a:schemeClr val="dk1"/>
              </a:solidFill>
              <a:effectLst/>
              <a:latin typeface="+mn-lt"/>
              <a:ea typeface="+mn-ea"/>
              <a:cs typeface="+mn-cs"/>
            </a:rPr>
            <a:t>積立て</a:t>
          </a:r>
          <a:r>
            <a:rPr kumimoji="1" lang="ja-JP" altLang="en-US" sz="1300">
              <a:solidFill>
                <a:schemeClr val="dk1"/>
              </a:solidFill>
              <a:effectLst/>
              <a:latin typeface="+mn-lt"/>
              <a:ea typeface="+mn-ea"/>
              <a:cs typeface="+mn-cs"/>
            </a:rPr>
            <a:t>をおこなった。</a:t>
          </a:r>
          <a:endParaRPr lang="ja-JP" altLang="ja-JP" sz="1300">
            <a:effectLst/>
          </a:endParaRPr>
        </a:p>
        <a:p>
          <a:r>
            <a:rPr kumimoji="1" lang="ja-JP" altLang="ja-JP" sz="1300">
              <a:solidFill>
                <a:schemeClr val="dk1"/>
              </a:solidFill>
              <a:effectLst/>
              <a:latin typeface="+mn-lt"/>
              <a:ea typeface="+mn-ea"/>
              <a:cs typeface="+mn-cs"/>
            </a:rPr>
            <a:t>繰出金は、国保特別会計への繰出（財政安定化、その他）</a:t>
          </a:r>
          <a:r>
            <a:rPr kumimoji="1" lang="ja-JP" altLang="en-US" sz="1300">
              <a:solidFill>
                <a:schemeClr val="dk1"/>
              </a:solidFill>
              <a:effectLst/>
              <a:latin typeface="+mn-lt"/>
              <a:ea typeface="+mn-ea"/>
              <a:cs typeface="+mn-cs"/>
            </a:rPr>
            <a:t>により増加となった。</a:t>
          </a:r>
          <a:r>
            <a:rPr kumimoji="1" lang="ja-JP" altLang="ja-JP" sz="1300">
              <a:solidFill>
                <a:schemeClr val="dk1"/>
              </a:solidFill>
              <a:effectLst/>
              <a:latin typeface="+mn-lt"/>
              <a:ea typeface="+mn-ea"/>
              <a:cs typeface="+mn-cs"/>
            </a:rPr>
            <a:t>次年度以降</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国保特別会計の運営状況</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厳しい状況</a:t>
          </a:r>
          <a:r>
            <a:rPr kumimoji="1" lang="ja-JP" altLang="en-US" sz="1300">
              <a:solidFill>
                <a:schemeClr val="dk1"/>
              </a:solidFill>
              <a:effectLst/>
              <a:latin typeface="+mn-lt"/>
              <a:ea typeface="+mn-ea"/>
              <a:cs typeface="+mn-cs"/>
            </a:rPr>
            <a:t>が続いている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17,933
17,517
11.54
9,886,749
9,554,112
284,884
4,819,622
4,694,130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157302</xdr:rowOff>
    </xdr:from>
    <xdr:to>
      <xdr:col>24</xdr:col>
      <xdr:colOff>63500</xdr:colOff>
      <xdr:row>37</xdr:row>
      <xdr:rowOff>66548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29502"/>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66548</xdr:rowOff>
    </xdr:from>
    <xdr:to>
      <xdr:col>19</xdr:col>
      <xdr:colOff>177800</xdr:colOff>
      <xdr:row>37</xdr:row>
      <xdr:rowOff>82779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10198"/>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33630</xdr:rowOff>
    </xdr:from>
    <xdr:to>
      <xdr:col>15</xdr:col>
      <xdr:colOff>50800</xdr:colOff>
      <xdr:row>37</xdr:row>
      <xdr:rowOff>82779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7728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153644</xdr:rowOff>
    </xdr:from>
    <xdr:to>
      <xdr:col>10</xdr:col>
      <xdr:colOff>114300</xdr:colOff>
      <xdr:row>37</xdr:row>
      <xdr:rowOff>33630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2584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106502</xdr:rowOff>
    </xdr:from>
    <xdr:to>
      <xdr:col>24</xdr:col>
      <xdr:colOff>114300</xdr:colOff>
      <xdr:row>37</xdr:row>
      <xdr:rowOff>36652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84929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15748</xdr:rowOff>
    </xdr:from>
    <xdr:to>
      <xdr:col>20</xdr:col>
      <xdr:colOff>38100</xdr:colOff>
      <xdr:row>37</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108475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31979</xdr:rowOff>
    </xdr:from>
    <xdr:to>
      <xdr:col>15</xdr:col>
      <xdr:colOff>101600</xdr:colOff>
      <xdr:row>37</xdr:row>
      <xdr:rowOff>133579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124706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6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154280</xdr:rowOff>
    </xdr:from>
    <xdr:to>
      <xdr:col>10</xdr:col>
      <xdr:colOff>165100</xdr:colOff>
      <xdr:row>37</xdr:row>
      <xdr:rowOff>84430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75557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102844</xdr:rowOff>
    </xdr:from>
    <xdr:to>
      <xdr:col>6</xdr:col>
      <xdr:colOff>38100</xdr:colOff>
      <xdr:row>37</xdr:row>
      <xdr:rowOff>32994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24121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89663</xdr:rowOff>
    </xdr:from>
    <xdr:to>
      <xdr:col>24</xdr:col>
      <xdr:colOff>63500</xdr:colOff>
      <xdr:row>57</xdr:row>
      <xdr:rowOff>120984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2313"/>
          <a:ext cx="838200" cy="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89663</xdr:rowOff>
    </xdr:from>
    <xdr:to>
      <xdr:col>19</xdr:col>
      <xdr:colOff>177800</xdr:colOff>
      <xdr:row>57</xdr:row>
      <xdr:rowOff>116794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2313"/>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39286</xdr:rowOff>
    </xdr:from>
    <xdr:to>
      <xdr:col>15</xdr:col>
      <xdr:colOff>50800</xdr:colOff>
      <xdr:row>57</xdr:row>
      <xdr:rowOff>116794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69036"/>
          <a:ext cx="889000" cy="4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39286</xdr:rowOff>
    </xdr:from>
    <xdr:to>
      <xdr:col>10</xdr:col>
      <xdr:colOff>114300</xdr:colOff>
      <xdr:row>57</xdr:row>
      <xdr:rowOff>170176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9036"/>
          <a:ext cx="889000" cy="47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70184</xdr:rowOff>
    </xdr:from>
    <xdr:to>
      <xdr:col>24</xdr:col>
      <xdr:colOff>114300</xdr:colOff>
      <xdr:row>58</xdr:row>
      <xdr:rowOff>334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48611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38863</xdr:rowOff>
    </xdr:from>
    <xdr:to>
      <xdr:col>20</xdr:col>
      <xdr:colOff>38100</xdr:colOff>
      <xdr:row>57</xdr:row>
      <xdr:rowOff>140463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131590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65994</xdr:rowOff>
    </xdr:from>
    <xdr:to>
      <xdr:col>15</xdr:col>
      <xdr:colOff>101600</xdr:colOff>
      <xdr:row>57</xdr:row>
      <xdr:rowOff>167594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158721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159936</xdr:rowOff>
    </xdr:from>
    <xdr:to>
      <xdr:col>10</xdr:col>
      <xdr:colOff>165100</xdr:colOff>
      <xdr:row>55</xdr:row>
      <xdr:rowOff>90086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106613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9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119376</xdr:rowOff>
    </xdr:from>
    <xdr:to>
      <xdr:col>6</xdr:col>
      <xdr:colOff>38100</xdr:colOff>
      <xdr:row>58</xdr:row>
      <xdr:rowOff>49526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40653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125026</xdr:rowOff>
    </xdr:from>
    <xdr:to>
      <xdr:col>24</xdr:col>
      <xdr:colOff>63500</xdr:colOff>
      <xdr:row>75</xdr:row>
      <xdr:rowOff>39846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69426"/>
          <a:ext cx="838200" cy="4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46475</xdr:rowOff>
    </xdr:from>
    <xdr:to>
      <xdr:col>19</xdr:col>
      <xdr:colOff>177800</xdr:colOff>
      <xdr:row>75</xdr:row>
      <xdr:rowOff>39846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33775"/>
          <a:ext cx="8890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46475</xdr:rowOff>
    </xdr:from>
    <xdr:to>
      <xdr:col>15</xdr:col>
      <xdr:colOff>50800</xdr:colOff>
      <xdr:row>75</xdr:row>
      <xdr:rowOff>72350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3775"/>
          <a:ext cx="889000" cy="1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72350</xdr:rowOff>
    </xdr:from>
    <xdr:to>
      <xdr:col>10</xdr:col>
      <xdr:colOff>114300</xdr:colOff>
      <xdr:row>76</xdr:row>
      <xdr:rowOff>149312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31100"/>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74226</xdr:rowOff>
    </xdr:from>
    <xdr:to>
      <xdr:col>24</xdr:col>
      <xdr:colOff>114300</xdr:colOff>
      <xdr:row>73</xdr:row>
      <xdr:rowOff>4376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97103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7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160496</xdr:rowOff>
    </xdr:from>
    <xdr:to>
      <xdr:col>20</xdr:col>
      <xdr:colOff>38100</xdr:colOff>
      <xdr:row>75</xdr:row>
      <xdr:rowOff>90646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107173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167125</xdr:rowOff>
    </xdr:from>
    <xdr:to>
      <xdr:col>15</xdr:col>
      <xdr:colOff>101600</xdr:colOff>
      <xdr:row>74</xdr:row>
      <xdr:rowOff>97275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113802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5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21550</xdr:rowOff>
    </xdr:from>
    <xdr:to>
      <xdr:col>10</xdr:col>
      <xdr:colOff>165100</xdr:colOff>
      <xdr:row>75</xdr:row>
      <xdr:rowOff>123150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139677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5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98512</xdr:rowOff>
    </xdr:from>
    <xdr:to>
      <xdr:col>6</xdr:col>
      <xdr:colOff>38100</xdr:colOff>
      <xdr:row>77</xdr:row>
      <xdr:rowOff>28662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45189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26479</xdr:rowOff>
    </xdr:from>
    <xdr:to>
      <xdr:col>24</xdr:col>
      <xdr:colOff>63500</xdr:colOff>
      <xdr:row>98</xdr:row>
      <xdr:rowOff>60858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28579"/>
          <a:ext cx="838200" cy="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72707</xdr:rowOff>
    </xdr:from>
    <xdr:to>
      <xdr:col>19</xdr:col>
      <xdr:colOff>177800</xdr:colOff>
      <xdr:row>98</xdr:row>
      <xdr:rowOff>60858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03357"/>
          <a:ext cx="889000" cy="1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72707</xdr:rowOff>
    </xdr:from>
    <xdr:to>
      <xdr:col>15</xdr:col>
      <xdr:colOff>50800</xdr:colOff>
      <xdr:row>97</xdr:row>
      <xdr:rowOff>103581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03357"/>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103581</xdr:rowOff>
    </xdr:from>
    <xdr:to>
      <xdr:col>10</xdr:col>
      <xdr:colOff>114300</xdr:colOff>
      <xdr:row>98</xdr:row>
      <xdr:rowOff>83604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34231"/>
          <a:ext cx="889000" cy="1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147129</xdr:rowOff>
    </xdr:from>
    <xdr:to>
      <xdr:col>24</xdr:col>
      <xdr:colOff>114300</xdr:colOff>
      <xdr:row>98</xdr:row>
      <xdr:rowOff>77279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125556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10058</xdr:rowOff>
    </xdr:from>
    <xdr:to>
      <xdr:col>20</xdr:col>
      <xdr:colOff>38100</xdr:colOff>
      <xdr:row>98</xdr:row>
      <xdr:rowOff>111658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102785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21907</xdr:rowOff>
    </xdr:from>
    <xdr:to>
      <xdr:col>15</xdr:col>
      <xdr:colOff>101600</xdr:colOff>
      <xdr:row>97</xdr:row>
      <xdr:rowOff>123507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114634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52781</xdr:rowOff>
    </xdr:from>
    <xdr:to>
      <xdr:col>10</xdr:col>
      <xdr:colOff>165100</xdr:colOff>
      <xdr:row>97</xdr:row>
      <xdr:rowOff>154381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170908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32804</xdr:rowOff>
    </xdr:from>
    <xdr:to>
      <xdr:col>6</xdr:col>
      <xdr:colOff>38100</xdr:colOff>
      <xdr:row>98</xdr:row>
      <xdr:rowOff>134404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125531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27000</xdr:rowOff>
    </xdr:from>
    <xdr:to>
      <xdr:col>55</xdr:col>
      <xdr:colOff>0</xdr:colOff>
      <xdr:row>58</xdr:row>
      <xdr:rowOff>118161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71100"/>
          <a:ext cx="838200" cy="9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27000</xdr:rowOff>
    </xdr:from>
    <xdr:to>
      <xdr:col>50</xdr:col>
      <xdr:colOff>114300</xdr:colOff>
      <xdr:row>58</xdr:row>
      <xdr:rowOff>79096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71100"/>
          <a:ext cx="889000" cy="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166853</xdr:rowOff>
    </xdr:from>
    <xdr:to>
      <xdr:col>45</xdr:col>
      <xdr:colOff>177800</xdr:colOff>
      <xdr:row>58</xdr:row>
      <xdr:rowOff>79096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39503"/>
          <a:ext cx="8890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166853</xdr:rowOff>
    </xdr:from>
    <xdr:to>
      <xdr:col>41</xdr:col>
      <xdr:colOff>50800</xdr:colOff>
      <xdr:row>58</xdr:row>
      <xdr:rowOff>73254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39503"/>
          <a:ext cx="8890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67361</xdr:rowOff>
    </xdr:from>
    <xdr:to>
      <xdr:col>55</xdr:col>
      <xdr:colOff>50800</xdr:colOff>
      <xdr:row>58</xdr:row>
      <xdr:rowOff>168961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153738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147650</xdr:rowOff>
    </xdr:from>
    <xdr:to>
      <xdr:col>50</xdr:col>
      <xdr:colOff>165100</xdr:colOff>
      <xdr:row>58</xdr:row>
      <xdr:rowOff>77800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68927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28296</xdr:rowOff>
    </xdr:from>
    <xdr:to>
      <xdr:col>46</xdr:col>
      <xdr:colOff>38100</xdr:colOff>
      <xdr:row>58</xdr:row>
      <xdr:rowOff>129896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121023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116053</xdr:rowOff>
    </xdr:from>
    <xdr:to>
      <xdr:col>41</xdr:col>
      <xdr:colOff>101600</xdr:colOff>
      <xdr:row>58</xdr:row>
      <xdr:rowOff>46203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37330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22454</xdr:rowOff>
    </xdr:from>
    <xdr:to>
      <xdr:col>36</xdr:col>
      <xdr:colOff>165100</xdr:colOff>
      <xdr:row>58</xdr:row>
      <xdr:rowOff>124054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115181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15170</xdr:rowOff>
    </xdr:from>
    <xdr:to>
      <xdr:col>55</xdr:col>
      <xdr:colOff>0</xdr:colOff>
      <xdr:row>78</xdr:row>
      <xdr:rowOff>33306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88270"/>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163227</xdr:rowOff>
    </xdr:from>
    <xdr:to>
      <xdr:col>50</xdr:col>
      <xdr:colOff>114300</xdr:colOff>
      <xdr:row>78</xdr:row>
      <xdr:rowOff>33306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6487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106420</xdr:rowOff>
    </xdr:from>
    <xdr:to>
      <xdr:col>45</xdr:col>
      <xdr:colOff>177800</xdr:colOff>
      <xdr:row>77</xdr:row>
      <xdr:rowOff>163227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08070"/>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106420</xdr:rowOff>
    </xdr:from>
    <xdr:to>
      <xdr:col>41</xdr:col>
      <xdr:colOff>50800</xdr:colOff>
      <xdr:row>78</xdr:row>
      <xdr:rowOff>14408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08070"/>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135820</xdr:rowOff>
    </xdr:from>
    <xdr:to>
      <xdr:col>55</xdr:col>
      <xdr:colOff>50800</xdr:colOff>
      <xdr:row>78</xdr:row>
      <xdr:rowOff>65970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114247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153956</xdr:rowOff>
    </xdr:from>
    <xdr:to>
      <xdr:col>50</xdr:col>
      <xdr:colOff>165100</xdr:colOff>
      <xdr:row>78</xdr:row>
      <xdr:rowOff>84106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75233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112427</xdr:rowOff>
    </xdr:from>
    <xdr:to>
      <xdr:col>46</xdr:col>
      <xdr:colOff>38100</xdr:colOff>
      <xdr:row>78</xdr:row>
      <xdr:rowOff>42577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33704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55620</xdr:rowOff>
    </xdr:from>
    <xdr:to>
      <xdr:col>41</xdr:col>
      <xdr:colOff>101600</xdr:colOff>
      <xdr:row>77</xdr:row>
      <xdr:rowOff>157220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148347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135058</xdr:rowOff>
    </xdr:from>
    <xdr:to>
      <xdr:col>36</xdr:col>
      <xdr:colOff>165100</xdr:colOff>
      <xdr:row>78</xdr:row>
      <xdr:rowOff>65208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56335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72783</xdr:rowOff>
    </xdr:from>
    <xdr:to>
      <xdr:col>55</xdr:col>
      <xdr:colOff>0</xdr:colOff>
      <xdr:row>99</xdr:row>
      <xdr:rowOff>82462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7046333"/>
          <a:ext cx="8382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82462</xdr:rowOff>
    </xdr:from>
    <xdr:to>
      <xdr:col>50</xdr:col>
      <xdr:colOff>114300</xdr:colOff>
      <xdr:row>99</xdr:row>
      <xdr:rowOff>130772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7056012"/>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119431</xdr:rowOff>
    </xdr:from>
    <xdr:to>
      <xdr:col>45</xdr:col>
      <xdr:colOff>177800</xdr:colOff>
      <xdr:row>99</xdr:row>
      <xdr:rowOff>130772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7092981"/>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165760</xdr:rowOff>
    </xdr:from>
    <xdr:to>
      <xdr:col>41</xdr:col>
      <xdr:colOff>50800</xdr:colOff>
      <xdr:row>99</xdr:row>
      <xdr:rowOff>119431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6410"/>
          <a:ext cx="889000" cy="29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21983</xdr:rowOff>
    </xdr:from>
    <xdr:to>
      <xdr:col>55</xdr:col>
      <xdr:colOff>50800</xdr:colOff>
      <xdr:row>99</xdr:row>
      <xdr:rowOff>123583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108360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9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31662</xdr:rowOff>
    </xdr:from>
    <xdr:to>
      <xdr:col>50</xdr:col>
      <xdr:colOff>165100</xdr:colOff>
      <xdr:row>99</xdr:row>
      <xdr:rowOff>133262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70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124389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79972</xdr:rowOff>
    </xdr:from>
    <xdr:to>
      <xdr:col>46</xdr:col>
      <xdr:colOff>38100</xdr:colOff>
      <xdr:row>100</xdr:row>
      <xdr:rowOff>10122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70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100</xdr:row>
      <xdr:rowOff>1249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14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68631</xdr:rowOff>
    </xdr:from>
    <xdr:to>
      <xdr:col>41</xdr:col>
      <xdr:colOff>101600</xdr:colOff>
      <xdr:row>99</xdr:row>
      <xdr:rowOff>170231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161358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1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114960</xdr:rowOff>
    </xdr:from>
    <xdr:to>
      <xdr:col>36</xdr:col>
      <xdr:colOff>165100</xdr:colOff>
      <xdr:row>98</xdr:row>
      <xdr:rowOff>45110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36237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102079</xdr:rowOff>
    </xdr:from>
    <xdr:to>
      <xdr:col>85</xdr:col>
      <xdr:colOff>127000</xdr:colOff>
      <xdr:row>38</xdr:row>
      <xdr:rowOff>114684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617179"/>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114684</xdr:rowOff>
    </xdr:from>
    <xdr:to>
      <xdr:col>81</xdr:col>
      <xdr:colOff>50800</xdr:colOff>
      <xdr:row>38</xdr:row>
      <xdr:rowOff>117918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29784"/>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117918</xdr:rowOff>
    </xdr:from>
    <xdr:to>
      <xdr:col>76</xdr:col>
      <xdr:colOff>114300</xdr:colOff>
      <xdr:row>38</xdr:row>
      <xdr:rowOff>130883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33018"/>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130883</xdr:rowOff>
    </xdr:from>
    <xdr:to>
      <xdr:col>71</xdr:col>
      <xdr:colOff>177800</xdr:colOff>
      <xdr:row>38</xdr:row>
      <xdr:rowOff>156290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45983"/>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51279</xdr:rowOff>
    </xdr:from>
    <xdr:to>
      <xdr:col>85</xdr:col>
      <xdr:colOff>177800</xdr:colOff>
      <xdr:row>38</xdr:row>
      <xdr:rowOff>152879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29706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4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63884</xdr:rowOff>
    </xdr:from>
    <xdr:to>
      <xdr:col>81</xdr:col>
      <xdr:colOff>101600</xdr:colOff>
      <xdr:row>38</xdr:row>
      <xdr:rowOff>165484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156611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67118</xdr:rowOff>
    </xdr:from>
    <xdr:to>
      <xdr:col>76</xdr:col>
      <xdr:colOff>165100</xdr:colOff>
      <xdr:row>38</xdr:row>
      <xdr:rowOff>168718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8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159845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80083</xdr:rowOff>
    </xdr:from>
    <xdr:to>
      <xdr:col>72</xdr:col>
      <xdr:colOff>38100</xdr:colOff>
      <xdr:row>39</xdr:row>
      <xdr:rowOff>10233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105490</xdr:rowOff>
    </xdr:from>
    <xdr:to>
      <xdr:col>67</xdr:col>
      <xdr:colOff>101600</xdr:colOff>
      <xdr:row>39</xdr:row>
      <xdr:rowOff>35640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26767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37656</xdr:rowOff>
    </xdr:from>
    <xdr:to>
      <xdr:col>85</xdr:col>
      <xdr:colOff>127000</xdr:colOff>
      <xdr:row>57</xdr:row>
      <xdr:rowOff>40107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38856"/>
          <a:ext cx="838200" cy="1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166116</xdr:rowOff>
    </xdr:from>
    <xdr:to>
      <xdr:col>81</xdr:col>
      <xdr:colOff>50800</xdr:colOff>
      <xdr:row>57</xdr:row>
      <xdr:rowOff>40107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95866"/>
          <a:ext cx="889000" cy="2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94679</xdr:rowOff>
    </xdr:from>
    <xdr:to>
      <xdr:col>76</xdr:col>
      <xdr:colOff>114300</xdr:colOff>
      <xdr:row>55</xdr:row>
      <xdr:rowOff>166116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24429"/>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94679</xdr:rowOff>
    </xdr:from>
    <xdr:to>
      <xdr:col>71</xdr:col>
      <xdr:colOff>177800</xdr:colOff>
      <xdr:row>57</xdr:row>
      <xdr:rowOff>106604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24429"/>
          <a:ext cx="889000" cy="3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158306</xdr:rowOff>
    </xdr:from>
    <xdr:to>
      <xdr:col>85</xdr:col>
      <xdr:colOff>177800</xdr:colOff>
      <xdr:row>56</xdr:row>
      <xdr:rowOff>88456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9733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160757</xdr:rowOff>
    </xdr:from>
    <xdr:to>
      <xdr:col>81</xdr:col>
      <xdr:colOff>101600</xdr:colOff>
      <xdr:row>57</xdr:row>
      <xdr:rowOff>90907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82034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115316</xdr:rowOff>
    </xdr:from>
    <xdr:to>
      <xdr:col>76</xdr:col>
      <xdr:colOff>165100</xdr:colOff>
      <xdr:row>56</xdr:row>
      <xdr:rowOff>45466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61993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43879</xdr:rowOff>
    </xdr:from>
    <xdr:to>
      <xdr:col>72</xdr:col>
      <xdr:colOff>38100</xdr:colOff>
      <xdr:row>55</xdr:row>
      <xdr:rowOff>145479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162006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55804</xdr:rowOff>
    </xdr:from>
    <xdr:to>
      <xdr:col>67</xdr:col>
      <xdr:colOff>101600</xdr:colOff>
      <xdr:row>57</xdr:row>
      <xdr:rowOff>157404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148531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87078</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31628"/>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87078</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31628"/>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36278</xdr:rowOff>
    </xdr:from>
    <xdr:to>
      <xdr:col>76</xdr:col>
      <xdr:colOff>165100</xdr:colOff>
      <xdr:row>79</xdr:row>
      <xdr:rowOff>137878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129005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28204</xdr:rowOff>
    </xdr:from>
    <xdr:to>
      <xdr:col>85</xdr:col>
      <xdr:colOff>127000</xdr:colOff>
      <xdr:row>98</xdr:row>
      <xdr:rowOff>31793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830304"/>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24371</xdr:rowOff>
    </xdr:from>
    <xdr:to>
      <xdr:col>81</xdr:col>
      <xdr:colOff>50800</xdr:colOff>
      <xdr:row>98</xdr:row>
      <xdr:rowOff>28204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826471"/>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24371</xdr:rowOff>
    </xdr:from>
    <xdr:to>
      <xdr:col>76</xdr:col>
      <xdr:colOff>114300</xdr:colOff>
      <xdr:row>98</xdr:row>
      <xdr:rowOff>29065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826471"/>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19966</xdr:rowOff>
    </xdr:from>
    <xdr:to>
      <xdr:col>71</xdr:col>
      <xdr:colOff>177800</xdr:colOff>
      <xdr:row>98</xdr:row>
      <xdr:rowOff>29065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822066"/>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152443</xdr:rowOff>
    </xdr:from>
    <xdr:to>
      <xdr:col>85</xdr:col>
      <xdr:colOff>177800</xdr:colOff>
      <xdr:row>98</xdr:row>
      <xdr:rowOff>82593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67370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148854</xdr:rowOff>
    </xdr:from>
    <xdr:to>
      <xdr:col>81</xdr:col>
      <xdr:colOff>101600</xdr:colOff>
      <xdr:row>98</xdr:row>
      <xdr:rowOff>79004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70131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7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145021</xdr:rowOff>
    </xdr:from>
    <xdr:to>
      <xdr:col>76</xdr:col>
      <xdr:colOff>165100</xdr:colOff>
      <xdr:row>98</xdr:row>
      <xdr:rowOff>75171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66298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149715</xdr:rowOff>
    </xdr:from>
    <xdr:to>
      <xdr:col>72</xdr:col>
      <xdr:colOff>38100</xdr:colOff>
      <xdr:row>98</xdr:row>
      <xdr:rowOff>79865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70992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7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140616</xdr:rowOff>
    </xdr:from>
    <xdr:to>
      <xdr:col>67</xdr:col>
      <xdr:colOff>101600</xdr:colOff>
      <xdr:row>98</xdr:row>
      <xdr:rowOff>70766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61893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総務費は、類似団体平均と比較して低い状況に</a:t>
          </a:r>
          <a:r>
            <a:rPr kumimoji="1" lang="ja-JP" altLang="en-US" sz="1300">
              <a:solidFill>
                <a:schemeClr val="dk1"/>
              </a:solidFill>
              <a:effectLst/>
              <a:latin typeface="+mn-lt"/>
              <a:ea typeface="+mn-ea"/>
              <a:cs typeface="+mn-cs"/>
            </a:rPr>
            <a:t>あり、前年度より減となっている</a:t>
          </a:r>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となった主な要因として、</a:t>
          </a:r>
          <a:r>
            <a:rPr kumimoji="1" lang="ja-JP" altLang="en-US" sz="1300">
              <a:solidFill>
                <a:schemeClr val="dk1"/>
              </a:solidFill>
              <a:effectLst/>
              <a:latin typeface="+mn-lt"/>
              <a:ea typeface="+mn-ea"/>
              <a:cs typeface="+mn-cs"/>
            </a:rPr>
            <a:t>昨年度と比較して目的基金への積立が減少したことが主な要因である。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民生費は、類似団体平均と比較して高い状況にある。主な要因として、待機児童解消のための認可保育所等運営負担金や障害者福祉サービス費等の影響で増となっている。</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農林水産費は類似団体平均と比較して、昨年度と比較して減となっている。主な要因として、かんがい事業の一時中断となっているが、次年度以降、事業が発生する見込みである。</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土木費は、類似団体平均と比較して低い状況にある。主要村道の舗装改修工事等の実施により増となった。</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教育費は、類似団体平均と比較して</a:t>
          </a:r>
          <a:r>
            <a:rPr kumimoji="1" lang="ja-JP" altLang="en-US" sz="1300">
              <a:solidFill>
                <a:schemeClr val="dk1"/>
              </a:solidFill>
              <a:effectLst/>
              <a:latin typeface="+mn-lt"/>
              <a:ea typeface="+mn-ea"/>
              <a:cs typeface="+mn-cs"/>
            </a:rPr>
            <a:t>高</a:t>
          </a:r>
          <a:r>
            <a:rPr kumimoji="1" lang="ja-JP" altLang="ja-JP" sz="1300">
              <a:solidFill>
                <a:schemeClr val="dk1"/>
              </a:solidFill>
              <a:effectLst/>
              <a:latin typeface="+mn-lt"/>
              <a:ea typeface="+mn-ea"/>
              <a:cs typeface="+mn-cs"/>
            </a:rPr>
            <a:t>い状況になった。主な要因として、主な要因として、北中城小学校校トイレ改修工事や北中城小学校擁壁工事の影響で増となった。</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財政調整基金残高は、</a:t>
          </a:r>
          <a:r>
            <a:rPr kumimoji="1" lang="ja-JP" altLang="en-US" sz="1200">
              <a:solidFill>
                <a:schemeClr val="dk1"/>
              </a:solidFill>
              <a:effectLst/>
              <a:latin typeface="+mn-lt"/>
              <a:ea typeface="+mn-ea"/>
              <a:cs typeface="+mn-cs"/>
            </a:rPr>
            <a:t>目的基金への積立と国保会計への操出金の影響により減少となった。</a:t>
          </a:r>
          <a:r>
            <a:rPr kumimoji="1" lang="ja-JP" altLang="ja-JP" sz="1200">
              <a:solidFill>
                <a:schemeClr val="dk1"/>
              </a:solidFill>
              <a:effectLst/>
              <a:latin typeface="+mn-lt"/>
              <a:ea typeface="+mn-ea"/>
              <a:cs typeface="+mn-cs"/>
            </a:rPr>
            <a:t>実質収支額は標準財政規模と比較し３％～５％が望ましいとされているところ、補助事業の歳入と支出の見込み値と実績の差額</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、前年度に比べ</a:t>
          </a:r>
          <a:r>
            <a:rPr kumimoji="1" lang="ja-JP" altLang="en-US" sz="1200">
              <a:solidFill>
                <a:schemeClr val="dk1"/>
              </a:solidFill>
              <a:effectLst/>
              <a:latin typeface="+mn-lt"/>
              <a:ea typeface="+mn-ea"/>
              <a:cs typeface="+mn-cs"/>
            </a:rPr>
            <a:t>減少したものの５</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１％となった。</a:t>
          </a:r>
          <a:endParaRPr lang="ja-JP" altLang="ja-JP" sz="1200">
            <a:effectLst/>
          </a:endParaRPr>
        </a:p>
        <a:p>
          <a:r>
            <a:rPr kumimoji="1" lang="ja-JP" altLang="ja-JP" sz="1200">
              <a:solidFill>
                <a:schemeClr val="dk1"/>
              </a:solidFill>
              <a:effectLst/>
              <a:latin typeface="+mn-lt"/>
              <a:ea typeface="+mn-ea"/>
              <a:cs typeface="+mn-cs"/>
            </a:rPr>
            <a:t>　実質単年度収支は、積立金</a:t>
          </a:r>
          <a:r>
            <a:rPr kumimoji="1" lang="ja-JP" altLang="en-US" sz="1200">
              <a:solidFill>
                <a:schemeClr val="dk1"/>
              </a:solidFill>
              <a:effectLst/>
              <a:latin typeface="+mn-lt"/>
              <a:ea typeface="+mn-ea"/>
              <a:cs typeface="+mn-cs"/>
            </a:rPr>
            <a:t>及び操出金</a:t>
          </a:r>
          <a:r>
            <a:rPr kumimoji="1" lang="ja-JP" altLang="ja-JP" sz="1200">
              <a:solidFill>
                <a:schemeClr val="dk1"/>
              </a:solidFill>
              <a:effectLst/>
              <a:latin typeface="+mn-lt"/>
              <a:ea typeface="+mn-ea"/>
              <a:cs typeface="+mn-cs"/>
            </a:rPr>
            <a:t>が前年度に</a:t>
          </a:r>
          <a:r>
            <a:rPr kumimoji="1" lang="ja-JP" altLang="en-US" sz="1200">
              <a:solidFill>
                <a:schemeClr val="dk1"/>
              </a:solidFill>
              <a:effectLst/>
              <a:latin typeface="+mn-lt"/>
              <a:ea typeface="+mn-ea"/>
              <a:cs typeface="+mn-cs"/>
            </a:rPr>
            <a:t>増加したことによりマイナスとなっている。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mn-ea"/>
              <a:ea typeface="+mn-ea"/>
              <a:cs typeface="+mn-cs"/>
            </a:rPr>
            <a:t>令和</a:t>
          </a:r>
          <a:r>
            <a:rPr kumimoji="1" lang="ja-JP" altLang="en-US" sz="1300">
              <a:solidFill>
                <a:sysClr val="windowText" lastClr="000000"/>
              </a:solidFill>
              <a:effectLst/>
              <a:latin typeface="+mn-ea"/>
              <a:ea typeface="+mn-ea"/>
              <a:cs typeface="+mn-cs"/>
            </a:rPr>
            <a:t>５</a:t>
          </a:r>
          <a:r>
            <a:rPr kumimoji="1" lang="ja-JP" altLang="ja-JP" sz="1300">
              <a:solidFill>
                <a:sysClr val="windowText" lastClr="000000"/>
              </a:solidFill>
              <a:effectLst/>
              <a:latin typeface="+mn-ea"/>
              <a:ea typeface="+mn-ea"/>
              <a:cs typeface="+mn-cs"/>
            </a:rPr>
            <a:t>度の連結実質収支額の標準財政規模に対する割合は４</a:t>
          </a:r>
          <a:r>
            <a:rPr kumimoji="1" lang="ja-JP" altLang="en-US" sz="1300">
              <a:solidFill>
                <a:sysClr val="windowText" lastClr="000000"/>
              </a:solidFill>
              <a:effectLst/>
              <a:latin typeface="+mn-ea"/>
              <a:ea typeface="+mn-ea"/>
              <a:cs typeface="+mn-cs"/>
            </a:rPr>
            <a:t>１</a:t>
          </a:r>
          <a:r>
            <a:rPr kumimoji="1" lang="ja-JP" altLang="ja-JP" sz="1300">
              <a:solidFill>
                <a:sysClr val="windowText" lastClr="000000"/>
              </a:solidFill>
              <a:effectLst/>
              <a:latin typeface="+mn-ea"/>
              <a:ea typeface="+mn-ea"/>
              <a:cs typeface="+mn-cs"/>
            </a:rPr>
            <a:t>．</a:t>
          </a:r>
          <a:r>
            <a:rPr kumimoji="1" lang="ja-JP" altLang="en-US" sz="1300">
              <a:solidFill>
                <a:sysClr val="windowText" lastClr="000000"/>
              </a:solidFill>
              <a:effectLst/>
              <a:latin typeface="+mn-ea"/>
              <a:ea typeface="+mn-ea"/>
              <a:cs typeface="+mn-cs"/>
            </a:rPr>
            <a:t>１４</a:t>
          </a:r>
          <a:r>
            <a:rPr kumimoji="1" lang="ja-JP" altLang="ja-JP" sz="1300">
              <a:solidFill>
                <a:sysClr val="windowText" lastClr="000000"/>
              </a:solidFill>
              <a:effectLst/>
              <a:latin typeface="+mn-ea"/>
              <a:ea typeface="+mn-ea"/>
              <a:cs typeface="+mn-cs"/>
            </a:rPr>
            <a:t>％となった。</a:t>
          </a:r>
          <a:endParaRPr lang="ja-JP" altLang="ja-JP" sz="13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　連結実質赤字比率については、経年的に黒字であり、水道事業会計の</a:t>
          </a:r>
          <a:r>
            <a:rPr kumimoji="1" lang="ja-JP" altLang="en-US" sz="1300">
              <a:solidFill>
                <a:sysClr val="windowText" lastClr="000000"/>
              </a:solidFill>
              <a:effectLst/>
              <a:latin typeface="+mn-ea"/>
              <a:ea typeface="+mn-ea"/>
              <a:cs typeface="+mn-cs"/>
            </a:rPr>
            <a:t>が３１．７１％と高い比率となっている。</a:t>
          </a:r>
          <a:endParaRPr kumimoji="1" lang="en-US" altLang="ja-JP" sz="13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ea"/>
              <a:ea typeface="+mn-ea"/>
              <a:cs typeface="+mn-cs"/>
            </a:rPr>
            <a:t>　国民健康保険特別会計については、財源確保のため、一般会計より３．６億円の法定外繰入を行っており、今後も、政策的な操出金がみこまれることから、安定的な</a:t>
          </a:r>
          <a:r>
            <a:rPr kumimoji="1" lang="ja-JP" altLang="ja-JP" sz="1300">
              <a:solidFill>
                <a:sysClr val="windowText" lastClr="000000"/>
              </a:solidFill>
              <a:effectLst/>
              <a:latin typeface="+mn-ea"/>
              <a:ea typeface="+mn-ea"/>
              <a:cs typeface="+mn-cs"/>
            </a:rPr>
            <a:t>財政運営を図って</a:t>
          </a:r>
          <a:r>
            <a:rPr kumimoji="1" lang="ja-JP" altLang="en-US" sz="1300">
              <a:solidFill>
                <a:sysClr val="windowText" lastClr="000000"/>
              </a:solidFill>
              <a:effectLst/>
              <a:latin typeface="+mn-ea"/>
              <a:ea typeface="+mn-ea"/>
              <a:cs typeface="+mn-cs"/>
            </a:rPr>
            <a:t>く必要がある</a:t>
          </a:r>
          <a:r>
            <a:rPr kumimoji="1" lang="ja-JP" altLang="ja-JP" sz="130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a:p>
          <a:pPr eaLnBrk="1" fontAlgn="auto" latinLnBrk="0" hangingPunct="1"/>
          <a:r>
            <a:rPr kumimoji="1" lang="ja-JP" altLang="ja-JP" sz="1300">
              <a:solidFill>
                <a:sysClr val="windowText" lastClr="000000"/>
              </a:solidFill>
              <a:effectLst/>
              <a:latin typeface="+mn-ea"/>
              <a:ea typeface="+mn-ea"/>
              <a:cs typeface="+mn-cs"/>
            </a:rPr>
            <a:t>　</a:t>
          </a:r>
          <a:endParaRPr kumimoji="1" lang="en-US" altLang="ja-JP" sz="1300">
            <a:solidFill>
              <a:sysClr val="windowText" lastClr="000000"/>
            </a:solidFill>
            <a:effectLst/>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ea"/>
              <a:ea typeface="+mn-ea"/>
              <a:cs typeface="+mn-cs"/>
            </a:rPr>
            <a:t>実質公債費比率の分子</a:t>
          </a:r>
          <a:r>
            <a:rPr kumimoji="1" lang="ja-JP" altLang="en-US" sz="1300">
              <a:solidFill>
                <a:sysClr val="windowText" lastClr="000000"/>
              </a:solidFill>
              <a:effectLst/>
              <a:latin typeface="+mn-ea"/>
              <a:ea typeface="+mn-ea"/>
              <a:cs typeface="+mn-cs"/>
            </a:rPr>
            <a:t>はほぼ横ばいである。</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今後、庁舎整備事業等による地方債残高の増加により元利償還金が増加し、実質公債費比率の上昇が見込まれるため、ハード事業による起債を的確に把握し公債費の抑制に努める。</a:t>
          </a:r>
          <a:endParaRPr lang="ja-JP" altLang="ja-JP" sz="1300">
            <a:solidFill>
              <a:sysClr val="windowText" lastClr="000000"/>
            </a:solidFill>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ysClr val="windowText" lastClr="000000"/>
              </a:solidFill>
              <a:effectLst/>
              <a:latin typeface="+mn-lt"/>
              <a:ea typeface="+mn-ea"/>
              <a:cs typeface="+mn-cs"/>
            </a:rPr>
            <a:t>将来負担比率の分子は</a:t>
          </a:r>
          <a:r>
            <a:rPr kumimoji="1" lang="ja-JP" altLang="en-US" sz="1300">
              <a:solidFill>
                <a:sysClr val="windowText" lastClr="000000"/>
              </a:solidFill>
              <a:effectLst/>
              <a:latin typeface="+mn-lt"/>
              <a:ea typeface="+mn-ea"/>
              <a:cs typeface="+mn-cs"/>
            </a:rPr>
            <a:t>ほぼ横ばい</a:t>
          </a:r>
          <a:r>
            <a:rPr kumimoji="1" lang="ja-JP" altLang="ja-JP" sz="1300">
              <a:solidFill>
                <a:sysClr val="windowText" lastClr="000000"/>
              </a:solidFill>
              <a:effectLst/>
              <a:latin typeface="+mn-lt"/>
              <a:ea typeface="+mn-ea"/>
              <a:cs typeface="+mn-cs"/>
            </a:rPr>
            <a:t>となった。将来負担額である地方債の現在高</a:t>
          </a:r>
          <a:r>
            <a:rPr kumimoji="1" lang="ja-JP" altLang="en-US" sz="1300">
              <a:solidFill>
                <a:sysClr val="windowText" lastClr="000000"/>
              </a:solidFill>
              <a:effectLst/>
              <a:latin typeface="+mn-lt"/>
              <a:ea typeface="+mn-ea"/>
              <a:cs typeface="+mn-cs"/>
            </a:rPr>
            <a:t>は減少しているものの</a:t>
          </a:r>
          <a:r>
            <a:rPr kumimoji="1" lang="ja-JP" altLang="ja-JP" sz="1300">
              <a:solidFill>
                <a:sysClr val="windowText" lastClr="000000"/>
              </a:solidFill>
              <a:effectLst/>
              <a:latin typeface="+mn-lt"/>
              <a:ea typeface="+mn-ea"/>
              <a:cs typeface="+mn-cs"/>
            </a:rPr>
            <a:t>、充当可能</a:t>
          </a:r>
          <a:r>
            <a:rPr kumimoji="1" lang="ja-JP" altLang="en-US" sz="1300">
              <a:solidFill>
                <a:sysClr val="windowText" lastClr="000000"/>
              </a:solidFill>
              <a:effectLst/>
              <a:latin typeface="+mn-lt"/>
              <a:ea typeface="+mn-ea"/>
              <a:cs typeface="+mn-cs"/>
            </a:rPr>
            <a:t>財源等は減少している。</a:t>
          </a:r>
          <a:r>
            <a:rPr kumimoji="1" lang="ja-JP" altLang="ja-JP" sz="1300">
              <a:solidFill>
                <a:sysClr val="windowText" lastClr="000000"/>
              </a:solidFill>
              <a:effectLst/>
              <a:latin typeface="+mn-lt"/>
              <a:ea typeface="+mn-ea"/>
              <a:cs typeface="+mn-cs"/>
            </a:rPr>
            <a:t>　</a:t>
          </a:r>
          <a:endParaRPr kumimoji="1" lang="en-US" altLang="ja-JP" sz="1300">
            <a:solidFill>
              <a:sysClr val="windowText" lastClr="000000"/>
            </a:solidFill>
            <a:effectLst/>
            <a:latin typeface="+mn-lt"/>
            <a:ea typeface="+mn-ea"/>
            <a:cs typeface="+mn-cs"/>
          </a:endParaRPr>
        </a:p>
        <a:p>
          <a:pPr eaLnBrk="1" fontAlgn="auto" latinLnBrk="0" hangingPunct="1"/>
          <a:r>
            <a:rPr kumimoji="1" lang="ja-JP" altLang="ja-JP" sz="1300">
              <a:solidFill>
                <a:sysClr val="windowText" lastClr="000000"/>
              </a:solidFill>
              <a:effectLst/>
              <a:latin typeface="+mn-lt"/>
              <a:ea typeface="+mn-ea"/>
              <a:cs typeface="+mn-cs"/>
            </a:rPr>
            <a:t>今後、ハード事業による起債を的確に把握するとともに、更に充当可能基金の増加を図り将来負担の抑制に努める。</a:t>
          </a:r>
          <a:endParaRPr lang="ja-JP" altLang="ja-JP" sz="13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ea"/>
              <a:ea typeface="+mn-ea"/>
              <a:cs typeface="+mn-cs"/>
            </a:rPr>
            <a:t>（増減理由）</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財政調整基金が約</a:t>
          </a:r>
          <a:r>
            <a:rPr kumimoji="1" lang="ja-JP" altLang="en-US" sz="1300">
              <a:solidFill>
                <a:sysClr val="windowText" lastClr="000000"/>
              </a:solidFill>
              <a:effectLst/>
              <a:latin typeface="+mn-ea"/>
              <a:ea typeface="+mn-ea"/>
              <a:cs typeface="+mn-cs"/>
            </a:rPr>
            <a:t>３３５</a:t>
          </a:r>
          <a:r>
            <a:rPr kumimoji="1" lang="ja-JP" altLang="ja-JP" sz="1300">
              <a:solidFill>
                <a:sysClr val="windowText" lastClr="000000"/>
              </a:solidFill>
              <a:effectLst/>
              <a:latin typeface="+mn-ea"/>
              <a:ea typeface="+mn-ea"/>
              <a:cs typeface="+mn-cs"/>
            </a:rPr>
            <a:t>百万円</a:t>
          </a:r>
          <a:r>
            <a:rPr kumimoji="1" lang="ja-JP" altLang="en-US" sz="1300">
              <a:solidFill>
                <a:sysClr val="windowText" lastClr="000000"/>
              </a:solidFill>
              <a:effectLst/>
              <a:latin typeface="+mn-ea"/>
              <a:ea typeface="+mn-ea"/>
              <a:cs typeface="+mn-cs"/>
            </a:rPr>
            <a:t>減少し、</a:t>
          </a:r>
          <a:r>
            <a:rPr kumimoji="1" lang="ja-JP" altLang="ja-JP" sz="1300">
              <a:solidFill>
                <a:sysClr val="windowText" lastClr="000000"/>
              </a:solidFill>
              <a:effectLst/>
              <a:latin typeface="+mn-ea"/>
              <a:ea typeface="+mn-ea"/>
              <a:cs typeface="+mn-cs"/>
            </a:rPr>
            <a:t>目的基金が</a:t>
          </a:r>
          <a:r>
            <a:rPr kumimoji="1" lang="ja-JP" altLang="en-US" sz="1300">
              <a:solidFill>
                <a:sysClr val="windowText" lastClr="000000"/>
              </a:solidFill>
              <a:effectLst/>
              <a:latin typeface="+mn-ea"/>
              <a:ea typeface="+mn-ea"/>
              <a:cs typeface="+mn-cs"/>
            </a:rPr>
            <a:t>１７３</a:t>
          </a:r>
          <a:r>
            <a:rPr kumimoji="1" lang="ja-JP" altLang="ja-JP" sz="1300">
              <a:solidFill>
                <a:sysClr val="windowText" lastClr="000000"/>
              </a:solidFill>
              <a:effectLst/>
              <a:latin typeface="+mn-ea"/>
              <a:ea typeface="+mn-ea"/>
              <a:cs typeface="+mn-cs"/>
            </a:rPr>
            <a:t>百万円増加した。</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a:t>
          </a:r>
          <a:r>
            <a:rPr kumimoji="1" lang="ja-JP" altLang="en-US" sz="1300">
              <a:solidFill>
                <a:sysClr val="windowText" lastClr="000000"/>
              </a:solidFill>
              <a:effectLst/>
              <a:latin typeface="+mn-ea"/>
              <a:ea typeface="+mn-ea"/>
              <a:cs typeface="+mn-cs"/>
            </a:rPr>
            <a:t>財政調整基金の減少の要因については、目的</a:t>
          </a:r>
          <a:r>
            <a:rPr kumimoji="1" lang="ja-JP" altLang="ja-JP" sz="1300">
              <a:solidFill>
                <a:sysClr val="windowText" lastClr="000000"/>
              </a:solidFill>
              <a:effectLst/>
              <a:latin typeface="+mn-ea"/>
              <a:ea typeface="+mn-ea"/>
              <a:cs typeface="+mn-cs"/>
            </a:rPr>
            <a:t>基金</a:t>
          </a:r>
          <a:r>
            <a:rPr kumimoji="1" lang="ja-JP" altLang="en-US" sz="1300">
              <a:solidFill>
                <a:sysClr val="windowText" lastClr="000000"/>
              </a:solidFill>
              <a:effectLst/>
              <a:latin typeface="+mn-ea"/>
              <a:ea typeface="+mn-ea"/>
              <a:cs typeface="+mn-cs"/>
            </a:rPr>
            <a:t>への積立金の支出と国保特別会計への法定外操出金３６０百万円が主な理由となる。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（今後の方針）</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　</a:t>
          </a:r>
          <a:r>
            <a:rPr kumimoji="1" lang="ja-JP" altLang="ja-JP" sz="1300">
              <a:solidFill>
                <a:sysClr val="windowText" lastClr="000000"/>
              </a:solidFill>
              <a:effectLst/>
              <a:latin typeface="+mn-ea"/>
              <a:ea typeface="+mn-ea"/>
              <a:cs typeface="+mn-cs"/>
            </a:rPr>
            <a:t>　</a:t>
          </a:r>
          <a:r>
            <a:rPr kumimoji="1" lang="ja-JP" altLang="en-US" sz="1300">
              <a:solidFill>
                <a:sysClr val="windowText" lastClr="000000"/>
              </a:solidFill>
              <a:effectLst/>
              <a:latin typeface="+mn-ea"/>
              <a:ea typeface="+mn-ea"/>
              <a:cs typeface="+mn-cs"/>
            </a:rPr>
            <a:t>目的基金について、中期的には</a:t>
          </a:r>
          <a:r>
            <a:rPr kumimoji="1" lang="ja-JP" altLang="ja-JP" sz="1300">
              <a:solidFill>
                <a:sysClr val="windowText" lastClr="000000"/>
              </a:solidFill>
              <a:effectLst/>
              <a:latin typeface="+mn-ea"/>
              <a:ea typeface="+mn-ea"/>
              <a:cs typeface="+mn-cs"/>
            </a:rPr>
            <a:t>一般廃棄物処理施設建設基金</a:t>
          </a:r>
          <a:r>
            <a:rPr kumimoji="1" lang="ja-JP" altLang="en-US" sz="1300">
              <a:solidFill>
                <a:sysClr val="windowText" lastClr="000000"/>
              </a:solidFill>
              <a:effectLst/>
              <a:latin typeface="+mn-ea"/>
              <a:ea typeface="+mn-ea"/>
              <a:cs typeface="+mn-cs"/>
            </a:rPr>
            <a:t>へ</a:t>
          </a:r>
          <a:r>
            <a:rPr kumimoji="1" lang="ja-JP" altLang="ja-JP" sz="1300">
              <a:solidFill>
                <a:sysClr val="windowText" lastClr="000000"/>
              </a:solidFill>
              <a:effectLst/>
              <a:latin typeface="+mn-ea"/>
              <a:ea typeface="+mn-ea"/>
              <a:cs typeface="+mn-cs"/>
            </a:rPr>
            <a:t>の積立により増の予定としているが、財政調整基金積立とのバランスも踏まえ、財政収支見通しにおける財源不足や将来を見据えた優先的に取り組むべき事業への活用を図るための年次的積立を行う。</a:t>
          </a:r>
          <a:endParaRPr lang="ja-JP" altLang="ja-JP" sz="1300">
            <a:solidFill>
              <a:sysClr val="windowText" lastClr="000000"/>
            </a:solidFill>
            <a:effectLst/>
            <a:latin typeface="+mn-ea"/>
            <a:ea typeface="+mn-ea"/>
          </a:endParaRPr>
        </a:p>
        <a:p>
          <a:endParaRPr kumimoji="1" lang="en-US" altLang="ja-JP" sz="1300">
            <a:solidFill>
              <a:sysClr val="windowText" lastClr="00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ea"/>
              <a:ea typeface="+mn-ea"/>
              <a:cs typeface="+mn-cs"/>
            </a:rPr>
            <a:t>（基金の使途）</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１．ふるさと応援基金は、</a:t>
          </a:r>
          <a:r>
            <a:rPr kumimoji="1" lang="en-US" altLang="ja-JP" sz="1300">
              <a:solidFill>
                <a:sysClr val="windowText" lastClr="000000"/>
              </a:solidFill>
              <a:effectLst/>
              <a:latin typeface="+mn-ea"/>
              <a:ea typeface="+mn-ea"/>
              <a:cs typeface="+mn-cs"/>
            </a:rPr>
            <a:t>(1)</a:t>
          </a:r>
          <a:r>
            <a:rPr lang="ja-JP" altLang="ja-JP" sz="1300">
              <a:solidFill>
                <a:sysClr val="windowText" lastClr="000000"/>
              </a:solidFill>
              <a:effectLst/>
              <a:latin typeface="+mn-ea"/>
              <a:ea typeface="+mn-ea"/>
              <a:cs typeface="+mn-cs"/>
            </a:rPr>
            <a:t>医療・福祉に関する事業　</a:t>
          </a:r>
          <a:r>
            <a:rPr lang="en-US" altLang="ja-JP" sz="1300">
              <a:solidFill>
                <a:sysClr val="windowText" lastClr="000000"/>
              </a:solidFill>
              <a:effectLst/>
              <a:latin typeface="+mn-ea"/>
              <a:ea typeface="+mn-ea"/>
              <a:cs typeface="+mn-cs"/>
            </a:rPr>
            <a:t>(2)</a:t>
          </a:r>
          <a:r>
            <a:rPr lang="ja-JP" altLang="ja-JP" sz="1300">
              <a:solidFill>
                <a:sysClr val="windowText" lastClr="000000"/>
              </a:solidFill>
              <a:effectLst/>
              <a:latin typeface="+mn-ea"/>
              <a:ea typeface="+mn-ea"/>
              <a:cs typeface="+mn-cs"/>
            </a:rPr>
            <a:t>環境の保護・保全に関する事業　</a:t>
          </a:r>
          <a:r>
            <a:rPr lang="en-US" altLang="ja-JP" sz="1300">
              <a:solidFill>
                <a:sysClr val="windowText" lastClr="000000"/>
              </a:solidFill>
              <a:effectLst/>
              <a:latin typeface="+mn-ea"/>
              <a:ea typeface="+mn-ea"/>
              <a:cs typeface="+mn-cs"/>
            </a:rPr>
            <a:t>(3)</a:t>
          </a:r>
          <a:r>
            <a:rPr lang="ja-JP" altLang="ja-JP" sz="1300">
              <a:solidFill>
                <a:sysClr val="windowText" lastClr="000000"/>
              </a:solidFill>
              <a:effectLst/>
              <a:latin typeface="+mn-ea"/>
              <a:ea typeface="+mn-ea"/>
              <a:cs typeface="+mn-cs"/>
            </a:rPr>
            <a:t>産業振興に関する事業　</a:t>
          </a:r>
          <a:endParaRPr lang="ja-JP" altLang="ja-JP" sz="1300">
            <a:solidFill>
              <a:sysClr val="windowText" lastClr="000000"/>
            </a:solidFill>
            <a:effectLst/>
            <a:latin typeface="+mn-ea"/>
            <a:ea typeface="+mn-ea"/>
          </a:endParaRPr>
        </a:p>
        <a:p>
          <a:r>
            <a:rPr lang="ja-JP" altLang="ja-JP" sz="1300">
              <a:solidFill>
                <a:sysClr val="windowText" lastClr="000000"/>
              </a:solidFill>
              <a:effectLst/>
              <a:latin typeface="+mn-ea"/>
              <a:ea typeface="+mn-ea"/>
              <a:cs typeface="+mn-cs"/>
            </a:rPr>
            <a:t>　　　</a:t>
          </a:r>
          <a:r>
            <a:rPr lang="en-US" altLang="ja-JP" sz="1300">
              <a:solidFill>
                <a:sysClr val="windowText" lastClr="000000"/>
              </a:solidFill>
              <a:effectLst/>
              <a:latin typeface="+mn-ea"/>
              <a:ea typeface="+mn-ea"/>
              <a:cs typeface="+mn-cs"/>
            </a:rPr>
            <a:t>(4)</a:t>
          </a:r>
          <a:r>
            <a:rPr lang="ja-JP" altLang="ja-JP" sz="1300">
              <a:solidFill>
                <a:sysClr val="windowText" lastClr="000000"/>
              </a:solidFill>
              <a:effectLst/>
              <a:latin typeface="+mn-ea"/>
              <a:ea typeface="+mn-ea"/>
              <a:cs typeface="+mn-cs"/>
            </a:rPr>
            <a:t>　教育・文化等の振興に関する事業　　</a:t>
          </a:r>
          <a:r>
            <a:rPr lang="en-US" altLang="ja-JP" sz="1300">
              <a:solidFill>
                <a:sysClr val="windowText" lastClr="000000"/>
              </a:solidFill>
              <a:effectLst/>
              <a:latin typeface="+mn-ea"/>
              <a:ea typeface="+mn-ea"/>
              <a:cs typeface="+mn-cs"/>
            </a:rPr>
            <a:t>(5)</a:t>
          </a:r>
          <a:r>
            <a:rPr lang="ja-JP" altLang="ja-JP" sz="1300">
              <a:solidFill>
                <a:sysClr val="windowText" lastClr="000000"/>
              </a:solidFill>
              <a:effectLst/>
              <a:latin typeface="+mn-ea"/>
              <a:ea typeface="+mn-ea"/>
              <a:cs typeface="+mn-cs"/>
            </a:rPr>
            <a:t>その他村長が必要と認める事業に活用するための基金。</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２．地域福祉基金は、地域の福祉向上のための果実運用型基金。</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３．一般廃棄物処理施設建設等基金は、今後、整備予定の一般廃棄物処理施設等にかかる整備のための基金。</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４．公共施設整備基金は、今後整備予定の公共施設整備全般に活用するための基金。</a:t>
          </a:r>
          <a:endParaRPr lang="ja-JP" altLang="ja-JP" sz="1300">
            <a:solidFill>
              <a:sysClr val="windowText" lastClr="000000"/>
            </a:solidFill>
            <a:effectLst/>
            <a:latin typeface="+mn-ea"/>
            <a:ea typeface="+mn-ea"/>
          </a:endParaRPr>
        </a:p>
        <a:p>
          <a:pPr eaLnBrk="1" fontAlgn="auto" latinLnBrk="0" hangingPunct="1"/>
          <a:r>
            <a:rPr kumimoji="1" lang="ja-JP" altLang="ja-JP" sz="1300">
              <a:solidFill>
                <a:sysClr val="windowText" lastClr="000000"/>
              </a:solidFill>
              <a:effectLst/>
              <a:latin typeface="+mn-ea"/>
              <a:ea typeface="+mn-ea"/>
              <a:cs typeface="+mn-cs"/>
            </a:rPr>
            <a:t>　５．特定防衛施設周辺整備調整交付金事業基金は、特定防衛施設周辺整備事業を円滑に実施するための基金。</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（増減理由）</a:t>
          </a:r>
          <a:endParaRPr lang="ja-JP" altLang="ja-JP" sz="13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　・</a:t>
          </a:r>
          <a:r>
            <a:rPr kumimoji="1" lang="ja-JP" altLang="ja-JP" sz="1300">
              <a:solidFill>
                <a:sysClr val="windowText" lastClr="000000"/>
              </a:solidFill>
              <a:effectLst/>
              <a:latin typeface="+mn-lt"/>
              <a:ea typeface="+mn-ea"/>
              <a:cs typeface="+mn-cs"/>
            </a:rPr>
            <a:t>公共施設整備基金は、町村土地開発公社の先行取得事業により取得した土地の買取りのため、積立増となった。</a:t>
          </a:r>
          <a:endParaRPr lang="ja-JP" altLang="ja-JP" sz="1300">
            <a:solidFill>
              <a:sysClr val="windowText" lastClr="000000"/>
            </a:solidFill>
            <a:effectLst/>
          </a:endParaRPr>
        </a:p>
        <a:p>
          <a:r>
            <a:rPr kumimoji="1" lang="ja-JP" altLang="ja-JP" sz="1300">
              <a:solidFill>
                <a:sysClr val="windowText" lastClr="000000"/>
              </a:solidFill>
              <a:effectLst/>
              <a:latin typeface="+mn-ea"/>
              <a:ea typeface="+mn-ea"/>
              <a:cs typeface="+mn-cs"/>
            </a:rPr>
            <a:t>　・</a:t>
          </a:r>
          <a:r>
            <a:rPr kumimoji="1" lang="ja-JP" altLang="en-US" sz="1300">
              <a:solidFill>
                <a:sysClr val="windowText" lastClr="000000"/>
              </a:solidFill>
              <a:effectLst/>
              <a:latin typeface="+mn-ea"/>
              <a:ea typeface="+mn-ea"/>
              <a:cs typeface="+mn-cs"/>
            </a:rPr>
            <a:t>一般廃棄物処理施設建設等基金は、整備予定の施設建設費の為に年次的に積立てを行っている。</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　</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（今後の方針）</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　一般廃棄物処理施設等の整備に係る費用として、令和７年度から令和１０年度までに約９億７千万円の一般財源分の負担が発生するため、財源の確保のため年次的に積立てを行っていく。</a:t>
          </a:r>
          <a:endParaRPr lang="ja-JP" altLang="ja-JP" sz="1300">
            <a:solidFill>
              <a:sysClr val="windowText" lastClr="000000"/>
            </a:solidFill>
            <a:effectLst/>
            <a:latin typeface="+mn-ea"/>
            <a:ea typeface="+mn-ea"/>
          </a:endParaRPr>
        </a:p>
        <a:p>
          <a:endParaRPr kumimoji="1" lang="en-US" altLang="ja-JP" sz="1300">
            <a:solidFill>
              <a:srgbClr val="FF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ea"/>
              <a:ea typeface="+mn-ea"/>
              <a:cs typeface="+mn-cs"/>
            </a:rPr>
            <a:t>（増減理由）</a:t>
          </a:r>
          <a:endParaRPr kumimoji="1" lang="en-US" altLang="ja-JP" sz="13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　</a:t>
          </a:r>
          <a:r>
            <a:rPr kumimoji="1" lang="ja-JP" altLang="ja-JP" sz="1300">
              <a:solidFill>
                <a:schemeClr val="dk1"/>
              </a:solidFill>
              <a:effectLst/>
              <a:latin typeface="+mn-lt"/>
              <a:ea typeface="+mn-ea"/>
              <a:cs typeface="+mn-cs"/>
            </a:rPr>
            <a:t>財政調整基金については、目的基金への積立金の支出と国保特別会計への法定外操出金</a:t>
          </a:r>
          <a:r>
            <a:rPr kumimoji="1" lang="ja-JP" altLang="en-US" sz="1300">
              <a:solidFill>
                <a:schemeClr val="dk1"/>
              </a:solidFill>
              <a:effectLst/>
              <a:latin typeface="+mn-lt"/>
              <a:ea typeface="+mn-ea"/>
              <a:cs typeface="+mn-cs"/>
            </a:rPr>
            <a:t>の影響により３３５</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減となった</a:t>
          </a:r>
          <a:r>
            <a:rPr kumimoji="1" lang="ja-JP" altLang="ja-JP" sz="1300">
              <a:solidFill>
                <a:schemeClr val="dk1"/>
              </a:solidFill>
              <a:effectLst/>
              <a:latin typeface="+mn-lt"/>
              <a:ea typeface="+mn-ea"/>
              <a:cs typeface="+mn-cs"/>
            </a:rPr>
            <a:t>。</a:t>
          </a:r>
          <a:endParaRPr lang="ja-JP" altLang="ja-JP" sz="1300">
            <a:effectLst/>
          </a:endParaRPr>
        </a:p>
        <a:p>
          <a:pPr eaLnBrk="1" fontAlgn="auto" latinLnBrk="0" hangingPunct="1"/>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（今後の方針）</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財政調整基金の残高は、標準財政規模の</a:t>
          </a:r>
          <a:r>
            <a:rPr kumimoji="1" lang="ja-JP" altLang="en-US" sz="1300">
              <a:solidFill>
                <a:sysClr val="windowText" lastClr="000000"/>
              </a:solidFill>
              <a:effectLst/>
              <a:latin typeface="+mn-ea"/>
              <a:ea typeface="+mn-ea"/>
              <a:cs typeface="+mn-cs"/>
            </a:rPr>
            <a:t>１０％（４．８億）から１５</a:t>
          </a:r>
          <a:r>
            <a:rPr kumimoji="1" lang="ja-JP" altLang="ja-JP" sz="1300">
              <a:solidFill>
                <a:sysClr val="windowText" lastClr="000000"/>
              </a:solidFill>
              <a:effectLst/>
              <a:latin typeface="+mn-ea"/>
              <a:ea typeface="+mn-ea"/>
              <a:cs typeface="+mn-cs"/>
            </a:rPr>
            <a:t>％程度（</a:t>
          </a:r>
          <a:r>
            <a:rPr kumimoji="1" lang="ja-JP" altLang="en-US" sz="1300">
              <a:solidFill>
                <a:sysClr val="windowText" lastClr="000000"/>
              </a:solidFill>
              <a:effectLst/>
              <a:latin typeface="+mn-ea"/>
              <a:ea typeface="+mn-ea"/>
              <a:cs typeface="+mn-cs"/>
            </a:rPr>
            <a:t>７</a:t>
          </a:r>
          <a:r>
            <a:rPr kumimoji="1" lang="en-US" altLang="ja-JP" sz="1300">
              <a:solidFill>
                <a:sysClr val="windowText" lastClr="000000"/>
              </a:solidFill>
              <a:effectLst/>
              <a:latin typeface="+mn-ea"/>
              <a:ea typeface="+mn-ea"/>
              <a:cs typeface="+mn-cs"/>
            </a:rPr>
            <a:t>.</a:t>
          </a:r>
          <a:r>
            <a:rPr kumimoji="1" lang="ja-JP" altLang="en-US" sz="1300">
              <a:solidFill>
                <a:sysClr val="windowText" lastClr="000000"/>
              </a:solidFill>
              <a:effectLst/>
              <a:latin typeface="+mn-ea"/>
              <a:ea typeface="+mn-ea"/>
              <a:cs typeface="+mn-cs"/>
            </a:rPr>
            <a:t>２億</a:t>
          </a:r>
          <a:r>
            <a:rPr kumimoji="1" lang="ja-JP" altLang="ja-JP" sz="1300">
              <a:solidFill>
                <a:sysClr val="windowText" lastClr="000000"/>
              </a:solidFill>
              <a:effectLst/>
              <a:latin typeface="+mn-ea"/>
              <a:ea typeface="+mn-ea"/>
              <a:cs typeface="+mn-cs"/>
            </a:rPr>
            <a:t>）を目標に年次的に積み立てを行う。</a:t>
          </a:r>
          <a:endParaRPr lang="ja-JP" altLang="ja-JP" sz="1300">
            <a:solidFill>
              <a:sysClr val="windowText" lastClr="000000"/>
            </a:solidFill>
            <a:effectLst/>
            <a:latin typeface="+mn-ea"/>
            <a:ea typeface="+mn-ea"/>
          </a:endParaRPr>
        </a:p>
        <a:p>
          <a:endParaRPr kumimoji="1" lang="en-US" altLang="ja-JP" sz="1300">
            <a:solidFill>
              <a:sysClr val="windowText" lastClr="000000"/>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５６百万円の積立をおこなった。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基金を充てる対象となる村債がある場合は積立を行う。</a:t>
          </a:r>
          <a:endParaRPr lang="ja-JP" altLang="ja-JP" sz="13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workbookViewId="0">
      <selection activeCell="AO37" sqref="AO37:BC3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9886749</v>
      </c>
      <c r="BO4" s="358"/>
      <c r="BP4" s="358"/>
      <c r="BQ4" s="358"/>
      <c r="BR4" s="358"/>
      <c r="BS4" s="358"/>
      <c r="BT4" s="358"/>
      <c r="BU4" s="359"/>
      <c r="BV4" s="357">
        <v>9256284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5.9</v>
      </c>
      <c r="CU4" s="364"/>
      <c r="CV4" s="364"/>
      <c r="CW4" s="364"/>
      <c r="CX4" s="364"/>
      <c r="CY4" s="364"/>
      <c r="CZ4" s="364"/>
      <c r="DA4" s="365"/>
      <c r="DB4" s="363">
        <v>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9554112</v>
      </c>
      <c r="BO5" s="395"/>
      <c r="BP5" s="395"/>
      <c r="BQ5" s="395"/>
      <c r="BR5" s="395"/>
      <c r="BS5" s="395"/>
      <c r="BT5" s="395"/>
      <c r="BU5" s="396"/>
      <c r="BV5" s="394">
        <v>8819650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82.9</v>
      </c>
      <c r="CU5" s="392"/>
      <c r="CV5" s="392"/>
      <c r="CW5" s="392"/>
      <c r="CX5" s="392"/>
      <c r="CY5" s="392"/>
      <c r="CZ5" s="392"/>
      <c r="DA5" s="393"/>
      <c r="DB5" s="391">
        <v>81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332637</v>
      </c>
      <c r="BO6" s="395"/>
      <c r="BP6" s="395"/>
      <c r="BQ6" s="395"/>
      <c r="BR6" s="395"/>
      <c r="BS6" s="395"/>
      <c r="BT6" s="395"/>
      <c r="BU6" s="396"/>
      <c r="BV6" s="394">
        <v>436634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83.7</v>
      </c>
      <c r="CU6" s="432"/>
      <c r="CV6" s="432"/>
      <c r="CW6" s="432"/>
      <c r="CX6" s="432"/>
      <c r="CY6" s="432"/>
      <c r="CZ6" s="432"/>
      <c r="DA6" s="433"/>
      <c r="DB6" s="431">
        <v>82.6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47753</v>
      </c>
      <c r="BO7" s="395"/>
      <c r="BP7" s="395"/>
      <c r="BQ7" s="395"/>
      <c r="BR7" s="395"/>
      <c r="BS7" s="395"/>
      <c r="BT7" s="395"/>
      <c r="BU7" s="396"/>
      <c r="BV7" s="394">
        <v>18878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4819622</v>
      </c>
      <c r="CU7" s="395"/>
      <c r="CV7" s="395"/>
      <c r="CW7" s="395"/>
      <c r="CX7" s="395"/>
      <c r="CY7" s="395"/>
      <c r="CZ7" s="395"/>
      <c r="DA7" s="396"/>
      <c r="DB7" s="394">
        <v>4636238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284884</v>
      </c>
      <c r="BO8" s="395"/>
      <c r="BP8" s="395"/>
      <c r="BQ8" s="395"/>
      <c r="BR8" s="395"/>
      <c r="BS8" s="395"/>
      <c r="BT8" s="395"/>
      <c r="BU8" s="396"/>
      <c r="BV8" s="394">
        <v>417756</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0.63</v>
      </c>
      <c r="CU8" s="435"/>
      <c r="CV8" s="435"/>
      <c r="CW8" s="435"/>
      <c r="CX8" s="435"/>
      <c r="CY8" s="435"/>
      <c r="CZ8" s="435"/>
      <c r="DA8" s="436"/>
      <c r="DB8" s="434">
        <v>0.65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17969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-132872</v>
      </c>
      <c r="BO9" s="395"/>
      <c r="BP9" s="395"/>
      <c r="BQ9" s="395"/>
      <c r="BR9" s="395"/>
      <c r="BS9" s="395"/>
      <c r="BT9" s="395"/>
      <c r="BU9" s="396"/>
      <c r="BV9" s="394">
        <v>98135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6.6</v>
      </c>
      <c r="CU9" s="392"/>
      <c r="CV9" s="392"/>
      <c r="CW9" s="392"/>
      <c r="CX9" s="392"/>
      <c r="CY9" s="392"/>
      <c r="CZ9" s="392"/>
      <c r="DA9" s="393"/>
      <c r="DB9" s="391">
        <v>7.7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16148</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205319</v>
      </c>
      <c r="BO10" s="395"/>
      <c r="BP10" s="395"/>
      <c r="BQ10" s="395"/>
      <c r="BR10" s="395"/>
      <c r="BS10" s="395"/>
      <c r="BT10" s="395"/>
      <c r="BU10" s="396"/>
      <c r="BV10" s="394">
        <v>168811</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17933</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540013</v>
      </c>
      <c r="BO12" s="395"/>
      <c r="BP12" s="395"/>
      <c r="BQ12" s="395"/>
      <c r="BR12" s="395"/>
      <c r="BS12" s="395"/>
      <c r="BT12" s="395"/>
      <c r="BU12" s="396"/>
      <c r="BV12" s="394">
        <v>95495</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17517</v>
      </c>
      <c r="S13" s="479"/>
      <c r="T13" s="479"/>
      <c r="U13" s="479"/>
      <c r="V13" s="480"/>
      <c r="W13" s="410" t="s">
        <v>130</v>
      </c>
      <c r="X13" s="411"/>
      <c r="Y13" s="411"/>
      <c r="Z13" s="411"/>
      <c r="AA13" s="411"/>
      <c r="AB13" s="401"/>
      <c r="AC13" s="445">
        <v>68</v>
      </c>
      <c r="AD13" s="446"/>
      <c r="AE13" s="446"/>
      <c r="AF13" s="446"/>
      <c r="AG13" s="488"/>
      <c r="AH13" s="445">
        <v>100</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-467566</v>
      </c>
      <c r="BO13" s="395"/>
      <c r="BP13" s="395"/>
      <c r="BQ13" s="395"/>
      <c r="BR13" s="395"/>
      <c r="BS13" s="395"/>
      <c r="BT13" s="395"/>
      <c r="BU13" s="396"/>
      <c r="BV13" s="394">
        <v>171451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5.5</v>
      </c>
      <c r="CU13" s="392"/>
      <c r="CV13" s="392"/>
      <c r="CW13" s="392"/>
      <c r="CX13" s="392"/>
      <c r="CY13" s="392"/>
      <c r="CZ13" s="392"/>
      <c r="DA13" s="393"/>
      <c r="DB13" s="391">
        <v>5.6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17936</v>
      </c>
      <c r="S14" s="479"/>
      <c r="T14" s="479"/>
      <c r="U14" s="479"/>
      <c r="V14" s="480"/>
      <c r="W14" s="384"/>
      <c r="X14" s="385"/>
      <c r="Y14" s="385"/>
      <c r="Z14" s="385"/>
      <c r="AA14" s="385"/>
      <c r="AB14" s="374"/>
      <c r="AC14" s="481">
        <v>1.1000000000000001</v>
      </c>
      <c r="AD14" s="482"/>
      <c r="AE14" s="482"/>
      <c r="AF14" s="482"/>
      <c r="AG14" s="483"/>
      <c r="AH14" s="481">
        <v>1.7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39.6</v>
      </c>
      <c r="CU14" s="493"/>
      <c r="CV14" s="493"/>
      <c r="CW14" s="493"/>
      <c r="CX14" s="493"/>
      <c r="CY14" s="493"/>
      <c r="CZ14" s="493"/>
      <c r="DA14" s="494"/>
      <c r="DB14" s="492">
        <v>41.4</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17542</v>
      </c>
      <c r="S15" s="479"/>
      <c r="T15" s="479"/>
      <c r="U15" s="479"/>
      <c r="V15" s="480"/>
      <c r="W15" s="410" t="s">
        <v>137</v>
      </c>
      <c r="X15" s="411"/>
      <c r="Y15" s="411"/>
      <c r="Z15" s="411"/>
      <c r="AA15" s="411"/>
      <c r="AB15" s="401"/>
      <c r="AC15" s="445">
        <v>921</v>
      </c>
      <c r="AD15" s="446"/>
      <c r="AE15" s="446"/>
      <c r="AF15" s="446"/>
      <c r="AG15" s="488"/>
      <c r="AH15" s="445">
        <v>950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2535128</v>
      </c>
      <c r="BO15" s="358"/>
      <c r="BP15" s="358"/>
      <c r="BQ15" s="358"/>
      <c r="BR15" s="358"/>
      <c r="BS15" s="358"/>
      <c r="BT15" s="358"/>
      <c r="BU15" s="359"/>
      <c r="BV15" s="357">
        <v>2423669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15.5</v>
      </c>
      <c r="AD16" s="482"/>
      <c r="AE16" s="482"/>
      <c r="AF16" s="482"/>
      <c r="AG16" s="483"/>
      <c r="AH16" s="481">
        <v>16.399999999999999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4050953</v>
      </c>
      <c r="BO16" s="395"/>
      <c r="BP16" s="395"/>
      <c r="BQ16" s="395"/>
      <c r="BR16" s="395"/>
      <c r="BS16" s="395"/>
      <c r="BT16" s="395"/>
      <c r="BU16" s="396"/>
      <c r="BV16" s="394">
        <v>3838108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4956</v>
      </c>
      <c r="AD17" s="446"/>
      <c r="AE17" s="446"/>
      <c r="AF17" s="446"/>
      <c r="AG17" s="488"/>
      <c r="AH17" s="445">
        <v>4740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3255468</v>
      </c>
      <c r="BO17" s="395"/>
      <c r="BP17" s="395"/>
      <c r="BQ17" s="395"/>
      <c r="BR17" s="395"/>
      <c r="BS17" s="395"/>
      <c r="BT17" s="395"/>
      <c r="BU17" s="396"/>
      <c r="BV17" s="394">
        <v>3119621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11.54</v>
      </c>
      <c r="M18" s="518"/>
      <c r="N18" s="518"/>
      <c r="O18" s="518"/>
      <c r="P18" s="518"/>
      <c r="Q18" s="518"/>
      <c r="R18" s="519"/>
      <c r="S18" s="519"/>
      <c r="T18" s="519"/>
      <c r="U18" s="519"/>
      <c r="V18" s="520"/>
      <c r="W18" s="412"/>
      <c r="X18" s="413"/>
      <c r="Y18" s="413"/>
      <c r="Z18" s="413"/>
      <c r="AA18" s="413"/>
      <c r="AB18" s="404"/>
      <c r="AC18" s="521">
        <v>83.4</v>
      </c>
      <c r="AD18" s="522"/>
      <c r="AE18" s="522"/>
      <c r="AF18" s="522"/>
      <c r="AG18" s="523"/>
      <c r="AH18" s="521">
        <v>81.900000000000006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4296973</v>
      </c>
      <c r="BO18" s="395"/>
      <c r="BP18" s="395"/>
      <c r="BQ18" s="395"/>
      <c r="BR18" s="395"/>
      <c r="BS18" s="395"/>
      <c r="BT18" s="395"/>
      <c r="BU18" s="396"/>
      <c r="BV18" s="394">
        <v>4081421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1557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6547141</v>
      </c>
      <c r="BO19" s="395"/>
      <c r="BP19" s="395"/>
      <c r="BQ19" s="395"/>
      <c r="BR19" s="395"/>
      <c r="BS19" s="395"/>
      <c r="BT19" s="395"/>
      <c r="BU19" s="396"/>
      <c r="BV19" s="394">
        <v>5728334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6558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4694130</v>
      </c>
      <c r="BO22" s="358"/>
      <c r="BP22" s="358"/>
      <c r="BQ22" s="358"/>
      <c r="BR22" s="358"/>
      <c r="BS22" s="358"/>
      <c r="BT22" s="358"/>
      <c r="BU22" s="359"/>
      <c r="BV22" s="357">
        <v>4978030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4431403</v>
      </c>
      <c r="BO23" s="395"/>
      <c r="BP23" s="395"/>
      <c r="BQ23" s="395"/>
      <c r="BR23" s="395"/>
      <c r="BS23" s="395"/>
      <c r="BT23" s="395"/>
      <c r="BU23" s="396"/>
      <c r="BV23" s="394">
        <v>4658664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6860</v>
      </c>
      <c r="R24" s="446"/>
      <c r="S24" s="446"/>
      <c r="T24" s="446"/>
      <c r="U24" s="446"/>
      <c r="V24" s="488"/>
      <c r="W24" s="540"/>
      <c r="X24" s="541"/>
      <c r="Y24" s="542"/>
      <c r="Z24" s="444" t="s">
        <v>162</v>
      </c>
      <c r="AA24" s="424"/>
      <c r="AB24" s="424"/>
      <c r="AC24" s="424"/>
      <c r="AD24" s="424"/>
      <c r="AE24" s="424"/>
      <c r="AF24" s="424"/>
      <c r="AG24" s="425"/>
      <c r="AH24" s="445">
        <v>119</v>
      </c>
      <c r="AI24" s="446"/>
      <c r="AJ24" s="446"/>
      <c r="AK24" s="446"/>
      <c r="AL24" s="488"/>
      <c r="AM24" s="445">
        <v>366996</v>
      </c>
      <c r="AN24" s="446"/>
      <c r="AO24" s="446"/>
      <c r="AP24" s="446"/>
      <c r="AQ24" s="446"/>
      <c r="AR24" s="488"/>
      <c r="AS24" s="445">
        <v>3084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2262768</v>
      </c>
      <c r="BO24" s="395"/>
      <c r="BP24" s="395"/>
      <c r="BQ24" s="395"/>
      <c r="BR24" s="395"/>
      <c r="BS24" s="395"/>
      <c r="BT24" s="395"/>
      <c r="BU24" s="396"/>
      <c r="BV24" s="394">
        <v>2338577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5580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2196598</v>
      </c>
      <c r="BO25" s="358"/>
      <c r="BP25" s="358"/>
      <c r="BQ25" s="358"/>
      <c r="BR25" s="358"/>
      <c r="BS25" s="358"/>
      <c r="BT25" s="358"/>
      <c r="BU25" s="359"/>
      <c r="BV25" s="357">
        <v>2104540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5250</v>
      </c>
      <c r="R26" s="446"/>
      <c r="S26" s="446"/>
      <c r="T26" s="446"/>
      <c r="U26" s="446"/>
      <c r="V26" s="488"/>
      <c r="W26" s="540"/>
      <c r="X26" s="541"/>
      <c r="Y26" s="542"/>
      <c r="Z26" s="444" t="s">
        <v>168</v>
      </c>
      <c r="AA26" s="546"/>
      <c r="AB26" s="546"/>
      <c r="AC26" s="546"/>
      <c r="AD26" s="546"/>
      <c r="AE26" s="546"/>
      <c r="AF26" s="546"/>
      <c r="AG26" s="547"/>
      <c r="AH26" s="445">
        <v>8</v>
      </c>
      <c r="AI26" s="446"/>
      <c r="AJ26" s="446"/>
      <c r="AK26" s="446"/>
      <c r="AL26" s="488"/>
      <c r="AM26" s="445">
        <v>21608</v>
      </c>
      <c r="AN26" s="446"/>
      <c r="AO26" s="446"/>
      <c r="AP26" s="446"/>
      <c r="AQ26" s="446"/>
      <c r="AR26" s="488"/>
      <c r="AS26" s="445">
        <v>2701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3000</v>
      </c>
      <c r="R27" s="446"/>
      <c r="S27" s="446"/>
      <c r="T27" s="446"/>
      <c r="U27" s="446"/>
      <c r="V27" s="488"/>
      <c r="W27" s="540"/>
      <c r="X27" s="541"/>
      <c r="Y27" s="542"/>
      <c r="Z27" s="444" t="s">
        <v>171</v>
      </c>
      <c r="AA27" s="424"/>
      <c r="AB27" s="424"/>
      <c r="AC27" s="424"/>
      <c r="AD27" s="424"/>
      <c r="AE27" s="424"/>
      <c r="AF27" s="424"/>
      <c r="AG27" s="425"/>
      <c r="AH27" s="445">
        <v>8</v>
      </c>
      <c r="AI27" s="446"/>
      <c r="AJ27" s="446"/>
      <c r="AK27" s="446"/>
      <c r="AL27" s="488"/>
      <c r="AM27" s="445">
        <v>25562</v>
      </c>
      <c r="AN27" s="446"/>
      <c r="AO27" s="446"/>
      <c r="AP27" s="446"/>
      <c r="AQ27" s="446"/>
      <c r="AR27" s="488"/>
      <c r="AS27" s="445">
        <v>3195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32000</v>
      </c>
      <c r="BO27" s="514"/>
      <c r="BP27" s="514"/>
      <c r="BQ27" s="514"/>
      <c r="BR27" s="514"/>
      <c r="BS27" s="514"/>
      <c r="BT27" s="514"/>
      <c r="BU27" s="515"/>
      <c r="BV27" s="513">
        <v>32000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2550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368178</v>
      </c>
      <c r="BO28" s="358"/>
      <c r="BP28" s="358"/>
      <c r="BQ28" s="358"/>
      <c r="BR28" s="358"/>
      <c r="BS28" s="358"/>
      <c r="BT28" s="358"/>
      <c r="BU28" s="359"/>
      <c r="BV28" s="357">
        <v>702872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2350</v>
      </c>
      <c r="R29" s="446"/>
      <c r="S29" s="446"/>
      <c r="T29" s="446"/>
      <c r="U29" s="446"/>
      <c r="V29" s="488"/>
      <c r="W29" s="543"/>
      <c r="X29" s="544"/>
      <c r="Y29" s="545"/>
      <c r="Z29" s="444" t="s">
        <v>177</v>
      </c>
      <c r="AA29" s="424"/>
      <c r="AB29" s="424"/>
      <c r="AC29" s="424"/>
      <c r="AD29" s="424"/>
      <c r="AE29" s="424"/>
      <c r="AF29" s="424"/>
      <c r="AG29" s="425"/>
      <c r="AH29" s="445">
        <v>127</v>
      </c>
      <c r="AI29" s="446"/>
      <c r="AJ29" s="446"/>
      <c r="AK29" s="446"/>
      <c r="AL29" s="488"/>
      <c r="AM29" s="445">
        <v>392558</v>
      </c>
      <c r="AN29" s="446"/>
      <c r="AO29" s="446"/>
      <c r="AP29" s="446"/>
      <c r="AQ29" s="446"/>
      <c r="AR29" s="488"/>
      <c r="AS29" s="445">
        <v>3091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156486</v>
      </c>
      <c r="BO29" s="395"/>
      <c r="BP29" s="395"/>
      <c r="BQ29" s="395"/>
      <c r="BR29" s="395"/>
      <c r="BS29" s="395"/>
      <c r="BT29" s="395"/>
      <c r="BU29" s="396"/>
      <c r="BV29" s="394">
        <v>99866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1223006</v>
      </c>
      <c r="BO30" s="514"/>
      <c r="BP30" s="514"/>
      <c r="BQ30" s="514"/>
      <c r="BR30" s="514"/>
      <c r="BS30" s="514"/>
      <c r="BT30" s="514"/>
      <c r="BU30" s="515"/>
      <c r="BV30" s="513">
        <v>1049522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4</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沖縄県市町村自治会館管理組合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5</v>
      </c>
      <c r="AN35" s="584"/>
      <c r="AO35" s="585" t="str">
        <f>IF('各会計、関係団体の財政状況及び健全化判断比率'!B31="","",'各会計、関係団体の財政状況及び健全化判断比率'!B31)</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沖縄県市町村総合事務組合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中城村北中城村清掃事務組合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中城北中城消防組合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南部広域行政組合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中部広域市町村圏事務組合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沖縄県介護保険広域連合（一般会計）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沖縄県介護保険広域連合（特別会計）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沖縄県後期高齢者医療広域連合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t7rayaFF6iq/RhYynvJ9IJHKJZWL+CAFVchb27+FecEqfn/7pNIED48L6z1O5rLGFBNDVIvHUzkPxo3ETiu6pg==" saltValue="tQweqEdlQPwgQ5qamYnL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22"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2775339</v>
      </c>
      <c r="S5" s="600"/>
      <c r="T5" s="600"/>
      <c r="U5" s="600"/>
      <c r="V5" s="600"/>
      <c r="W5" s="600"/>
      <c r="X5" s="600"/>
      <c r="Y5" s="601"/>
      <c r="Z5" s="602">
        <v>28.1</v>
      </c>
      <c r="AA5" s="602"/>
      <c r="AB5" s="602"/>
      <c r="AC5" s="602"/>
      <c r="AD5" s="603">
        <v>2775339</v>
      </c>
      <c r="AE5" s="603"/>
      <c r="AF5" s="603"/>
      <c r="AG5" s="603"/>
      <c r="AH5" s="603"/>
      <c r="AI5" s="603"/>
      <c r="AJ5" s="603"/>
      <c r="AK5" s="603"/>
      <c r="AL5" s="604">
        <v>54.1</v>
      </c>
      <c r="AM5" s="605"/>
      <c r="AN5" s="605"/>
      <c r="AO5" s="606"/>
      <c r="AP5" s="596" t="s">
        <v>216</v>
      </c>
      <c r="AQ5" s="597"/>
      <c r="AR5" s="597"/>
      <c r="AS5" s="597"/>
      <c r="AT5" s="597"/>
      <c r="AU5" s="597"/>
      <c r="AV5" s="597"/>
      <c r="AW5" s="597"/>
      <c r="AX5" s="597"/>
      <c r="AY5" s="597"/>
      <c r="AZ5" s="597"/>
      <c r="BA5" s="597"/>
      <c r="BB5" s="597"/>
      <c r="BC5" s="597"/>
      <c r="BD5" s="597"/>
      <c r="BE5" s="597"/>
      <c r="BF5" s="598"/>
      <c r="BG5" s="610">
        <v>2775339</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40518</v>
      </c>
      <c r="S6" s="611"/>
      <c r="T6" s="611"/>
      <c r="U6" s="611"/>
      <c r="V6" s="611"/>
      <c r="W6" s="611"/>
      <c r="X6" s="611"/>
      <c r="Y6" s="612"/>
      <c r="Z6" s="613">
        <v>0.4</v>
      </c>
      <c r="AA6" s="613"/>
      <c r="AB6" s="613"/>
      <c r="AC6" s="613"/>
      <c r="AD6" s="614">
        <v>40518</v>
      </c>
      <c r="AE6" s="614"/>
      <c r="AF6" s="614"/>
      <c r="AG6" s="614"/>
      <c r="AH6" s="614"/>
      <c r="AI6" s="614"/>
      <c r="AJ6" s="614"/>
      <c r="AK6" s="614"/>
      <c r="AL6" s="615">
        <v>0.8</v>
      </c>
      <c r="AM6" s="616"/>
      <c r="AN6" s="616"/>
      <c r="AO6" s="617"/>
      <c r="AP6" s="607" t="s">
        <v>221</v>
      </c>
      <c r="AQ6" s="608"/>
      <c r="AR6" s="608"/>
      <c r="AS6" s="608"/>
      <c r="AT6" s="608"/>
      <c r="AU6" s="608"/>
      <c r="AV6" s="608"/>
      <c r="AW6" s="608"/>
      <c r="AX6" s="608"/>
      <c r="AY6" s="608"/>
      <c r="AZ6" s="608"/>
      <c r="BA6" s="608"/>
      <c r="BB6" s="608"/>
      <c r="BC6" s="608"/>
      <c r="BD6" s="608"/>
      <c r="BE6" s="608"/>
      <c r="BF6" s="609"/>
      <c r="BG6" s="610">
        <v>2775339</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97254</v>
      </c>
      <c r="CS6" s="611"/>
      <c r="CT6" s="611"/>
      <c r="CU6" s="611"/>
      <c r="CV6" s="611"/>
      <c r="CW6" s="611"/>
      <c r="CX6" s="611"/>
      <c r="CY6" s="612"/>
      <c r="CZ6" s="604">
        <v>1</v>
      </c>
      <c r="DA6" s="605"/>
      <c r="DB6" s="605"/>
      <c r="DC6" s="621"/>
      <c r="DD6" s="619" t="s">
        <v>121</v>
      </c>
      <c r="DE6" s="611"/>
      <c r="DF6" s="611"/>
      <c r="DG6" s="611"/>
      <c r="DH6" s="611"/>
      <c r="DI6" s="611"/>
      <c r="DJ6" s="611"/>
      <c r="DK6" s="611"/>
      <c r="DL6" s="611"/>
      <c r="DM6" s="611"/>
      <c r="DN6" s="611"/>
      <c r="DO6" s="611"/>
      <c r="DP6" s="612"/>
      <c r="DQ6" s="619">
        <v>97254</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413</v>
      </c>
      <c r="S7" s="611"/>
      <c r="T7" s="611"/>
      <c r="U7" s="611"/>
      <c r="V7" s="611"/>
      <c r="W7" s="611"/>
      <c r="X7" s="611"/>
      <c r="Y7" s="612"/>
      <c r="Z7" s="613">
        <v>0</v>
      </c>
      <c r="AA7" s="613"/>
      <c r="AB7" s="613"/>
      <c r="AC7" s="613"/>
      <c r="AD7" s="614">
        <v>413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1040169</v>
      </c>
      <c r="BH7" s="611"/>
      <c r="BI7" s="611"/>
      <c r="BJ7" s="611"/>
      <c r="BK7" s="611"/>
      <c r="BL7" s="611"/>
      <c r="BM7" s="611"/>
      <c r="BN7" s="612"/>
      <c r="BO7" s="613">
        <v>37.5</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1761570</v>
      </c>
      <c r="CS7" s="611"/>
      <c r="CT7" s="611"/>
      <c r="CU7" s="611"/>
      <c r="CV7" s="611"/>
      <c r="CW7" s="611"/>
      <c r="CX7" s="611"/>
      <c r="CY7" s="612"/>
      <c r="CZ7" s="613">
        <v>18.399999999999999</v>
      </c>
      <c r="DA7" s="613"/>
      <c r="DB7" s="613"/>
      <c r="DC7" s="613"/>
      <c r="DD7" s="619">
        <v>1199</v>
      </c>
      <c r="DE7" s="611"/>
      <c r="DF7" s="611"/>
      <c r="DG7" s="611"/>
      <c r="DH7" s="611"/>
      <c r="DI7" s="611"/>
      <c r="DJ7" s="611"/>
      <c r="DK7" s="611"/>
      <c r="DL7" s="611"/>
      <c r="DM7" s="611"/>
      <c r="DN7" s="611"/>
      <c r="DO7" s="611"/>
      <c r="DP7" s="612"/>
      <c r="DQ7" s="619">
        <v>1302200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5246</v>
      </c>
      <c r="S8" s="611"/>
      <c r="T8" s="611"/>
      <c r="U8" s="611"/>
      <c r="V8" s="611"/>
      <c r="W8" s="611"/>
      <c r="X8" s="611"/>
      <c r="Y8" s="612"/>
      <c r="Z8" s="613">
        <v>0.1</v>
      </c>
      <c r="AA8" s="613"/>
      <c r="AB8" s="613"/>
      <c r="AC8" s="613"/>
      <c r="AD8" s="614">
        <v>5246</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28731</v>
      </c>
      <c r="BH8" s="611"/>
      <c r="BI8" s="611"/>
      <c r="BJ8" s="611"/>
      <c r="BK8" s="611"/>
      <c r="BL8" s="611"/>
      <c r="BM8" s="611"/>
      <c r="BN8" s="612"/>
      <c r="BO8" s="613">
        <v>1</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4086002</v>
      </c>
      <c r="CS8" s="611"/>
      <c r="CT8" s="611"/>
      <c r="CU8" s="611"/>
      <c r="CV8" s="611"/>
      <c r="CW8" s="611"/>
      <c r="CX8" s="611"/>
      <c r="CY8" s="612"/>
      <c r="CZ8" s="613">
        <v>42.8</v>
      </c>
      <c r="DA8" s="613"/>
      <c r="DB8" s="613"/>
      <c r="DC8" s="613"/>
      <c r="DD8" s="619" t="s">
        <v>121</v>
      </c>
      <c r="DE8" s="611"/>
      <c r="DF8" s="611"/>
      <c r="DG8" s="611"/>
      <c r="DH8" s="611"/>
      <c r="DI8" s="611"/>
      <c r="DJ8" s="611"/>
      <c r="DK8" s="611"/>
      <c r="DL8" s="611"/>
      <c r="DM8" s="611"/>
      <c r="DN8" s="611"/>
      <c r="DO8" s="611"/>
      <c r="DP8" s="612"/>
      <c r="DQ8" s="619">
        <v>2116382</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5871</v>
      </c>
      <c r="S9" s="611"/>
      <c r="T9" s="611"/>
      <c r="U9" s="611"/>
      <c r="V9" s="611"/>
      <c r="W9" s="611"/>
      <c r="X9" s="611"/>
      <c r="Y9" s="612"/>
      <c r="Z9" s="613">
        <v>0.1</v>
      </c>
      <c r="AA9" s="613"/>
      <c r="AB9" s="613"/>
      <c r="AC9" s="613"/>
      <c r="AD9" s="614">
        <v>5871</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877014</v>
      </c>
      <c r="BH9" s="611"/>
      <c r="BI9" s="611"/>
      <c r="BJ9" s="611"/>
      <c r="BK9" s="611"/>
      <c r="BL9" s="611"/>
      <c r="BM9" s="611"/>
      <c r="BN9" s="612"/>
      <c r="BO9" s="613">
        <v>31.6</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805465</v>
      </c>
      <c r="CS9" s="611"/>
      <c r="CT9" s="611"/>
      <c r="CU9" s="611"/>
      <c r="CV9" s="611"/>
      <c r="CW9" s="611"/>
      <c r="CX9" s="611"/>
      <c r="CY9" s="612"/>
      <c r="CZ9" s="613">
        <v>8.4</v>
      </c>
      <c r="DA9" s="613"/>
      <c r="DB9" s="613"/>
      <c r="DC9" s="613"/>
      <c r="DD9" s="619">
        <v>2047</v>
      </c>
      <c r="DE9" s="611"/>
      <c r="DF9" s="611"/>
      <c r="DG9" s="611"/>
      <c r="DH9" s="611"/>
      <c r="DI9" s="611"/>
      <c r="DJ9" s="611"/>
      <c r="DK9" s="611"/>
      <c r="DL9" s="611"/>
      <c r="DM9" s="611"/>
      <c r="DN9" s="611"/>
      <c r="DO9" s="611"/>
      <c r="DP9" s="612"/>
      <c r="DQ9" s="619">
        <v>676335</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55037</v>
      </c>
      <c r="BH10" s="611"/>
      <c r="BI10" s="611"/>
      <c r="BJ10" s="611"/>
      <c r="BK10" s="611"/>
      <c r="BL10" s="611"/>
      <c r="BM10" s="611"/>
      <c r="BN10" s="612"/>
      <c r="BO10" s="613">
        <v>2</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409365</v>
      </c>
      <c r="S11" s="611"/>
      <c r="T11" s="611"/>
      <c r="U11" s="611"/>
      <c r="V11" s="611"/>
      <c r="W11" s="611"/>
      <c r="X11" s="611"/>
      <c r="Y11" s="612"/>
      <c r="Z11" s="615">
        <v>4.0999999999999996</v>
      </c>
      <c r="AA11" s="616"/>
      <c r="AB11" s="616"/>
      <c r="AC11" s="622"/>
      <c r="AD11" s="619">
        <v>409365</v>
      </c>
      <c r="AE11" s="611"/>
      <c r="AF11" s="611"/>
      <c r="AG11" s="611"/>
      <c r="AH11" s="611"/>
      <c r="AI11" s="611"/>
      <c r="AJ11" s="611"/>
      <c r="AK11" s="612"/>
      <c r="AL11" s="615">
        <v>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79387</v>
      </c>
      <c r="BH11" s="611"/>
      <c r="BI11" s="611"/>
      <c r="BJ11" s="611"/>
      <c r="BK11" s="611"/>
      <c r="BL11" s="611"/>
      <c r="BM11" s="611"/>
      <c r="BN11" s="612"/>
      <c r="BO11" s="613">
        <v>2.9</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138004</v>
      </c>
      <c r="CS11" s="611"/>
      <c r="CT11" s="611"/>
      <c r="CU11" s="611"/>
      <c r="CV11" s="611"/>
      <c r="CW11" s="611"/>
      <c r="CX11" s="611"/>
      <c r="CY11" s="612"/>
      <c r="CZ11" s="613">
        <v>1.4</v>
      </c>
      <c r="DA11" s="613"/>
      <c r="DB11" s="613"/>
      <c r="DC11" s="613"/>
      <c r="DD11" s="619">
        <v>2494</v>
      </c>
      <c r="DE11" s="611"/>
      <c r="DF11" s="611"/>
      <c r="DG11" s="611"/>
      <c r="DH11" s="611"/>
      <c r="DI11" s="611"/>
      <c r="DJ11" s="611"/>
      <c r="DK11" s="611"/>
      <c r="DL11" s="611"/>
      <c r="DM11" s="611"/>
      <c r="DN11" s="611"/>
      <c r="DO11" s="611"/>
      <c r="DP11" s="612"/>
      <c r="DQ11" s="619">
        <v>104818</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5254</v>
      </c>
      <c r="S12" s="611"/>
      <c r="T12" s="611"/>
      <c r="U12" s="611"/>
      <c r="V12" s="611"/>
      <c r="W12" s="611"/>
      <c r="X12" s="611"/>
      <c r="Y12" s="612"/>
      <c r="Z12" s="613">
        <v>0.1</v>
      </c>
      <c r="AA12" s="613"/>
      <c r="AB12" s="613"/>
      <c r="AC12" s="613"/>
      <c r="AD12" s="614">
        <v>5254</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1538065</v>
      </c>
      <c r="BH12" s="611"/>
      <c r="BI12" s="611"/>
      <c r="BJ12" s="611"/>
      <c r="BK12" s="611"/>
      <c r="BL12" s="611"/>
      <c r="BM12" s="611"/>
      <c r="BN12" s="612"/>
      <c r="BO12" s="613">
        <v>55.4</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188961</v>
      </c>
      <c r="CS12" s="611"/>
      <c r="CT12" s="611"/>
      <c r="CU12" s="611"/>
      <c r="CV12" s="611"/>
      <c r="CW12" s="611"/>
      <c r="CX12" s="611"/>
      <c r="CY12" s="612"/>
      <c r="CZ12" s="613">
        <v>2</v>
      </c>
      <c r="DA12" s="613"/>
      <c r="DB12" s="613"/>
      <c r="DC12" s="613"/>
      <c r="DD12" s="619" t="s">
        <v>121</v>
      </c>
      <c r="DE12" s="611"/>
      <c r="DF12" s="611"/>
      <c r="DG12" s="611"/>
      <c r="DH12" s="611"/>
      <c r="DI12" s="611"/>
      <c r="DJ12" s="611"/>
      <c r="DK12" s="611"/>
      <c r="DL12" s="611"/>
      <c r="DM12" s="611"/>
      <c r="DN12" s="611"/>
      <c r="DO12" s="611"/>
      <c r="DP12" s="612"/>
      <c r="DQ12" s="619">
        <v>59824</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1532558</v>
      </c>
      <c r="BH13" s="611"/>
      <c r="BI13" s="611"/>
      <c r="BJ13" s="611"/>
      <c r="BK13" s="611"/>
      <c r="BL13" s="611"/>
      <c r="BM13" s="611"/>
      <c r="BN13" s="612"/>
      <c r="BO13" s="613">
        <v>55.2</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497977</v>
      </c>
      <c r="CS13" s="611"/>
      <c r="CT13" s="611"/>
      <c r="CU13" s="611"/>
      <c r="CV13" s="611"/>
      <c r="CW13" s="611"/>
      <c r="CX13" s="611"/>
      <c r="CY13" s="612"/>
      <c r="CZ13" s="613">
        <v>5.2</v>
      </c>
      <c r="DA13" s="613"/>
      <c r="DB13" s="613"/>
      <c r="DC13" s="613"/>
      <c r="DD13" s="619">
        <v>123620</v>
      </c>
      <c r="DE13" s="611"/>
      <c r="DF13" s="611"/>
      <c r="DG13" s="611"/>
      <c r="DH13" s="611"/>
      <c r="DI13" s="611"/>
      <c r="DJ13" s="611"/>
      <c r="DK13" s="611"/>
      <c r="DL13" s="611"/>
      <c r="DM13" s="611"/>
      <c r="DN13" s="611"/>
      <c r="DO13" s="611"/>
      <c r="DP13" s="612"/>
      <c r="DQ13" s="619">
        <v>381071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363</v>
      </c>
      <c r="S14" s="611"/>
      <c r="T14" s="611"/>
      <c r="U14" s="611"/>
      <c r="V14" s="611"/>
      <c r="W14" s="611"/>
      <c r="X14" s="611"/>
      <c r="Y14" s="612"/>
      <c r="Z14" s="613">
        <v>0</v>
      </c>
      <c r="AA14" s="613"/>
      <c r="AB14" s="613"/>
      <c r="AC14" s="613"/>
      <c r="AD14" s="614">
        <v>363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70593</v>
      </c>
      <c r="BH14" s="611"/>
      <c r="BI14" s="611"/>
      <c r="BJ14" s="611"/>
      <c r="BK14" s="611"/>
      <c r="BL14" s="611"/>
      <c r="BM14" s="611"/>
      <c r="BN14" s="612"/>
      <c r="BO14" s="613">
        <v>2.5</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271727</v>
      </c>
      <c r="CS14" s="611"/>
      <c r="CT14" s="611"/>
      <c r="CU14" s="611"/>
      <c r="CV14" s="611"/>
      <c r="CW14" s="611"/>
      <c r="CX14" s="611"/>
      <c r="CY14" s="612"/>
      <c r="CZ14" s="613">
        <v>2.8</v>
      </c>
      <c r="DA14" s="613"/>
      <c r="DB14" s="613"/>
      <c r="DC14" s="613"/>
      <c r="DD14" s="619" t="s">
        <v>121</v>
      </c>
      <c r="DE14" s="611"/>
      <c r="DF14" s="611"/>
      <c r="DG14" s="611"/>
      <c r="DH14" s="611"/>
      <c r="DI14" s="611"/>
      <c r="DJ14" s="611"/>
      <c r="DK14" s="611"/>
      <c r="DL14" s="611"/>
      <c r="DM14" s="611"/>
      <c r="DN14" s="611"/>
      <c r="DO14" s="611"/>
      <c r="DP14" s="612"/>
      <c r="DQ14" s="619">
        <v>268347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126512</v>
      </c>
      <c r="BH15" s="611"/>
      <c r="BI15" s="611"/>
      <c r="BJ15" s="611"/>
      <c r="BK15" s="611"/>
      <c r="BL15" s="611"/>
      <c r="BM15" s="611"/>
      <c r="BN15" s="612"/>
      <c r="BO15" s="613">
        <v>4.5999999999999996</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1273864</v>
      </c>
      <c r="CS15" s="611"/>
      <c r="CT15" s="611"/>
      <c r="CU15" s="611"/>
      <c r="CV15" s="611"/>
      <c r="CW15" s="611"/>
      <c r="CX15" s="611"/>
      <c r="CY15" s="612"/>
      <c r="CZ15" s="613">
        <v>13.3</v>
      </c>
      <c r="DA15" s="613"/>
      <c r="DB15" s="613"/>
      <c r="DC15" s="613"/>
      <c r="DD15" s="619">
        <v>225410</v>
      </c>
      <c r="DE15" s="611"/>
      <c r="DF15" s="611"/>
      <c r="DG15" s="611"/>
      <c r="DH15" s="611"/>
      <c r="DI15" s="611"/>
      <c r="DJ15" s="611"/>
      <c r="DK15" s="611"/>
      <c r="DL15" s="611"/>
      <c r="DM15" s="611"/>
      <c r="DN15" s="611"/>
      <c r="DO15" s="611"/>
      <c r="DP15" s="612"/>
      <c r="DQ15" s="619">
        <v>774985</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4146</v>
      </c>
      <c r="S16" s="611"/>
      <c r="T16" s="611"/>
      <c r="U16" s="611"/>
      <c r="V16" s="611"/>
      <c r="W16" s="611"/>
      <c r="X16" s="611"/>
      <c r="Y16" s="612"/>
      <c r="Z16" s="613">
        <v>0</v>
      </c>
      <c r="AA16" s="613"/>
      <c r="AB16" s="613"/>
      <c r="AC16" s="613"/>
      <c r="AD16" s="614">
        <v>4146</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32377</v>
      </c>
      <c r="S17" s="611"/>
      <c r="T17" s="611"/>
      <c r="U17" s="611"/>
      <c r="V17" s="611"/>
      <c r="W17" s="611"/>
      <c r="X17" s="611"/>
      <c r="Y17" s="612"/>
      <c r="Z17" s="613">
        <v>0.3</v>
      </c>
      <c r="AA17" s="613"/>
      <c r="AB17" s="613"/>
      <c r="AC17" s="613"/>
      <c r="AD17" s="614">
        <v>32377</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433288</v>
      </c>
      <c r="CS17" s="611"/>
      <c r="CT17" s="611"/>
      <c r="CU17" s="611"/>
      <c r="CV17" s="611"/>
      <c r="CW17" s="611"/>
      <c r="CX17" s="611"/>
      <c r="CY17" s="612"/>
      <c r="CZ17" s="613">
        <v>4.5</v>
      </c>
      <c r="DA17" s="613"/>
      <c r="DB17" s="613"/>
      <c r="DC17" s="613"/>
      <c r="DD17" s="619" t="s">
        <v>121</v>
      </c>
      <c r="DE17" s="611"/>
      <c r="DF17" s="611"/>
      <c r="DG17" s="611"/>
      <c r="DH17" s="611"/>
      <c r="DI17" s="611"/>
      <c r="DJ17" s="611"/>
      <c r="DK17" s="611"/>
      <c r="DL17" s="611"/>
      <c r="DM17" s="611"/>
      <c r="DN17" s="611"/>
      <c r="DO17" s="611"/>
      <c r="DP17" s="612"/>
      <c r="DQ17" s="619">
        <v>433288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16076</v>
      </c>
      <c r="S18" s="611"/>
      <c r="T18" s="611"/>
      <c r="U18" s="611"/>
      <c r="V18" s="611"/>
      <c r="W18" s="611"/>
      <c r="X18" s="611"/>
      <c r="Y18" s="612"/>
      <c r="Z18" s="613">
        <v>0.2</v>
      </c>
      <c r="AA18" s="613"/>
      <c r="AB18" s="613"/>
      <c r="AC18" s="613"/>
      <c r="AD18" s="614">
        <v>16076</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16076</v>
      </c>
      <c r="S19" s="611"/>
      <c r="T19" s="611"/>
      <c r="U19" s="611"/>
      <c r="V19" s="611"/>
      <c r="W19" s="611"/>
      <c r="X19" s="611"/>
      <c r="Y19" s="612"/>
      <c r="Z19" s="613">
        <v>0.2</v>
      </c>
      <c r="AA19" s="613"/>
      <c r="AB19" s="613"/>
      <c r="AC19" s="613"/>
      <c r="AD19" s="614">
        <v>16076</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9554112</v>
      </c>
      <c r="CS20" s="611"/>
      <c r="CT20" s="611"/>
      <c r="CU20" s="611"/>
      <c r="CV20" s="611"/>
      <c r="CW20" s="611"/>
      <c r="CX20" s="611"/>
      <c r="CY20" s="612"/>
      <c r="CZ20" s="613">
        <v>100</v>
      </c>
      <c r="DA20" s="613"/>
      <c r="DB20" s="613"/>
      <c r="DC20" s="613"/>
      <c r="DD20" s="619">
        <v>354770</v>
      </c>
      <c r="DE20" s="611"/>
      <c r="DF20" s="611"/>
      <c r="DG20" s="611"/>
      <c r="DH20" s="611"/>
      <c r="DI20" s="611"/>
      <c r="DJ20" s="611"/>
      <c r="DK20" s="611"/>
      <c r="DL20" s="611"/>
      <c r="DM20" s="611"/>
      <c r="DN20" s="611"/>
      <c r="DO20" s="611"/>
      <c r="DP20" s="612"/>
      <c r="DQ20" s="619">
        <v>6214504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1612665</v>
      </c>
      <c r="S21" s="611"/>
      <c r="T21" s="611"/>
      <c r="U21" s="611"/>
      <c r="V21" s="611"/>
      <c r="W21" s="611"/>
      <c r="X21" s="611"/>
      <c r="Y21" s="612"/>
      <c r="Z21" s="613">
        <v>16.3</v>
      </c>
      <c r="AA21" s="613"/>
      <c r="AB21" s="613"/>
      <c r="AC21" s="613"/>
      <c r="AD21" s="614">
        <v>1515893</v>
      </c>
      <c r="AE21" s="614"/>
      <c r="AF21" s="614"/>
      <c r="AG21" s="614"/>
      <c r="AH21" s="614"/>
      <c r="AI21" s="614"/>
      <c r="AJ21" s="614"/>
      <c r="AK21" s="614"/>
      <c r="AL21" s="615">
        <v>29.5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1515893</v>
      </c>
      <c r="S22" s="611"/>
      <c r="T22" s="611"/>
      <c r="U22" s="611"/>
      <c r="V22" s="611"/>
      <c r="W22" s="611"/>
      <c r="X22" s="611"/>
      <c r="Y22" s="612"/>
      <c r="Z22" s="613">
        <v>15.3</v>
      </c>
      <c r="AA22" s="613"/>
      <c r="AB22" s="613"/>
      <c r="AC22" s="613"/>
      <c r="AD22" s="614">
        <v>1515893</v>
      </c>
      <c r="AE22" s="614"/>
      <c r="AF22" s="614"/>
      <c r="AG22" s="614"/>
      <c r="AH22" s="614"/>
      <c r="AI22" s="614"/>
      <c r="AJ22" s="614"/>
      <c r="AK22" s="614"/>
      <c r="AL22" s="615">
        <v>29.5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96772</v>
      </c>
      <c r="S23" s="611"/>
      <c r="T23" s="611"/>
      <c r="U23" s="611"/>
      <c r="V23" s="611"/>
      <c r="W23" s="611"/>
      <c r="X23" s="611"/>
      <c r="Y23" s="612"/>
      <c r="Z23" s="613">
        <v>1</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4284295</v>
      </c>
      <c r="CS24" s="600"/>
      <c r="CT24" s="600"/>
      <c r="CU24" s="600"/>
      <c r="CV24" s="600"/>
      <c r="CW24" s="600"/>
      <c r="CX24" s="600"/>
      <c r="CY24" s="601"/>
      <c r="CZ24" s="604">
        <v>44.8</v>
      </c>
      <c r="DA24" s="605"/>
      <c r="DB24" s="605"/>
      <c r="DC24" s="621"/>
      <c r="DD24" s="645">
        <v>2424304</v>
      </c>
      <c r="DE24" s="600"/>
      <c r="DF24" s="600"/>
      <c r="DG24" s="600"/>
      <c r="DH24" s="600"/>
      <c r="DI24" s="600"/>
      <c r="DJ24" s="600"/>
      <c r="DK24" s="601"/>
      <c r="DL24" s="645">
        <v>2053758</v>
      </c>
      <c r="DM24" s="600"/>
      <c r="DN24" s="600"/>
      <c r="DO24" s="600"/>
      <c r="DP24" s="600"/>
      <c r="DQ24" s="600"/>
      <c r="DR24" s="600"/>
      <c r="DS24" s="600"/>
      <c r="DT24" s="600"/>
      <c r="DU24" s="600"/>
      <c r="DV24" s="601"/>
      <c r="DW24" s="604">
        <v>39.6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4907633</v>
      </c>
      <c r="S25" s="611"/>
      <c r="T25" s="611"/>
      <c r="U25" s="611"/>
      <c r="V25" s="611"/>
      <c r="W25" s="611"/>
      <c r="X25" s="611"/>
      <c r="Y25" s="612"/>
      <c r="Z25" s="613">
        <v>49.6</v>
      </c>
      <c r="AA25" s="613"/>
      <c r="AB25" s="613"/>
      <c r="AC25" s="613"/>
      <c r="AD25" s="614">
        <v>4810861</v>
      </c>
      <c r="AE25" s="614"/>
      <c r="AF25" s="614"/>
      <c r="AG25" s="614"/>
      <c r="AH25" s="614"/>
      <c r="AI25" s="614"/>
      <c r="AJ25" s="614"/>
      <c r="AK25" s="614"/>
      <c r="AL25" s="615">
        <v>93.7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1526816</v>
      </c>
      <c r="CS25" s="642"/>
      <c r="CT25" s="642"/>
      <c r="CU25" s="642"/>
      <c r="CV25" s="642"/>
      <c r="CW25" s="642"/>
      <c r="CX25" s="642"/>
      <c r="CY25" s="643"/>
      <c r="CZ25" s="615">
        <v>16</v>
      </c>
      <c r="DA25" s="640"/>
      <c r="DB25" s="640"/>
      <c r="DC25" s="644"/>
      <c r="DD25" s="619">
        <v>1281631</v>
      </c>
      <c r="DE25" s="642"/>
      <c r="DF25" s="642"/>
      <c r="DG25" s="642"/>
      <c r="DH25" s="642"/>
      <c r="DI25" s="642"/>
      <c r="DJ25" s="642"/>
      <c r="DK25" s="643"/>
      <c r="DL25" s="619">
        <v>1043489</v>
      </c>
      <c r="DM25" s="642"/>
      <c r="DN25" s="642"/>
      <c r="DO25" s="642"/>
      <c r="DP25" s="642"/>
      <c r="DQ25" s="642"/>
      <c r="DR25" s="642"/>
      <c r="DS25" s="642"/>
      <c r="DT25" s="642"/>
      <c r="DU25" s="642"/>
      <c r="DV25" s="643"/>
      <c r="DW25" s="615">
        <v>20.100000000000001</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2222</v>
      </c>
      <c r="S26" s="611"/>
      <c r="T26" s="611"/>
      <c r="U26" s="611"/>
      <c r="V26" s="611"/>
      <c r="W26" s="611"/>
      <c r="X26" s="611"/>
      <c r="Y26" s="612"/>
      <c r="Z26" s="613">
        <v>0</v>
      </c>
      <c r="AA26" s="613"/>
      <c r="AB26" s="613"/>
      <c r="AC26" s="613"/>
      <c r="AD26" s="614">
        <v>2222</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757623</v>
      </c>
      <c r="CS26" s="611"/>
      <c r="CT26" s="611"/>
      <c r="CU26" s="611"/>
      <c r="CV26" s="611"/>
      <c r="CW26" s="611"/>
      <c r="CX26" s="611"/>
      <c r="CY26" s="612"/>
      <c r="CZ26" s="615">
        <v>7.9</v>
      </c>
      <c r="DA26" s="640"/>
      <c r="DB26" s="640"/>
      <c r="DC26" s="644"/>
      <c r="DD26" s="619">
        <v>673472</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82740</v>
      </c>
      <c r="S27" s="611"/>
      <c r="T27" s="611"/>
      <c r="U27" s="611"/>
      <c r="V27" s="611"/>
      <c r="W27" s="611"/>
      <c r="X27" s="611"/>
      <c r="Y27" s="612"/>
      <c r="Z27" s="613">
        <v>0.8</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2775339</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2324191</v>
      </c>
      <c r="CS27" s="642"/>
      <c r="CT27" s="642"/>
      <c r="CU27" s="642"/>
      <c r="CV27" s="642"/>
      <c r="CW27" s="642"/>
      <c r="CX27" s="642"/>
      <c r="CY27" s="643"/>
      <c r="CZ27" s="615">
        <v>24.3</v>
      </c>
      <c r="DA27" s="640"/>
      <c r="DB27" s="640"/>
      <c r="DC27" s="644"/>
      <c r="DD27" s="619">
        <v>709385</v>
      </c>
      <c r="DE27" s="642"/>
      <c r="DF27" s="642"/>
      <c r="DG27" s="642"/>
      <c r="DH27" s="642"/>
      <c r="DI27" s="642"/>
      <c r="DJ27" s="642"/>
      <c r="DK27" s="643"/>
      <c r="DL27" s="619">
        <v>576981</v>
      </c>
      <c r="DM27" s="642"/>
      <c r="DN27" s="642"/>
      <c r="DO27" s="642"/>
      <c r="DP27" s="642"/>
      <c r="DQ27" s="642"/>
      <c r="DR27" s="642"/>
      <c r="DS27" s="642"/>
      <c r="DT27" s="642"/>
      <c r="DU27" s="642"/>
      <c r="DV27" s="643"/>
      <c r="DW27" s="615">
        <v>11.1</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34899</v>
      </c>
      <c r="S28" s="611"/>
      <c r="T28" s="611"/>
      <c r="U28" s="611"/>
      <c r="V28" s="611"/>
      <c r="W28" s="611"/>
      <c r="X28" s="611"/>
      <c r="Y28" s="612"/>
      <c r="Z28" s="613">
        <v>0.4</v>
      </c>
      <c r="AA28" s="613"/>
      <c r="AB28" s="613"/>
      <c r="AC28" s="613"/>
      <c r="AD28" s="614" t="s">
        <v>121</v>
      </c>
      <c r="AE28" s="614"/>
      <c r="AF28" s="614"/>
      <c r="AG28" s="614"/>
      <c r="AH28" s="614"/>
      <c r="AI28" s="614"/>
      <c r="AJ28" s="614"/>
      <c r="AK28" s="614"/>
      <c r="AL28" s="615" t="s">
        <v>121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433288</v>
      </c>
      <c r="CS28" s="611"/>
      <c r="CT28" s="611"/>
      <c r="CU28" s="611"/>
      <c r="CV28" s="611"/>
      <c r="CW28" s="611"/>
      <c r="CX28" s="611"/>
      <c r="CY28" s="612"/>
      <c r="CZ28" s="615">
        <v>4.5</v>
      </c>
      <c r="DA28" s="640"/>
      <c r="DB28" s="640"/>
      <c r="DC28" s="644"/>
      <c r="DD28" s="619">
        <v>433288</v>
      </c>
      <c r="DE28" s="611"/>
      <c r="DF28" s="611"/>
      <c r="DG28" s="611"/>
      <c r="DH28" s="611"/>
      <c r="DI28" s="611"/>
      <c r="DJ28" s="611"/>
      <c r="DK28" s="612"/>
      <c r="DL28" s="619">
        <v>433288</v>
      </c>
      <c r="DM28" s="611"/>
      <c r="DN28" s="611"/>
      <c r="DO28" s="611"/>
      <c r="DP28" s="611"/>
      <c r="DQ28" s="611"/>
      <c r="DR28" s="611"/>
      <c r="DS28" s="611"/>
      <c r="DT28" s="611"/>
      <c r="DU28" s="611"/>
      <c r="DV28" s="612"/>
      <c r="DW28" s="615">
        <v>8.4</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22603</v>
      </c>
      <c r="S29" s="611"/>
      <c r="T29" s="611"/>
      <c r="U29" s="611"/>
      <c r="V29" s="611"/>
      <c r="W29" s="611"/>
      <c r="X29" s="611"/>
      <c r="Y29" s="612"/>
      <c r="Z29" s="613">
        <v>0.2</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433041</v>
      </c>
      <c r="CS29" s="642"/>
      <c r="CT29" s="642"/>
      <c r="CU29" s="642"/>
      <c r="CV29" s="642"/>
      <c r="CW29" s="642"/>
      <c r="CX29" s="642"/>
      <c r="CY29" s="643"/>
      <c r="CZ29" s="615">
        <v>4.5</v>
      </c>
      <c r="DA29" s="640"/>
      <c r="DB29" s="640"/>
      <c r="DC29" s="644"/>
      <c r="DD29" s="619">
        <v>433041</v>
      </c>
      <c r="DE29" s="642"/>
      <c r="DF29" s="642"/>
      <c r="DG29" s="642"/>
      <c r="DH29" s="642"/>
      <c r="DI29" s="642"/>
      <c r="DJ29" s="642"/>
      <c r="DK29" s="643"/>
      <c r="DL29" s="619">
        <v>433041</v>
      </c>
      <c r="DM29" s="642"/>
      <c r="DN29" s="642"/>
      <c r="DO29" s="642"/>
      <c r="DP29" s="642"/>
      <c r="DQ29" s="642"/>
      <c r="DR29" s="642"/>
      <c r="DS29" s="642"/>
      <c r="DT29" s="642"/>
      <c r="DU29" s="642"/>
      <c r="DV29" s="643"/>
      <c r="DW29" s="615">
        <v>8.4</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1879555</v>
      </c>
      <c r="S30" s="611"/>
      <c r="T30" s="611"/>
      <c r="U30" s="611"/>
      <c r="V30" s="611"/>
      <c r="W30" s="611"/>
      <c r="X30" s="611"/>
      <c r="Y30" s="612"/>
      <c r="Z30" s="613">
        <v>19</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415161</v>
      </c>
      <c r="CS30" s="611"/>
      <c r="CT30" s="611"/>
      <c r="CU30" s="611"/>
      <c r="CV30" s="611"/>
      <c r="CW30" s="611"/>
      <c r="CX30" s="611"/>
      <c r="CY30" s="612"/>
      <c r="CZ30" s="615">
        <v>4.3</v>
      </c>
      <c r="DA30" s="640"/>
      <c r="DB30" s="640"/>
      <c r="DC30" s="644"/>
      <c r="DD30" s="619">
        <v>415161</v>
      </c>
      <c r="DE30" s="611"/>
      <c r="DF30" s="611"/>
      <c r="DG30" s="611"/>
      <c r="DH30" s="611"/>
      <c r="DI30" s="611"/>
      <c r="DJ30" s="611"/>
      <c r="DK30" s="612"/>
      <c r="DL30" s="619">
        <v>415161</v>
      </c>
      <c r="DM30" s="611"/>
      <c r="DN30" s="611"/>
      <c r="DO30" s="611"/>
      <c r="DP30" s="611"/>
      <c r="DQ30" s="611"/>
      <c r="DR30" s="611"/>
      <c r="DS30" s="611"/>
      <c r="DT30" s="611"/>
      <c r="DU30" s="611"/>
      <c r="DV30" s="612"/>
      <c r="DW30" s="615">
        <v>8</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320774</v>
      </c>
      <c r="S31" s="611"/>
      <c r="T31" s="611"/>
      <c r="U31" s="611"/>
      <c r="V31" s="611"/>
      <c r="W31" s="611"/>
      <c r="X31" s="611"/>
      <c r="Y31" s="612"/>
      <c r="Z31" s="613">
        <v>3.2</v>
      </c>
      <c r="AA31" s="613"/>
      <c r="AB31" s="613"/>
      <c r="AC31" s="613"/>
      <c r="AD31" s="614">
        <v>320774</v>
      </c>
      <c r="AE31" s="614"/>
      <c r="AF31" s="614"/>
      <c r="AG31" s="614"/>
      <c r="AH31" s="614"/>
      <c r="AI31" s="614"/>
      <c r="AJ31" s="614"/>
      <c r="AK31" s="614"/>
      <c r="AL31" s="615">
        <v>6.2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98.6</v>
      </c>
      <c r="BH31" s="654"/>
      <c r="BI31" s="654"/>
      <c r="BJ31" s="654"/>
      <c r="BK31" s="654"/>
      <c r="BL31" s="654"/>
      <c r="BM31" s="605">
        <v>96.7</v>
      </c>
      <c r="BN31" s="654"/>
      <c r="BO31" s="654"/>
      <c r="BP31" s="654"/>
      <c r="BQ31" s="655"/>
      <c r="BR31" s="666">
        <v>98.7</v>
      </c>
      <c r="BS31" s="654"/>
      <c r="BT31" s="654"/>
      <c r="BU31" s="654"/>
      <c r="BV31" s="654"/>
      <c r="BW31" s="654"/>
      <c r="BX31" s="605">
        <v>97.3</v>
      </c>
      <c r="BY31" s="654"/>
      <c r="BZ31" s="654"/>
      <c r="CA31" s="654"/>
      <c r="CB31" s="655"/>
      <c r="CD31" s="648"/>
      <c r="CE31" s="649"/>
      <c r="CF31" s="607" t="s">
        <v>300</v>
      </c>
      <c r="CG31" s="608"/>
      <c r="CH31" s="608"/>
      <c r="CI31" s="608"/>
      <c r="CJ31" s="608"/>
      <c r="CK31" s="608"/>
      <c r="CL31" s="608"/>
      <c r="CM31" s="608"/>
      <c r="CN31" s="608"/>
      <c r="CO31" s="608"/>
      <c r="CP31" s="608"/>
      <c r="CQ31" s="609"/>
      <c r="CR31" s="610">
        <v>17880</v>
      </c>
      <c r="CS31" s="642"/>
      <c r="CT31" s="642"/>
      <c r="CU31" s="642"/>
      <c r="CV31" s="642"/>
      <c r="CW31" s="642"/>
      <c r="CX31" s="642"/>
      <c r="CY31" s="643"/>
      <c r="CZ31" s="615">
        <v>0.2</v>
      </c>
      <c r="DA31" s="640"/>
      <c r="DB31" s="640"/>
      <c r="DC31" s="644"/>
      <c r="DD31" s="619">
        <v>17880</v>
      </c>
      <c r="DE31" s="642"/>
      <c r="DF31" s="642"/>
      <c r="DG31" s="642"/>
      <c r="DH31" s="642"/>
      <c r="DI31" s="642"/>
      <c r="DJ31" s="642"/>
      <c r="DK31" s="643"/>
      <c r="DL31" s="619">
        <v>17880</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974561</v>
      </c>
      <c r="S32" s="611"/>
      <c r="T32" s="611"/>
      <c r="U32" s="611"/>
      <c r="V32" s="611"/>
      <c r="W32" s="611"/>
      <c r="X32" s="611"/>
      <c r="Y32" s="612"/>
      <c r="Z32" s="613">
        <v>9.9</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98.2</v>
      </c>
      <c r="BH32" s="642"/>
      <c r="BI32" s="642"/>
      <c r="BJ32" s="642"/>
      <c r="BK32" s="642"/>
      <c r="BL32" s="642"/>
      <c r="BM32" s="616">
        <v>95.8</v>
      </c>
      <c r="BN32" s="642"/>
      <c r="BO32" s="642"/>
      <c r="BP32" s="642"/>
      <c r="BQ32" s="665"/>
      <c r="BR32" s="667">
        <v>98.5</v>
      </c>
      <c r="BS32" s="642"/>
      <c r="BT32" s="642"/>
      <c r="BU32" s="642"/>
      <c r="BV32" s="642"/>
      <c r="BW32" s="642"/>
      <c r="BX32" s="616">
        <v>96.8</v>
      </c>
      <c r="BY32" s="642"/>
      <c r="BZ32" s="642"/>
      <c r="CA32" s="642"/>
      <c r="CB32" s="665"/>
      <c r="CD32" s="650"/>
      <c r="CE32" s="651"/>
      <c r="CF32" s="607" t="s">
        <v>304</v>
      </c>
      <c r="CG32" s="608"/>
      <c r="CH32" s="608"/>
      <c r="CI32" s="608"/>
      <c r="CJ32" s="608"/>
      <c r="CK32" s="608"/>
      <c r="CL32" s="608"/>
      <c r="CM32" s="608"/>
      <c r="CN32" s="608"/>
      <c r="CO32" s="608"/>
      <c r="CP32" s="608"/>
      <c r="CQ32" s="609"/>
      <c r="CR32" s="610">
        <v>247</v>
      </c>
      <c r="CS32" s="611"/>
      <c r="CT32" s="611"/>
      <c r="CU32" s="611"/>
      <c r="CV32" s="611"/>
      <c r="CW32" s="611"/>
      <c r="CX32" s="611"/>
      <c r="CY32" s="612"/>
      <c r="CZ32" s="615">
        <v>0</v>
      </c>
      <c r="DA32" s="640"/>
      <c r="DB32" s="640"/>
      <c r="DC32" s="644"/>
      <c r="DD32" s="619">
        <v>247</v>
      </c>
      <c r="DE32" s="611"/>
      <c r="DF32" s="611"/>
      <c r="DG32" s="611"/>
      <c r="DH32" s="611"/>
      <c r="DI32" s="611"/>
      <c r="DJ32" s="611"/>
      <c r="DK32" s="612"/>
      <c r="DL32" s="619">
        <v>247</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48187</v>
      </c>
      <c r="S33" s="611"/>
      <c r="T33" s="611"/>
      <c r="U33" s="611"/>
      <c r="V33" s="611"/>
      <c r="W33" s="611"/>
      <c r="X33" s="611"/>
      <c r="Y33" s="612"/>
      <c r="Z33" s="613">
        <v>0.5</v>
      </c>
      <c r="AA33" s="613"/>
      <c r="AB33" s="613"/>
      <c r="AC33" s="613"/>
      <c r="AD33" s="614" t="s">
        <v>121</v>
      </c>
      <c r="AE33" s="614"/>
      <c r="AF33" s="614"/>
      <c r="AG33" s="614"/>
      <c r="AH33" s="614"/>
      <c r="AI33" s="614"/>
      <c r="AJ33" s="614"/>
      <c r="AK33" s="614"/>
      <c r="AL33" s="615" t="s">
        <v>121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98.7</v>
      </c>
      <c r="BH33" s="669"/>
      <c r="BI33" s="669"/>
      <c r="BJ33" s="669"/>
      <c r="BK33" s="669"/>
      <c r="BL33" s="669"/>
      <c r="BM33" s="670">
        <v>97.2</v>
      </c>
      <c r="BN33" s="669"/>
      <c r="BO33" s="669"/>
      <c r="BP33" s="669"/>
      <c r="BQ33" s="671"/>
      <c r="BR33" s="668">
        <v>98.9</v>
      </c>
      <c r="BS33" s="669"/>
      <c r="BT33" s="669"/>
      <c r="BU33" s="669"/>
      <c r="BV33" s="669"/>
      <c r="BW33" s="669"/>
      <c r="BX33" s="670">
        <v>97.5</v>
      </c>
      <c r="BY33" s="669"/>
      <c r="BZ33" s="669"/>
      <c r="CA33" s="669"/>
      <c r="CB33" s="671"/>
      <c r="CD33" s="607" t="s">
        <v>307</v>
      </c>
      <c r="CE33" s="608"/>
      <c r="CF33" s="608"/>
      <c r="CG33" s="608"/>
      <c r="CH33" s="608"/>
      <c r="CI33" s="608"/>
      <c r="CJ33" s="608"/>
      <c r="CK33" s="608"/>
      <c r="CL33" s="608"/>
      <c r="CM33" s="608"/>
      <c r="CN33" s="608"/>
      <c r="CO33" s="608"/>
      <c r="CP33" s="608"/>
      <c r="CQ33" s="609"/>
      <c r="CR33" s="610">
        <v>4915047</v>
      </c>
      <c r="CS33" s="642"/>
      <c r="CT33" s="642"/>
      <c r="CU33" s="642"/>
      <c r="CV33" s="642"/>
      <c r="CW33" s="642"/>
      <c r="CX33" s="642"/>
      <c r="CY33" s="643"/>
      <c r="CZ33" s="615">
        <v>51.4</v>
      </c>
      <c r="DA33" s="640"/>
      <c r="DB33" s="640"/>
      <c r="DC33" s="644"/>
      <c r="DD33" s="619">
        <v>3702286</v>
      </c>
      <c r="DE33" s="642"/>
      <c r="DF33" s="642"/>
      <c r="DG33" s="642"/>
      <c r="DH33" s="642"/>
      <c r="DI33" s="642"/>
      <c r="DJ33" s="642"/>
      <c r="DK33" s="643"/>
      <c r="DL33" s="619">
        <v>2243215</v>
      </c>
      <c r="DM33" s="642"/>
      <c r="DN33" s="642"/>
      <c r="DO33" s="642"/>
      <c r="DP33" s="642"/>
      <c r="DQ33" s="642"/>
      <c r="DR33" s="642"/>
      <c r="DS33" s="642"/>
      <c r="DT33" s="642"/>
      <c r="DU33" s="642"/>
      <c r="DV33" s="643"/>
      <c r="DW33" s="615">
        <v>43.3</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185610</v>
      </c>
      <c r="S34" s="611"/>
      <c r="T34" s="611"/>
      <c r="U34" s="611"/>
      <c r="V34" s="611"/>
      <c r="W34" s="611"/>
      <c r="X34" s="611"/>
      <c r="Y34" s="612"/>
      <c r="Z34" s="613">
        <v>1.9</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1738145</v>
      </c>
      <c r="CS34" s="611"/>
      <c r="CT34" s="611"/>
      <c r="CU34" s="611"/>
      <c r="CV34" s="611"/>
      <c r="CW34" s="611"/>
      <c r="CX34" s="611"/>
      <c r="CY34" s="612"/>
      <c r="CZ34" s="615">
        <v>18.2</v>
      </c>
      <c r="DA34" s="640"/>
      <c r="DB34" s="640"/>
      <c r="DC34" s="644"/>
      <c r="DD34" s="619">
        <v>1109864</v>
      </c>
      <c r="DE34" s="611"/>
      <c r="DF34" s="611"/>
      <c r="DG34" s="611"/>
      <c r="DH34" s="611"/>
      <c r="DI34" s="611"/>
      <c r="DJ34" s="611"/>
      <c r="DK34" s="612"/>
      <c r="DL34" s="619">
        <v>827215</v>
      </c>
      <c r="DM34" s="611"/>
      <c r="DN34" s="611"/>
      <c r="DO34" s="611"/>
      <c r="DP34" s="611"/>
      <c r="DQ34" s="611"/>
      <c r="DR34" s="611"/>
      <c r="DS34" s="611"/>
      <c r="DT34" s="611"/>
      <c r="DU34" s="611"/>
      <c r="DV34" s="612"/>
      <c r="DW34" s="615">
        <v>16</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767223</v>
      </c>
      <c r="S35" s="611"/>
      <c r="T35" s="611"/>
      <c r="U35" s="611"/>
      <c r="V35" s="611"/>
      <c r="W35" s="611"/>
      <c r="X35" s="611"/>
      <c r="Y35" s="612"/>
      <c r="Z35" s="613">
        <v>7.8</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65063</v>
      </c>
      <c r="CS35" s="642"/>
      <c r="CT35" s="642"/>
      <c r="CU35" s="642"/>
      <c r="CV35" s="642"/>
      <c r="CW35" s="642"/>
      <c r="CX35" s="642"/>
      <c r="CY35" s="643"/>
      <c r="CZ35" s="615">
        <v>0.7</v>
      </c>
      <c r="DA35" s="640"/>
      <c r="DB35" s="640"/>
      <c r="DC35" s="644"/>
      <c r="DD35" s="619">
        <v>44673</v>
      </c>
      <c r="DE35" s="642"/>
      <c r="DF35" s="642"/>
      <c r="DG35" s="642"/>
      <c r="DH35" s="642"/>
      <c r="DI35" s="642"/>
      <c r="DJ35" s="642"/>
      <c r="DK35" s="643"/>
      <c r="DL35" s="619">
        <v>32512</v>
      </c>
      <c r="DM35" s="642"/>
      <c r="DN35" s="642"/>
      <c r="DO35" s="642"/>
      <c r="DP35" s="642"/>
      <c r="DQ35" s="642"/>
      <c r="DR35" s="642"/>
      <c r="DS35" s="642"/>
      <c r="DT35" s="642"/>
      <c r="DU35" s="642"/>
      <c r="DV35" s="643"/>
      <c r="DW35" s="615">
        <v>0.6</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436634</v>
      </c>
      <c r="S36" s="611"/>
      <c r="T36" s="611"/>
      <c r="U36" s="611"/>
      <c r="V36" s="611"/>
      <c r="W36" s="611"/>
      <c r="X36" s="611"/>
      <c r="Y36" s="612"/>
      <c r="Z36" s="613">
        <v>4.4000000000000004</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1177059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42784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1489488</v>
      </c>
      <c r="CS36" s="611"/>
      <c r="CT36" s="611"/>
      <c r="CU36" s="611"/>
      <c r="CV36" s="611"/>
      <c r="CW36" s="611"/>
      <c r="CX36" s="611"/>
      <c r="CY36" s="612"/>
      <c r="CZ36" s="615">
        <v>15.6</v>
      </c>
      <c r="DA36" s="640"/>
      <c r="DB36" s="640"/>
      <c r="DC36" s="644"/>
      <c r="DD36" s="619">
        <v>1261573</v>
      </c>
      <c r="DE36" s="611"/>
      <c r="DF36" s="611"/>
      <c r="DG36" s="611"/>
      <c r="DH36" s="611"/>
      <c r="DI36" s="611"/>
      <c r="DJ36" s="611"/>
      <c r="DK36" s="612"/>
      <c r="DL36" s="619">
        <v>924730</v>
      </c>
      <c r="DM36" s="611"/>
      <c r="DN36" s="611"/>
      <c r="DO36" s="611"/>
      <c r="DP36" s="611"/>
      <c r="DQ36" s="611"/>
      <c r="DR36" s="611"/>
      <c r="DS36" s="611"/>
      <c r="DT36" s="611"/>
      <c r="DU36" s="611"/>
      <c r="DV36" s="612"/>
      <c r="DW36" s="615">
        <v>17.8</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92847</v>
      </c>
      <c r="S37" s="611"/>
      <c r="T37" s="611"/>
      <c r="U37" s="611"/>
      <c r="V37" s="611"/>
      <c r="W37" s="611"/>
      <c r="X37" s="611"/>
      <c r="Y37" s="612"/>
      <c r="Z37" s="613">
        <v>0.9</v>
      </c>
      <c r="AA37" s="613"/>
      <c r="AB37" s="613"/>
      <c r="AC37" s="613"/>
      <c r="AD37" s="614" t="s">
        <v>121</v>
      </c>
      <c r="AE37" s="614"/>
      <c r="AF37" s="614"/>
      <c r="AG37" s="614"/>
      <c r="AH37" s="614"/>
      <c r="AI37" s="614"/>
      <c r="AJ37" s="614"/>
      <c r="AK37" s="614"/>
      <c r="AL37" s="615" t="s">
        <v>121</v>
      </c>
      <c r="AM37" s="616"/>
      <c r="AN37" s="616"/>
      <c r="AO37" s="617"/>
      <c r="AQ37" s="673" t="s">
        <v>319</v>
      </c>
      <c r="AR37" s="674"/>
      <c r="AS37" s="674"/>
      <c r="AT37" s="674"/>
      <c r="AU37" s="674"/>
      <c r="AV37" s="674"/>
      <c r="AW37" s="674"/>
      <c r="AX37" s="674"/>
      <c r="AY37" s="675"/>
      <c r="AZ37" s="610">
        <v>195000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-41965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559459</v>
      </c>
      <c r="CS37" s="642"/>
      <c r="CT37" s="642"/>
      <c r="CU37" s="642"/>
      <c r="CV37" s="642"/>
      <c r="CW37" s="642"/>
      <c r="CX37" s="642"/>
      <c r="CY37" s="643"/>
      <c r="CZ37" s="615">
        <v>5.9</v>
      </c>
      <c r="DA37" s="640"/>
      <c r="DB37" s="640"/>
      <c r="DC37" s="644"/>
      <c r="DD37" s="619">
        <v>555528</v>
      </c>
      <c r="DE37" s="642"/>
      <c r="DF37" s="642"/>
      <c r="DG37" s="642"/>
      <c r="DH37" s="642"/>
      <c r="DI37" s="642"/>
      <c r="DJ37" s="642"/>
      <c r="DK37" s="643"/>
      <c r="DL37" s="619">
        <v>477553</v>
      </c>
      <c r="DM37" s="642"/>
      <c r="DN37" s="642"/>
      <c r="DO37" s="642"/>
      <c r="DP37" s="642"/>
      <c r="DQ37" s="642"/>
      <c r="DR37" s="642"/>
      <c r="DS37" s="642"/>
      <c r="DT37" s="642"/>
      <c r="DU37" s="642"/>
      <c r="DV37" s="643"/>
      <c r="DW37" s="615">
        <v>9.1999999999999993</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131261</v>
      </c>
      <c r="S38" s="611"/>
      <c r="T38" s="611"/>
      <c r="U38" s="611"/>
      <c r="V38" s="611"/>
      <c r="W38" s="611"/>
      <c r="X38" s="611"/>
      <c r="Y38" s="612"/>
      <c r="Z38" s="613">
        <v>1.3</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21000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2838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961059</v>
      </c>
      <c r="CS38" s="611"/>
      <c r="CT38" s="611"/>
      <c r="CU38" s="611"/>
      <c r="CV38" s="611"/>
      <c r="CW38" s="611"/>
      <c r="CX38" s="611"/>
      <c r="CY38" s="612"/>
      <c r="CZ38" s="615">
        <v>10.1</v>
      </c>
      <c r="DA38" s="640"/>
      <c r="DB38" s="640"/>
      <c r="DC38" s="644"/>
      <c r="DD38" s="619">
        <v>848619</v>
      </c>
      <c r="DE38" s="611"/>
      <c r="DF38" s="611"/>
      <c r="DG38" s="611"/>
      <c r="DH38" s="611"/>
      <c r="DI38" s="611"/>
      <c r="DJ38" s="611"/>
      <c r="DK38" s="612"/>
      <c r="DL38" s="619">
        <v>458758</v>
      </c>
      <c r="DM38" s="611"/>
      <c r="DN38" s="611"/>
      <c r="DO38" s="611"/>
      <c r="DP38" s="611"/>
      <c r="DQ38" s="611"/>
      <c r="DR38" s="611"/>
      <c r="DS38" s="611"/>
      <c r="DT38" s="611"/>
      <c r="DU38" s="611"/>
      <c r="DV38" s="612"/>
      <c r="DW38" s="615">
        <v>8.9</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4853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661292</v>
      </c>
      <c r="CS39" s="642"/>
      <c r="CT39" s="642"/>
      <c r="CU39" s="642"/>
      <c r="CV39" s="642"/>
      <c r="CW39" s="642"/>
      <c r="CX39" s="642"/>
      <c r="CY39" s="643"/>
      <c r="CZ39" s="615">
        <v>6.9</v>
      </c>
      <c r="DA39" s="640"/>
      <c r="DB39" s="640"/>
      <c r="DC39" s="644"/>
      <c r="DD39" s="619">
        <v>437557</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48261</v>
      </c>
      <c r="S40" s="611"/>
      <c r="T40" s="611"/>
      <c r="U40" s="611"/>
      <c r="V40" s="611"/>
      <c r="W40" s="611"/>
      <c r="X40" s="611"/>
      <c r="Y40" s="612"/>
      <c r="Z40" s="613">
        <v>0.5</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79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0"/>
      <c r="DB40" s="640"/>
      <c r="DC40" s="644"/>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9886749</v>
      </c>
      <c r="S41" s="683"/>
      <c r="T41" s="683"/>
      <c r="U41" s="683"/>
      <c r="V41" s="683"/>
      <c r="W41" s="683"/>
      <c r="X41" s="683"/>
      <c r="Y41" s="687"/>
      <c r="Z41" s="688">
        <v>100</v>
      </c>
      <c r="AA41" s="688"/>
      <c r="AB41" s="688"/>
      <c r="AC41" s="688"/>
      <c r="AD41" s="689">
        <v>5133857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571163</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389896</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285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354770</v>
      </c>
      <c r="CS42" s="642"/>
      <c r="CT42" s="642"/>
      <c r="CU42" s="642"/>
      <c r="CV42" s="642"/>
      <c r="CW42" s="642"/>
      <c r="CX42" s="642"/>
      <c r="CY42" s="643"/>
      <c r="CZ42" s="615">
        <v>3.7</v>
      </c>
      <c r="DA42" s="640"/>
      <c r="DB42" s="640"/>
      <c r="DC42" s="644"/>
      <c r="DD42" s="619">
        <v>87914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t="s">
        <v>121</v>
      </c>
      <c r="CS43" s="642"/>
      <c r="CT43" s="642"/>
      <c r="CU43" s="642"/>
      <c r="CV43" s="642"/>
      <c r="CW43" s="642"/>
      <c r="CX43" s="642"/>
      <c r="CY43" s="643"/>
      <c r="CZ43" s="615" t="s">
        <v>121</v>
      </c>
      <c r="DA43" s="640"/>
      <c r="DB43" s="640"/>
      <c r="DC43" s="644"/>
      <c r="DD43" s="619" t="s">
        <v>121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354770</v>
      </c>
      <c r="CS44" s="611"/>
      <c r="CT44" s="611"/>
      <c r="CU44" s="611"/>
      <c r="CV44" s="611"/>
      <c r="CW44" s="611"/>
      <c r="CX44" s="611"/>
      <c r="CY44" s="612"/>
      <c r="CZ44" s="615">
        <v>3.7</v>
      </c>
      <c r="DA44" s="616"/>
      <c r="DB44" s="616"/>
      <c r="DC44" s="622"/>
      <c r="DD44" s="619">
        <v>87914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325285</v>
      </c>
      <c r="CS45" s="642"/>
      <c r="CT45" s="642"/>
      <c r="CU45" s="642"/>
      <c r="CV45" s="642"/>
      <c r="CW45" s="642"/>
      <c r="CX45" s="642"/>
      <c r="CY45" s="643"/>
      <c r="CZ45" s="615">
        <v>3.4</v>
      </c>
      <c r="DA45" s="640"/>
      <c r="DB45" s="640"/>
      <c r="DC45" s="644"/>
      <c r="DD45" s="619">
        <v>66321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29485</v>
      </c>
      <c r="CS46" s="611"/>
      <c r="CT46" s="611"/>
      <c r="CU46" s="611"/>
      <c r="CV46" s="611"/>
      <c r="CW46" s="611"/>
      <c r="CX46" s="611"/>
      <c r="CY46" s="612"/>
      <c r="CZ46" s="615">
        <v>0.3</v>
      </c>
      <c r="DA46" s="616"/>
      <c r="DB46" s="616"/>
      <c r="DC46" s="622"/>
      <c r="DD46" s="619">
        <v>21593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121</v>
      </c>
      <c r="CS47" s="642"/>
      <c r="CT47" s="642"/>
      <c r="CU47" s="642"/>
      <c r="CV47" s="642"/>
      <c r="CW47" s="642"/>
      <c r="CX47" s="642"/>
      <c r="CY47" s="643"/>
      <c r="CZ47" s="615" t="s">
        <v>121</v>
      </c>
      <c r="DA47" s="640"/>
      <c r="DB47" s="640"/>
      <c r="DC47" s="644"/>
      <c r="DD47" s="619" t="s">
        <v>121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9554112</v>
      </c>
      <c r="CS49" s="669"/>
      <c r="CT49" s="669"/>
      <c r="CU49" s="669"/>
      <c r="CV49" s="669"/>
      <c r="CW49" s="669"/>
      <c r="CX49" s="669"/>
      <c r="CY49" s="698"/>
      <c r="CZ49" s="690">
        <v>100</v>
      </c>
      <c r="DA49" s="699"/>
      <c r="DB49" s="699"/>
      <c r="DC49" s="700"/>
      <c r="DD49" s="701">
        <v>6214504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bG9mQstodcsbr9r5svU4BGdPOAX+EtmS5jjtorOCBXQq206qdS9uaEkwu5c+uFxxVQv2xYRHUGHYwJElJp8ewA==" saltValue="efb8vfiw2373Iyd2luTB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5" zoomScale="70" zoomScaleNormal="25" zoomScaleSheetLayoutView="70" workbookViewId="0">
      <selection activeCell="AF76" sqref="AF76:AJ76"/>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9887</v>
      </c>
      <c r="R7" s="740"/>
      <c r="S7" s="740"/>
      <c r="T7" s="740"/>
      <c r="U7" s="740"/>
      <c r="V7" s="740">
        <v>9554</v>
      </c>
      <c r="W7" s="740"/>
      <c r="X7" s="740"/>
      <c r="Y7" s="740"/>
      <c r="Z7" s="740"/>
      <c r="AA7" s="740">
        <v>333</v>
      </c>
      <c r="AB7" s="740"/>
      <c r="AC7" s="740"/>
      <c r="AD7" s="740"/>
      <c r="AE7" s="741"/>
      <c r="AF7" s="742">
        <v>285</v>
      </c>
      <c r="AG7" s="743"/>
      <c r="AH7" s="743"/>
      <c r="AI7" s="743"/>
      <c r="AJ7" s="744"/>
      <c r="AK7" s="745">
        <v>767</v>
      </c>
      <c r="AL7" s="746"/>
      <c r="AM7" s="746"/>
      <c r="AN7" s="746"/>
      <c r="AO7" s="746"/>
      <c r="AP7" s="746">
        <v>4694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285</v>
      </c>
      <c r="AG23" s="780"/>
      <c r="AH23" s="780"/>
      <c r="AI23" s="780"/>
      <c r="AJ23" s="783"/>
      <c r="AK23" s="784"/>
      <c r="AL23" s="785"/>
      <c r="AM23" s="785"/>
      <c r="AN23" s="785"/>
      <c r="AO23" s="785"/>
      <c r="AP23" s="780"/>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2425</v>
      </c>
      <c r="R28" s="810"/>
      <c r="S28" s="810"/>
      <c r="T28" s="810"/>
      <c r="U28" s="810"/>
      <c r="V28" s="810">
        <v>2882</v>
      </c>
      <c r="W28" s="810"/>
      <c r="X28" s="810"/>
      <c r="Y28" s="810"/>
      <c r="Z28" s="810"/>
      <c r="AA28" s="810">
        <v>43</v>
      </c>
      <c r="AB28" s="810"/>
      <c r="AC28" s="810"/>
      <c r="AD28" s="810"/>
      <c r="AE28" s="811"/>
      <c r="AF28" s="812">
        <v>43</v>
      </c>
      <c r="AG28" s="810"/>
      <c r="AH28" s="810"/>
      <c r="AI28" s="810"/>
      <c r="AJ28" s="813"/>
      <c r="AK28" s="814">
        <v>571</v>
      </c>
      <c r="AL28" s="815"/>
      <c r="AM28" s="815"/>
      <c r="AN28" s="815"/>
      <c r="AO28" s="815"/>
      <c r="AP28" s="815" t="s">
        <v>550</v>
      </c>
      <c r="AQ28" s="815"/>
      <c r="AR28" s="815"/>
      <c r="AS28" s="815"/>
      <c r="AT28" s="815"/>
      <c r="AU28" s="815" t="s">
        <v>550</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245</v>
      </c>
      <c r="R29" s="771"/>
      <c r="S29" s="771"/>
      <c r="T29" s="771"/>
      <c r="U29" s="771"/>
      <c r="V29" s="771">
        <v>244</v>
      </c>
      <c r="W29" s="771"/>
      <c r="X29" s="771"/>
      <c r="Y29" s="771"/>
      <c r="Z29" s="771"/>
      <c r="AA29" s="771">
        <v>1</v>
      </c>
      <c r="AB29" s="771"/>
      <c r="AC29" s="771"/>
      <c r="AD29" s="771"/>
      <c r="AE29" s="772"/>
      <c r="AF29" s="773">
        <v>1</v>
      </c>
      <c r="AG29" s="774"/>
      <c r="AH29" s="774"/>
      <c r="AI29" s="774"/>
      <c r="AJ29" s="775"/>
      <c r="AK29" s="821">
        <v>41</v>
      </c>
      <c r="AL29" s="817"/>
      <c r="AM29" s="817"/>
      <c r="AN29" s="817"/>
      <c r="AO29" s="817"/>
      <c r="AP29" s="817" t="s">
        <v>550</v>
      </c>
      <c r="AQ29" s="817"/>
      <c r="AR29" s="817"/>
      <c r="AS29" s="817"/>
      <c r="AT29" s="817"/>
      <c r="AU29" s="817" t="s">
        <v>550</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592</v>
      </c>
      <c r="R30" s="771"/>
      <c r="S30" s="771"/>
      <c r="T30" s="771"/>
      <c r="U30" s="771"/>
      <c r="V30" s="771">
        <v>525</v>
      </c>
      <c r="W30" s="771"/>
      <c r="X30" s="771"/>
      <c r="Y30" s="771"/>
      <c r="Z30" s="771"/>
      <c r="AA30" s="771">
        <v>67</v>
      </c>
      <c r="AB30" s="771"/>
      <c r="AC30" s="771"/>
      <c r="AD30" s="771"/>
      <c r="AE30" s="772"/>
      <c r="AF30" s="773">
        <v>1529</v>
      </c>
      <c r="AG30" s="774"/>
      <c r="AH30" s="774"/>
      <c r="AI30" s="774"/>
      <c r="AJ30" s="775"/>
      <c r="AK30" s="821">
        <v>1</v>
      </c>
      <c r="AL30" s="817"/>
      <c r="AM30" s="817"/>
      <c r="AN30" s="817"/>
      <c r="AO30" s="817"/>
      <c r="AP30" s="817">
        <v>74</v>
      </c>
      <c r="AQ30" s="817"/>
      <c r="AR30" s="817"/>
      <c r="AS30" s="817"/>
      <c r="AT30" s="817"/>
      <c r="AU30" s="817" t="s">
        <v>550</v>
      </c>
      <c r="AV30" s="817"/>
      <c r="AW30" s="817"/>
      <c r="AX30" s="817"/>
      <c r="AY30" s="817"/>
      <c r="AZ30" s="818"/>
      <c r="BA30" s="818"/>
      <c r="BB30" s="818"/>
      <c r="BC30" s="818"/>
      <c r="BD30" s="818"/>
      <c r="BE30" s="819" t="s">
        <v>391</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389</v>
      </c>
      <c r="R31" s="771"/>
      <c r="S31" s="771"/>
      <c r="T31" s="771"/>
      <c r="U31" s="771"/>
      <c r="V31" s="771">
        <v>389</v>
      </c>
      <c r="W31" s="771"/>
      <c r="X31" s="771"/>
      <c r="Y31" s="771"/>
      <c r="Z31" s="771"/>
      <c r="AA31" s="771">
        <v>0</v>
      </c>
      <c r="AB31" s="771"/>
      <c r="AC31" s="771"/>
      <c r="AD31" s="771"/>
      <c r="AE31" s="772"/>
      <c r="AF31" s="773">
        <v>127</v>
      </c>
      <c r="AG31" s="774"/>
      <c r="AH31" s="774"/>
      <c r="AI31" s="774"/>
      <c r="AJ31" s="775"/>
      <c r="AK31" s="821">
        <v>85</v>
      </c>
      <c r="AL31" s="817"/>
      <c r="AM31" s="817"/>
      <c r="AN31" s="817"/>
      <c r="AO31" s="817"/>
      <c r="AP31" s="817">
        <v>1886</v>
      </c>
      <c r="AQ31" s="817"/>
      <c r="AR31" s="817"/>
      <c r="AS31" s="817"/>
      <c r="AT31" s="817"/>
      <c r="AU31" s="817">
        <v>168</v>
      </c>
      <c r="AV31" s="817"/>
      <c r="AW31" s="817"/>
      <c r="AX31" s="817"/>
      <c r="AY31" s="817"/>
      <c r="AZ31" s="818"/>
      <c r="BA31" s="818"/>
      <c r="BB31" s="818"/>
      <c r="BC31" s="818"/>
      <c r="BD31" s="818"/>
      <c r="BE31" s="819" t="s">
        <v>391</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1699</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551</v>
      </c>
      <c r="C68" s="857"/>
      <c r="D68" s="857"/>
      <c r="E68" s="857"/>
      <c r="F68" s="857"/>
      <c r="G68" s="857"/>
      <c r="H68" s="857"/>
      <c r="I68" s="857"/>
      <c r="J68" s="857"/>
      <c r="K68" s="857"/>
      <c r="L68" s="857"/>
      <c r="M68" s="857"/>
      <c r="N68" s="857"/>
      <c r="O68" s="857"/>
      <c r="P68" s="858"/>
      <c r="Q68" s="859">
        <v>214</v>
      </c>
      <c r="R68" s="853"/>
      <c r="S68" s="853"/>
      <c r="T68" s="853"/>
      <c r="U68" s="853"/>
      <c r="V68" s="853">
        <v>200</v>
      </c>
      <c r="W68" s="853"/>
      <c r="X68" s="853"/>
      <c r="Y68" s="853"/>
      <c r="Z68" s="853"/>
      <c r="AA68" s="853">
        <v>14</v>
      </c>
      <c r="AB68" s="853"/>
      <c r="AC68" s="853"/>
      <c r="AD68" s="853"/>
      <c r="AE68" s="853"/>
      <c r="AF68" s="853">
        <v>0</v>
      </c>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552</v>
      </c>
      <c r="C69" s="861"/>
      <c r="D69" s="861"/>
      <c r="E69" s="861"/>
      <c r="F69" s="861"/>
      <c r="G69" s="861"/>
      <c r="H69" s="861"/>
      <c r="I69" s="861"/>
      <c r="J69" s="861"/>
      <c r="K69" s="861"/>
      <c r="L69" s="861"/>
      <c r="M69" s="861"/>
      <c r="N69" s="861"/>
      <c r="O69" s="861"/>
      <c r="P69" s="862"/>
      <c r="Q69" s="863">
        <v>7664</v>
      </c>
      <c r="R69" s="817"/>
      <c r="S69" s="817"/>
      <c r="T69" s="817"/>
      <c r="U69" s="817"/>
      <c r="V69" s="817">
        <v>7152</v>
      </c>
      <c r="W69" s="817"/>
      <c r="X69" s="817"/>
      <c r="Y69" s="817"/>
      <c r="Z69" s="817"/>
      <c r="AA69" s="817">
        <v>512</v>
      </c>
      <c r="AB69" s="817"/>
      <c r="AC69" s="817"/>
      <c r="AD69" s="817"/>
      <c r="AE69" s="817"/>
      <c r="AF69" s="817">
        <v>8</v>
      </c>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553</v>
      </c>
      <c r="C70" s="861"/>
      <c r="D70" s="861"/>
      <c r="E70" s="861"/>
      <c r="F70" s="861"/>
      <c r="G70" s="861"/>
      <c r="H70" s="861"/>
      <c r="I70" s="861"/>
      <c r="J70" s="861"/>
      <c r="K70" s="861"/>
      <c r="L70" s="861"/>
      <c r="M70" s="861"/>
      <c r="N70" s="861"/>
      <c r="O70" s="861"/>
      <c r="P70" s="862"/>
      <c r="Q70" s="863">
        <v>533</v>
      </c>
      <c r="R70" s="817"/>
      <c r="S70" s="817"/>
      <c r="T70" s="817"/>
      <c r="U70" s="817"/>
      <c r="V70" s="817">
        <v>522</v>
      </c>
      <c r="W70" s="817"/>
      <c r="X70" s="817"/>
      <c r="Y70" s="817"/>
      <c r="Z70" s="817"/>
      <c r="AA70" s="817">
        <v>11</v>
      </c>
      <c r="AB70" s="817"/>
      <c r="AC70" s="817"/>
      <c r="AD70" s="817"/>
      <c r="AE70" s="817"/>
      <c r="AF70" s="817">
        <v>5</v>
      </c>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554</v>
      </c>
      <c r="C71" s="861"/>
      <c r="D71" s="861"/>
      <c r="E71" s="861"/>
      <c r="F71" s="861"/>
      <c r="G71" s="861"/>
      <c r="H71" s="861"/>
      <c r="I71" s="861"/>
      <c r="J71" s="861"/>
      <c r="K71" s="861"/>
      <c r="L71" s="861"/>
      <c r="M71" s="861"/>
      <c r="N71" s="861"/>
      <c r="O71" s="861"/>
      <c r="P71" s="862"/>
      <c r="Q71" s="863">
        <v>648</v>
      </c>
      <c r="R71" s="817"/>
      <c r="S71" s="817"/>
      <c r="T71" s="817"/>
      <c r="U71" s="817"/>
      <c r="V71" s="817">
        <v>643</v>
      </c>
      <c r="W71" s="817"/>
      <c r="X71" s="817"/>
      <c r="Y71" s="817"/>
      <c r="Z71" s="817"/>
      <c r="AA71" s="817">
        <v>5</v>
      </c>
      <c r="AB71" s="817"/>
      <c r="AC71" s="817"/>
      <c r="AD71" s="817"/>
      <c r="AE71" s="817"/>
      <c r="AF71" s="817">
        <v>5</v>
      </c>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555</v>
      </c>
      <c r="C72" s="861"/>
      <c r="D72" s="861"/>
      <c r="E72" s="861"/>
      <c r="F72" s="861"/>
      <c r="G72" s="861"/>
      <c r="H72" s="861"/>
      <c r="I72" s="861"/>
      <c r="J72" s="861"/>
      <c r="K72" s="861"/>
      <c r="L72" s="861"/>
      <c r="M72" s="861"/>
      <c r="N72" s="861"/>
      <c r="O72" s="861"/>
      <c r="P72" s="862"/>
      <c r="Q72" s="863">
        <v>3371</v>
      </c>
      <c r="R72" s="817"/>
      <c r="S72" s="817"/>
      <c r="T72" s="817"/>
      <c r="U72" s="817"/>
      <c r="V72" s="817">
        <v>3216</v>
      </c>
      <c r="W72" s="817"/>
      <c r="X72" s="817"/>
      <c r="Y72" s="817"/>
      <c r="Z72" s="817"/>
      <c r="AA72" s="817">
        <v>155</v>
      </c>
      <c r="AB72" s="817"/>
      <c r="AC72" s="817"/>
      <c r="AD72" s="817"/>
      <c r="AE72" s="817"/>
      <c r="AF72" s="817">
        <v>63</v>
      </c>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556</v>
      </c>
      <c r="C73" s="861"/>
      <c r="D73" s="861"/>
      <c r="E73" s="861"/>
      <c r="F73" s="861"/>
      <c r="G73" s="861"/>
      <c r="H73" s="861"/>
      <c r="I73" s="861"/>
      <c r="J73" s="861"/>
      <c r="K73" s="861"/>
      <c r="L73" s="861"/>
      <c r="M73" s="861"/>
      <c r="N73" s="861"/>
      <c r="O73" s="861"/>
      <c r="P73" s="862"/>
      <c r="Q73" s="863">
        <v>299</v>
      </c>
      <c r="R73" s="817"/>
      <c r="S73" s="817"/>
      <c r="T73" s="817"/>
      <c r="U73" s="817"/>
      <c r="V73" s="817">
        <v>247</v>
      </c>
      <c r="W73" s="817"/>
      <c r="X73" s="817"/>
      <c r="Y73" s="817"/>
      <c r="Z73" s="817"/>
      <c r="AA73" s="817">
        <v>52</v>
      </c>
      <c r="AB73" s="817"/>
      <c r="AC73" s="817"/>
      <c r="AD73" s="817"/>
      <c r="AE73" s="817"/>
      <c r="AF73" s="817">
        <v>8</v>
      </c>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557</v>
      </c>
      <c r="C74" s="861"/>
      <c r="D74" s="861"/>
      <c r="E74" s="861"/>
      <c r="F74" s="861"/>
      <c r="G74" s="861"/>
      <c r="H74" s="861"/>
      <c r="I74" s="861"/>
      <c r="J74" s="861"/>
      <c r="K74" s="861"/>
      <c r="L74" s="861"/>
      <c r="M74" s="861"/>
      <c r="N74" s="861"/>
      <c r="O74" s="861"/>
      <c r="P74" s="862"/>
      <c r="Q74" s="863">
        <v>1779</v>
      </c>
      <c r="R74" s="817"/>
      <c r="S74" s="817"/>
      <c r="T74" s="817"/>
      <c r="U74" s="817"/>
      <c r="V74" s="817">
        <v>1740</v>
      </c>
      <c r="W74" s="817"/>
      <c r="X74" s="817"/>
      <c r="Y74" s="817"/>
      <c r="Z74" s="817"/>
      <c r="AA74" s="817">
        <v>39</v>
      </c>
      <c r="AB74" s="817"/>
      <c r="AC74" s="817"/>
      <c r="AD74" s="817"/>
      <c r="AE74" s="817"/>
      <c r="AF74" s="817">
        <v>39</v>
      </c>
      <c r="AG74" s="817"/>
      <c r="AH74" s="817"/>
      <c r="AI74" s="817"/>
      <c r="AJ74" s="817"/>
      <c r="AK74" s="817">
        <v>75</v>
      </c>
      <c r="AL74" s="817"/>
      <c r="AM74" s="817"/>
      <c r="AN74" s="817"/>
      <c r="AO74" s="817"/>
      <c r="AP74" s="817">
        <v>0</v>
      </c>
      <c r="AQ74" s="817"/>
      <c r="AR74" s="817"/>
      <c r="AS74" s="817"/>
      <c r="AT74" s="817"/>
      <c r="AU74" s="817">
        <v>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558</v>
      </c>
      <c r="C75" s="861"/>
      <c r="D75" s="861"/>
      <c r="E75" s="861"/>
      <c r="F75" s="861"/>
      <c r="G75" s="861"/>
      <c r="H75" s="861"/>
      <c r="I75" s="861"/>
      <c r="J75" s="861"/>
      <c r="K75" s="861"/>
      <c r="L75" s="861"/>
      <c r="M75" s="861"/>
      <c r="N75" s="861"/>
      <c r="O75" s="861"/>
      <c r="P75" s="862"/>
      <c r="Q75" s="864">
        <v>38927</v>
      </c>
      <c r="R75" s="865"/>
      <c r="S75" s="865"/>
      <c r="T75" s="865"/>
      <c r="U75" s="821"/>
      <c r="V75" s="866">
        <v>37577</v>
      </c>
      <c r="W75" s="865"/>
      <c r="X75" s="865"/>
      <c r="Y75" s="865"/>
      <c r="Z75" s="821"/>
      <c r="AA75" s="866">
        <v>1350</v>
      </c>
      <c r="AB75" s="865"/>
      <c r="AC75" s="865"/>
      <c r="AD75" s="865"/>
      <c r="AE75" s="821"/>
      <c r="AF75" s="866">
        <v>1350</v>
      </c>
      <c r="AG75" s="865"/>
      <c r="AH75" s="865"/>
      <c r="AI75" s="865"/>
      <c r="AJ75" s="821"/>
      <c r="AK75" s="866">
        <v>1111</v>
      </c>
      <c r="AL75" s="865"/>
      <c r="AM75" s="865"/>
      <c r="AN75" s="865"/>
      <c r="AO75" s="821"/>
      <c r="AP75" s="866">
        <v>0</v>
      </c>
      <c r="AQ75" s="865"/>
      <c r="AR75" s="865"/>
      <c r="AS75" s="865"/>
      <c r="AT75" s="821"/>
      <c r="AU75" s="866">
        <v>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559</v>
      </c>
      <c r="C76" s="861"/>
      <c r="D76" s="861"/>
      <c r="E76" s="861"/>
      <c r="F76" s="861"/>
      <c r="G76" s="861"/>
      <c r="H76" s="861"/>
      <c r="I76" s="861"/>
      <c r="J76" s="861"/>
      <c r="K76" s="861"/>
      <c r="L76" s="861"/>
      <c r="M76" s="861"/>
      <c r="N76" s="861"/>
      <c r="O76" s="861"/>
      <c r="P76" s="862"/>
      <c r="Q76" s="864">
        <v>157800</v>
      </c>
      <c r="R76" s="865"/>
      <c r="S76" s="865"/>
      <c r="T76" s="865"/>
      <c r="U76" s="821"/>
      <c r="V76" s="866">
        <v>152698</v>
      </c>
      <c r="W76" s="865"/>
      <c r="X76" s="865"/>
      <c r="Y76" s="865"/>
      <c r="Z76" s="821"/>
      <c r="AA76" s="866">
        <v>5102</v>
      </c>
      <c r="AB76" s="865"/>
      <c r="AC76" s="865"/>
      <c r="AD76" s="865"/>
      <c r="AE76" s="821"/>
      <c r="AF76" s="866">
        <v>1976</v>
      </c>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15">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449270</v>
      </c>
      <c r="AB110" s="887"/>
      <c r="AC110" s="887"/>
      <c r="AD110" s="887"/>
      <c r="AE110" s="888"/>
      <c r="AF110" s="889">
        <v>441795</v>
      </c>
      <c r="AG110" s="887"/>
      <c r="AH110" s="887"/>
      <c r="AI110" s="887"/>
      <c r="AJ110" s="888"/>
      <c r="AK110" s="889">
        <v>433041</v>
      </c>
      <c r="AL110" s="887"/>
      <c r="AM110" s="887"/>
      <c r="AN110" s="887"/>
      <c r="AO110" s="888"/>
      <c r="AP110" s="890">
        <v>9.6999999999999993</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5243591</v>
      </c>
      <c r="BR110" s="918"/>
      <c r="BS110" s="918"/>
      <c r="BT110" s="918"/>
      <c r="BU110" s="918"/>
      <c r="BV110" s="918">
        <v>4978030</v>
      </c>
      <c r="BW110" s="918"/>
      <c r="BX110" s="918"/>
      <c r="BY110" s="918"/>
      <c r="BZ110" s="918"/>
      <c r="CA110" s="918">
        <v>4694130</v>
      </c>
      <c r="CB110" s="918"/>
      <c r="CC110" s="918"/>
      <c r="CD110" s="918"/>
      <c r="CE110" s="918"/>
      <c r="CF110" s="931">
        <v>104.8</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v>974137</v>
      </c>
      <c r="BR111" s="913"/>
      <c r="BS111" s="913"/>
      <c r="BT111" s="913"/>
      <c r="BU111" s="913"/>
      <c r="BV111" s="913">
        <v>972352</v>
      </c>
      <c r="BW111" s="913"/>
      <c r="BX111" s="913"/>
      <c r="BY111" s="913"/>
      <c r="BZ111" s="913"/>
      <c r="CA111" s="913">
        <v>972352</v>
      </c>
      <c r="CB111" s="913"/>
      <c r="CC111" s="913"/>
      <c r="CD111" s="913"/>
      <c r="CE111" s="913"/>
      <c r="CF111" s="907">
        <v>21.7</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1598426</v>
      </c>
      <c r="BR112" s="913"/>
      <c r="BS112" s="913"/>
      <c r="BT112" s="913"/>
      <c r="BU112" s="913"/>
      <c r="BV112" s="913">
        <v>1556751</v>
      </c>
      <c r="BW112" s="913"/>
      <c r="BX112" s="913"/>
      <c r="BY112" s="913"/>
      <c r="BZ112" s="913"/>
      <c r="CA112" s="913">
        <v>1611968</v>
      </c>
      <c r="CB112" s="913"/>
      <c r="CC112" s="913"/>
      <c r="CD112" s="913"/>
      <c r="CE112" s="913"/>
      <c r="CF112" s="907">
        <v>36</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127986</v>
      </c>
      <c r="AB113" s="925"/>
      <c r="AC113" s="925"/>
      <c r="AD113" s="925"/>
      <c r="AE113" s="926"/>
      <c r="AF113" s="927">
        <v>130821</v>
      </c>
      <c r="AG113" s="925"/>
      <c r="AH113" s="925"/>
      <c r="AI113" s="925"/>
      <c r="AJ113" s="926"/>
      <c r="AK113" s="927">
        <v>131319</v>
      </c>
      <c r="AL113" s="925"/>
      <c r="AM113" s="925"/>
      <c r="AN113" s="925"/>
      <c r="AO113" s="926"/>
      <c r="AP113" s="928">
        <v>2.9</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170969</v>
      </c>
      <c r="BR113" s="913"/>
      <c r="BS113" s="913"/>
      <c r="BT113" s="913"/>
      <c r="BU113" s="913"/>
      <c r="BV113" s="913">
        <v>141226</v>
      </c>
      <c r="BW113" s="913"/>
      <c r="BX113" s="913"/>
      <c r="BY113" s="913"/>
      <c r="BZ113" s="913"/>
      <c r="CA113" s="913">
        <v>115093</v>
      </c>
      <c r="CB113" s="913"/>
      <c r="CC113" s="913"/>
      <c r="CD113" s="913"/>
      <c r="CE113" s="913"/>
      <c r="CF113" s="907">
        <v>2.6</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21185</v>
      </c>
      <c r="AB114" s="946"/>
      <c r="AC114" s="946"/>
      <c r="AD114" s="946"/>
      <c r="AE114" s="947"/>
      <c r="AF114" s="948">
        <v>22812</v>
      </c>
      <c r="AG114" s="946"/>
      <c r="AH114" s="946"/>
      <c r="AI114" s="946"/>
      <c r="AJ114" s="947"/>
      <c r="AK114" s="948">
        <v>22196</v>
      </c>
      <c r="AL114" s="946"/>
      <c r="AM114" s="946"/>
      <c r="AN114" s="946"/>
      <c r="AO114" s="947"/>
      <c r="AP114" s="949">
        <v>0.5</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t="s">
        <v>121</v>
      </c>
      <c r="BR114" s="913"/>
      <c r="BS114" s="913"/>
      <c r="BT114" s="913"/>
      <c r="BU114" s="913"/>
      <c r="BV114" s="913" t="s">
        <v>121</v>
      </c>
      <c r="BW114" s="913"/>
      <c r="BX114" s="913"/>
      <c r="BY114" s="913"/>
      <c r="BZ114" s="913"/>
      <c r="CA114" s="913" t="s">
        <v>121</v>
      </c>
      <c r="CB114" s="913"/>
      <c r="CC114" s="913"/>
      <c r="CD114" s="913"/>
      <c r="CE114" s="913"/>
      <c r="CF114" s="907" t="s">
        <v>121</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974137</v>
      </c>
      <c r="DH115" s="946"/>
      <c r="DI115" s="946"/>
      <c r="DJ115" s="946"/>
      <c r="DK115" s="947"/>
      <c r="DL115" s="948">
        <v>972352</v>
      </c>
      <c r="DM115" s="946"/>
      <c r="DN115" s="946"/>
      <c r="DO115" s="946"/>
      <c r="DP115" s="947"/>
      <c r="DQ115" s="948">
        <v>972352</v>
      </c>
      <c r="DR115" s="946"/>
      <c r="DS115" s="946"/>
      <c r="DT115" s="946"/>
      <c r="DU115" s="947"/>
      <c r="DV115" s="949">
        <v>21.7</v>
      </c>
      <c r="DW115" s="950"/>
      <c r="DX115" s="950"/>
      <c r="DY115" s="950"/>
      <c r="DZ115" s="951"/>
    </row>
    <row r="116" spans="1:130" s="224" customFormat="1" ht="26.25" customHeight="1" x14ac:dyDescent="0.15">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v>247</v>
      </c>
      <c r="AL116" s="946"/>
      <c r="AM116" s="946"/>
      <c r="AN116" s="946"/>
      <c r="AO116" s="947"/>
      <c r="AP116" s="949">
        <v>0</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598441</v>
      </c>
      <c r="AB117" s="966"/>
      <c r="AC117" s="966"/>
      <c r="AD117" s="966"/>
      <c r="AE117" s="967"/>
      <c r="AF117" s="968">
        <v>595428</v>
      </c>
      <c r="AG117" s="966"/>
      <c r="AH117" s="966"/>
      <c r="AI117" s="966"/>
      <c r="AJ117" s="967"/>
      <c r="AK117" s="968">
        <v>586803</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439</v>
      </c>
      <c r="BP119" s="992"/>
      <c r="BQ119" s="986">
        <v>7987123</v>
      </c>
      <c r="BR119" s="987"/>
      <c r="BS119" s="987"/>
      <c r="BT119" s="987"/>
      <c r="BU119" s="987"/>
      <c r="BV119" s="987">
        <v>7648359</v>
      </c>
      <c r="BW119" s="987"/>
      <c r="BX119" s="987"/>
      <c r="BY119" s="987"/>
      <c r="BZ119" s="987"/>
      <c r="CA119" s="987">
        <v>7393543</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1404989</v>
      </c>
      <c r="BR120" s="918"/>
      <c r="BS120" s="918"/>
      <c r="BT120" s="918"/>
      <c r="BU120" s="918"/>
      <c r="BV120" s="918">
        <v>1796342</v>
      </c>
      <c r="BW120" s="918"/>
      <c r="BX120" s="918"/>
      <c r="BY120" s="918"/>
      <c r="BZ120" s="918"/>
      <c r="CA120" s="918">
        <v>1712467</v>
      </c>
      <c r="CB120" s="918"/>
      <c r="CC120" s="918"/>
      <c r="CD120" s="918"/>
      <c r="CE120" s="918"/>
      <c r="CF120" s="931">
        <v>38.200000000000003</v>
      </c>
      <c r="CG120" s="932"/>
      <c r="CH120" s="932"/>
      <c r="CI120" s="932"/>
      <c r="CJ120" s="932"/>
      <c r="CK120" s="993" t="s">
        <v>443</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1597560</v>
      </c>
      <c r="DH120" s="918"/>
      <c r="DI120" s="918"/>
      <c r="DJ120" s="918"/>
      <c r="DK120" s="918"/>
      <c r="DL120" s="918">
        <v>1555950</v>
      </c>
      <c r="DM120" s="918"/>
      <c r="DN120" s="918"/>
      <c r="DO120" s="918"/>
      <c r="DP120" s="918"/>
      <c r="DQ120" s="918">
        <v>1607697</v>
      </c>
      <c r="DR120" s="918"/>
      <c r="DS120" s="918"/>
      <c r="DT120" s="918"/>
      <c r="DU120" s="918"/>
      <c r="DV120" s="919">
        <v>35.9</v>
      </c>
      <c r="DW120" s="919"/>
      <c r="DX120" s="919"/>
      <c r="DY120" s="919"/>
      <c r="DZ120" s="920"/>
    </row>
    <row r="121" spans="1:130" s="224" customFormat="1" ht="26.25" customHeight="1" x14ac:dyDescent="0.15">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t="s">
        <v>121</v>
      </c>
      <c r="BR121" s="913"/>
      <c r="BS121" s="913"/>
      <c r="BT121" s="913"/>
      <c r="BU121" s="913"/>
      <c r="BV121" s="913" t="s">
        <v>121</v>
      </c>
      <c r="BW121" s="913"/>
      <c r="BX121" s="913"/>
      <c r="BY121" s="913"/>
      <c r="BZ121" s="913"/>
      <c r="CA121" s="913" t="s">
        <v>121</v>
      </c>
      <c r="CB121" s="913"/>
      <c r="CC121" s="913"/>
      <c r="CD121" s="913"/>
      <c r="CE121" s="913"/>
      <c r="CF121" s="907" t="s">
        <v>121</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v>866</v>
      </c>
      <c r="DH121" s="913"/>
      <c r="DI121" s="913"/>
      <c r="DJ121" s="913"/>
      <c r="DK121" s="913"/>
      <c r="DL121" s="913">
        <v>801</v>
      </c>
      <c r="DM121" s="913"/>
      <c r="DN121" s="913"/>
      <c r="DO121" s="913"/>
      <c r="DP121" s="913"/>
      <c r="DQ121" s="913">
        <v>4271</v>
      </c>
      <c r="DR121" s="913"/>
      <c r="DS121" s="913"/>
      <c r="DT121" s="913"/>
      <c r="DU121" s="913"/>
      <c r="DV121" s="914">
        <v>0.1</v>
      </c>
      <c r="DW121" s="914"/>
      <c r="DX121" s="914"/>
      <c r="DY121" s="914"/>
      <c r="DZ121" s="915"/>
    </row>
    <row r="122" spans="1:130" s="224" customFormat="1" ht="26.25" customHeight="1" x14ac:dyDescent="0.15">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4278105</v>
      </c>
      <c r="BR122" s="987"/>
      <c r="BS122" s="987"/>
      <c r="BT122" s="987"/>
      <c r="BU122" s="987"/>
      <c r="BV122" s="987">
        <v>4073323</v>
      </c>
      <c r="BW122" s="987"/>
      <c r="BX122" s="987"/>
      <c r="BY122" s="987"/>
      <c r="BZ122" s="987"/>
      <c r="CA122" s="987">
        <v>3904990</v>
      </c>
      <c r="CB122" s="987"/>
      <c r="CC122" s="987"/>
      <c r="CD122" s="987"/>
      <c r="CE122" s="987"/>
      <c r="CF122" s="1004">
        <v>87.2</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447</v>
      </c>
      <c r="BP123" s="992"/>
      <c r="BQ123" s="1050">
        <v>5683094</v>
      </c>
      <c r="BR123" s="1051"/>
      <c r="BS123" s="1051"/>
      <c r="BT123" s="1051"/>
      <c r="BU123" s="1051"/>
      <c r="BV123" s="1051">
        <v>5869665</v>
      </c>
      <c r="BW123" s="1051"/>
      <c r="BX123" s="1051"/>
      <c r="BY123" s="1051"/>
      <c r="BZ123" s="1051"/>
      <c r="CA123" s="1051">
        <v>5617457</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53.7</v>
      </c>
      <c r="BR124" s="1014"/>
      <c r="BS124" s="1014"/>
      <c r="BT124" s="1014"/>
      <c r="BU124" s="1014"/>
      <c r="BV124" s="1014">
        <v>41.4</v>
      </c>
      <c r="BW124" s="1014"/>
      <c r="BX124" s="1014"/>
      <c r="BY124" s="1014"/>
      <c r="BZ124" s="1014"/>
      <c r="CA124" s="1014">
        <v>39.6</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t="s">
        <v>121</v>
      </c>
      <c r="AB128" s="1033"/>
      <c r="AC128" s="1033"/>
      <c r="AD128" s="1033"/>
      <c r="AE128" s="1034"/>
      <c r="AF128" s="1035" t="s">
        <v>121</v>
      </c>
      <c r="AG128" s="1033"/>
      <c r="AH128" s="1033"/>
      <c r="AI128" s="1033"/>
      <c r="AJ128" s="1034"/>
      <c r="AK128" s="1035">
        <v>218</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4650305</v>
      </c>
      <c r="AB129" s="946"/>
      <c r="AC129" s="946"/>
      <c r="AD129" s="946"/>
      <c r="AE129" s="947"/>
      <c r="AF129" s="948">
        <v>4636238</v>
      </c>
      <c r="AG129" s="946"/>
      <c r="AH129" s="946"/>
      <c r="AI129" s="946"/>
      <c r="AJ129" s="947"/>
      <c r="AK129" s="948">
        <v>4819622</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360439</v>
      </c>
      <c r="AB130" s="946"/>
      <c r="AC130" s="946"/>
      <c r="AD130" s="946"/>
      <c r="AE130" s="947"/>
      <c r="AF130" s="948">
        <v>349831</v>
      </c>
      <c r="AG130" s="946"/>
      <c r="AH130" s="946"/>
      <c r="AI130" s="946"/>
      <c r="AJ130" s="947"/>
      <c r="AK130" s="948">
        <v>340436</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5.5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4289866</v>
      </c>
      <c r="AB131" s="973"/>
      <c r="AC131" s="973"/>
      <c r="AD131" s="973"/>
      <c r="AE131" s="974"/>
      <c r="AF131" s="972">
        <v>4286407</v>
      </c>
      <c r="AG131" s="973"/>
      <c r="AH131" s="973"/>
      <c r="AI131" s="973"/>
      <c r="AJ131" s="974"/>
      <c r="AK131" s="972">
        <v>4479186</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v>39.6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5.5480054619999999</v>
      </c>
      <c r="AB132" s="1084"/>
      <c r="AC132" s="1084"/>
      <c r="AD132" s="1084"/>
      <c r="AE132" s="1085"/>
      <c r="AF132" s="1086">
        <v>5.7296705609999998</v>
      </c>
      <c r="AG132" s="1084"/>
      <c r="AH132" s="1084"/>
      <c r="AI132" s="1084"/>
      <c r="AJ132" s="1085"/>
      <c r="AK132" s="1086">
        <v>5.4953958150000002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5.6</v>
      </c>
      <c r="AB133" s="1067"/>
      <c r="AC133" s="1067"/>
      <c r="AD133" s="1067"/>
      <c r="AE133" s="1068"/>
      <c r="AF133" s="1066">
        <v>5.6</v>
      </c>
      <c r="AG133" s="1067"/>
      <c r="AH133" s="1067"/>
      <c r="AI133" s="1067"/>
      <c r="AJ133" s="1068"/>
      <c r="AK133" s="1066">
        <v>5.5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I19KtT7zqXGOjT58NGXluHj3KiaGo2fa1R4AAHLfivDfVtwd9PKjZo21YMNIdqsNx3p+GcQan11Be00yGIAg==" saltValue="60Wejqx5rBnFhnXiEV2y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85" zoomScaleNormal="85" zoomScaleSheetLayoutView="100" workbookViewId="0">
      <selection activeCell="DN64" sqref="DN6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hGVpoInmD72C1cJ5BwRfJglNCIF9OllR4yCXL7nV61Ykm7Ih+wRhBbG7Qhs6UIG+4CDVQ8e4LOtau1eXRU5xQ==" saltValue="gAmhq5swpit/RC71Md0T2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3"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yVbDfiLBZx/BwSwUydCTgiep7UiYGb2PQ1Zhqn7q48Lx+Rg+6JBMLHvk4LvVn/x1dO9OI3AHO5UpORino2EIQ==" saltValue="oO9weqjcQvXpnjTy63x5G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44" workbookViewId="0">
      <selection activeCell="AL47" sqref="AL4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1" t="s">
        <v>476</v>
      </c>
      <c r="AP7" s="265"/>
      <c r="AQ7" s="266" t="s">
        <v>477</v>
      </c>
      <c r="AR7" s="267"/>
    </row>
    <row r="8" spans="1:46" x14ac:dyDescent="0.15">
      <c r="A8" s="259"/>
      <c r="AK8" s="268"/>
      <c r="AL8" s="269"/>
      <c r="AM8" s="269"/>
      <c r="AN8" s="270"/>
      <c r="AO8" s="1102"/>
      <c r="AP8" s="271" t="s">
        <v>478</v>
      </c>
      <c r="AQ8" s="272" t="s">
        <v>479</v>
      </c>
      <c r="AR8" s="273" t="s">
        <v>480</v>
      </c>
    </row>
    <row r="9" spans="1:46" x14ac:dyDescent="0.15">
      <c r="A9" s="259"/>
      <c r="AK9" s="1103" t="s">
        <v>481</v>
      </c>
      <c r="AL9" s="1104"/>
      <c r="AM9" s="1104"/>
      <c r="AN9" s="1105"/>
      <c r="AO9" s="274">
        <v>1526816</v>
      </c>
      <c r="AP9" s="274">
        <v>85140</v>
      </c>
      <c r="AQ9" s="275">
        <v>93942</v>
      </c>
      <c r="AR9" s="276">
        <v>-9.4</v>
      </c>
    </row>
    <row r="10" spans="1:46" ht="13.5" customHeight="1" x14ac:dyDescent="0.15">
      <c r="A10" s="259"/>
      <c r="AK10" s="1103" t="s">
        <v>482</v>
      </c>
      <c r="AL10" s="1104"/>
      <c r="AM10" s="1104"/>
      <c r="AN10" s="1105"/>
      <c r="AO10" s="277">
        <v>225582</v>
      </c>
      <c r="AP10" s="277">
        <v>12579</v>
      </c>
      <c r="AQ10" s="278">
        <v>12590</v>
      </c>
      <c r="AR10" s="279">
        <v>-0.1</v>
      </c>
    </row>
    <row r="11" spans="1:46" ht="13.5" customHeight="1" x14ac:dyDescent="0.15">
      <c r="A11" s="259"/>
      <c r="AK11" s="1103" t="s">
        <v>483</v>
      </c>
      <c r="AL11" s="1104"/>
      <c r="AM11" s="1104"/>
      <c r="AN11" s="1105"/>
      <c r="AO11" s="277" t="s">
        <v>484</v>
      </c>
      <c r="AP11" s="277" t="s">
        <v>484</v>
      </c>
      <c r="AQ11" s="278">
        <v>461</v>
      </c>
      <c r="AR11" s="279" t="s">
        <v>484</v>
      </c>
    </row>
    <row r="12" spans="1:46" ht="13.5" customHeight="1" x14ac:dyDescent="0.15">
      <c r="A12" s="259"/>
      <c r="AK12" s="1103" t="s">
        <v>485</v>
      </c>
      <c r="AL12" s="1104"/>
      <c r="AM12" s="1104"/>
      <c r="AN12" s="1105"/>
      <c r="AO12" s="277" t="s">
        <v>484</v>
      </c>
      <c r="AP12" s="277" t="s">
        <v>484</v>
      </c>
      <c r="AQ12" s="278">
        <v>24</v>
      </c>
      <c r="AR12" s="279" t="s">
        <v>484</v>
      </c>
    </row>
    <row r="13" spans="1:46" ht="13.5" customHeight="1" x14ac:dyDescent="0.15">
      <c r="A13" s="259"/>
      <c r="AK13" s="1103" t="s">
        <v>486</v>
      </c>
      <c r="AL13" s="1104"/>
      <c r="AM13" s="1104"/>
      <c r="AN13" s="1105"/>
      <c r="AO13" s="277" t="s">
        <v>484</v>
      </c>
      <c r="AP13" s="277" t="s">
        <v>484</v>
      </c>
      <c r="AQ13" s="278">
        <v>3962</v>
      </c>
      <c r="AR13" s="279" t="s">
        <v>484</v>
      </c>
    </row>
    <row r="14" spans="1:46" ht="13.5" customHeight="1" x14ac:dyDescent="0.15">
      <c r="A14" s="259"/>
      <c r="AK14" s="1103" t="s">
        <v>487</v>
      </c>
      <c r="AL14" s="1104"/>
      <c r="AM14" s="1104"/>
      <c r="AN14" s="1105"/>
      <c r="AO14" s="277" t="s">
        <v>484</v>
      </c>
      <c r="AP14" s="277" t="s">
        <v>484</v>
      </c>
      <c r="AQ14" s="278">
        <v>1657</v>
      </c>
      <c r="AR14" s="279" t="s">
        <v>484</v>
      </c>
    </row>
    <row r="15" spans="1:46" ht="13.5" customHeight="1" x14ac:dyDescent="0.15">
      <c r="A15" s="259"/>
      <c r="AK15" s="1106" t="s">
        <v>488</v>
      </c>
      <c r="AL15" s="1107"/>
      <c r="AM15" s="1107"/>
      <c r="AN15" s="1108"/>
      <c r="AO15" s="277">
        <v>-105753</v>
      </c>
      <c r="AP15" s="277">
        <v>-5897</v>
      </c>
      <c r="AQ15" s="278">
        <v>-5526</v>
      </c>
      <c r="AR15" s="279">
        <v>6.7</v>
      </c>
    </row>
    <row r="16" spans="1:46" x14ac:dyDescent="0.15">
      <c r="A16" s="259"/>
      <c r="AK16" s="1106" t="s">
        <v>177</v>
      </c>
      <c r="AL16" s="1107"/>
      <c r="AM16" s="1107"/>
      <c r="AN16" s="1108"/>
      <c r="AO16" s="277">
        <v>1646645</v>
      </c>
      <c r="AP16" s="277">
        <v>91822</v>
      </c>
      <c r="AQ16" s="278">
        <v>107111</v>
      </c>
      <c r="AR16" s="279">
        <v>-14.3</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09" t="s">
        <v>493</v>
      </c>
      <c r="AL21" s="1110"/>
      <c r="AM21" s="1110"/>
      <c r="AN21" s="1111"/>
      <c r="AO21" s="289">
        <v>7.08</v>
      </c>
      <c r="AP21" s="290">
        <v>9.3000000000000007</v>
      </c>
      <c r="AQ21" s="291">
        <v>-2.2200000000000002</v>
      </c>
      <c r="AS21" s="292"/>
      <c r="AT21" s="288"/>
    </row>
    <row r="22" spans="1:46" s="260" customFormat="1" x14ac:dyDescent="0.15">
      <c r="A22" s="288"/>
      <c r="AK22" s="1109" t="s">
        <v>494</v>
      </c>
      <c r="AL22" s="1110"/>
      <c r="AM22" s="1110"/>
      <c r="AN22" s="1111"/>
      <c r="AO22" s="293">
        <v>98.6</v>
      </c>
      <c r="AP22" s="294">
        <v>96.8</v>
      </c>
      <c r="AQ22" s="295">
        <v>1.8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1" t="s">
        <v>476</v>
      </c>
      <c r="AP30" s="265"/>
      <c r="AQ30" s="266" t="s">
        <v>477</v>
      </c>
      <c r="AR30" s="267"/>
    </row>
    <row r="31" spans="1:46" x14ac:dyDescent="0.15">
      <c r="A31" s="259"/>
      <c r="AK31" s="268"/>
      <c r="AL31" s="269"/>
      <c r="AM31" s="269"/>
      <c r="AN31" s="270"/>
      <c r="AO31" s="1102"/>
      <c r="AP31" s="271" t="s">
        <v>478</v>
      </c>
      <c r="AQ31" s="272" t="s">
        <v>479</v>
      </c>
      <c r="AR31" s="273" t="s">
        <v>480</v>
      </c>
    </row>
    <row r="32" spans="1:46" ht="27" customHeight="1" x14ac:dyDescent="0.15">
      <c r="A32" s="259"/>
      <c r="AK32" s="1117" t="s">
        <v>498</v>
      </c>
      <c r="AL32" s="1118"/>
      <c r="AM32" s="1118"/>
      <c r="AN32" s="1119"/>
      <c r="AO32" s="303">
        <v>433041</v>
      </c>
      <c r="AP32" s="303">
        <v>24148</v>
      </c>
      <c r="AQ32" s="304">
        <v>49869</v>
      </c>
      <c r="AR32" s="305">
        <v>-51.6</v>
      </c>
    </row>
    <row r="33" spans="1:46" ht="13.5" customHeight="1" x14ac:dyDescent="0.15">
      <c r="A33" s="259"/>
      <c r="AK33" s="1117" t="s">
        <v>499</v>
      </c>
      <c r="AL33" s="1118"/>
      <c r="AM33" s="1118"/>
      <c r="AN33" s="1119"/>
      <c r="AO33" s="303" t="s">
        <v>484</v>
      </c>
      <c r="AP33" s="303" t="s">
        <v>484</v>
      </c>
      <c r="AQ33" s="304" t="s">
        <v>484</v>
      </c>
      <c r="AR33" s="305" t="s">
        <v>484</v>
      </c>
    </row>
    <row r="34" spans="1:46" ht="27" customHeight="1" x14ac:dyDescent="0.15">
      <c r="A34" s="259"/>
      <c r="AK34" s="1117" t="s">
        <v>500</v>
      </c>
      <c r="AL34" s="1118"/>
      <c r="AM34" s="1118"/>
      <c r="AN34" s="1119"/>
      <c r="AO34" s="303" t="s">
        <v>484</v>
      </c>
      <c r="AP34" s="303" t="s">
        <v>484</v>
      </c>
      <c r="AQ34" s="304" t="s">
        <v>484</v>
      </c>
      <c r="AR34" s="305" t="s">
        <v>484</v>
      </c>
    </row>
    <row r="35" spans="1:46" ht="27" customHeight="1" x14ac:dyDescent="0.15">
      <c r="A35" s="259"/>
      <c r="AK35" s="1117" t="s">
        <v>501</v>
      </c>
      <c r="AL35" s="1118"/>
      <c r="AM35" s="1118"/>
      <c r="AN35" s="1119"/>
      <c r="AO35" s="303">
        <v>131319</v>
      </c>
      <c r="AP35" s="303">
        <v>7323</v>
      </c>
      <c r="AQ35" s="304">
        <v>14647</v>
      </c>
      <c r="AR35" s="305">
        <v>-50</v>
      </c>
    </row>
    <row r="36" spans="1:46" ht="27" customHeight="1" x14ac:dyDescent="0.15">
      <c r="A36" s="259"/>
      <c r="AK36" s="1117" t="s">
        <v>502</v>
      </c>
      <c r="AL36" s="1118"/>
      <c r="AM36" s="1118"/>
      <c r="AN36" s="1119"/>
      <c r="AO36" s="303">
        <v>22196</v>
      </c>
      <c r="AP36" s="303">
        <v>1238</v>
      </c>
      <c r="AQ36" s="304">
        <v>2417</v>
      </c>
      <c r="AR36" s="305">
        <v>-48.8</v>
      </c>
    </row>
    <row r="37" spans="1:46" ht="13.5" customHeight="1" x14ac:dyDescent="0.15">
      <c r="A37" s="259"/>
      <c r="AK37" s="1117" t="s">
        <v>503</v>
      </c>
      <c r="AL37" s="1118"/>
      <c r="AM37" s="1118"/>
      <c r="AN37" s="1119"/>
      <c r="AO37" s="303" t="s">
        <v>484</v>
      </c>
      <c r="AP37" s="303" t="s">
        <v>484</v>
      </c>
      <c r="AQ37" s="304">
        <v>490</v>
      </c>
      <c r="AR37" s="305" t="s">
        <v>484</v>
      </c>
    </row>
    <row r="38" spans="1:46" ht="27" customHeight="1" x14ac:dyDescent="0.15">
      <c r="A38" s="259"/>
      <c r="AK38" s="1120" t="s">
        <v>504</v>
      </c>
      <c r="AL38" s="1121"/>
      <c r="AM38" s="1121"/>
      <c r="AN38" s="1122"/>
      <c r="AO38" s="306">
        <v>247</v>
      </c>
      <c r="AP38" s="306">
        <v>14</v>
      </c>
      <c r="AQ38" s="307">
        <v>2</v>
      </c>
      <c r="AR38" s="295">
        <v>600</v>
      </c>
      <c r="AS38" s="302"/>
    </row>
    <row r="39" spans="1:46" x14ac:dyDescent="0.15">
      <c r="A39" s="259"/>
      <c r="AK39" s="1120" t="s">
        <v>505</v>
      </c>
      <c r="AL39" s="1121"/>
      <c r="AM39" s="1121"/>
      <c r="AN39" s="1122"/>
      <c r="AO39" s="303">
        <v>-218</v>
      </c>
      <c r="AP39" s="303">
        <v>-12</v>
      </c>
      <c r="AQ39" s="304">
        <v>-2755</v>
      </c>
      <c r="AR39" s="305">
        <v>-99.6</v>
      </c>
      <c r="AS39" s="302"/>
    </row>
    <row r="40" spans="1:46" ht="27" customHeight="1" x14ac:dyDescent="0.15">
      <c r="A40" s="259"/>
      <c r="AK40" s="1117" t="s">
        <v>506</v>
      </c>
      <c r="AL40" s="1118"/>
      <c r="AM40" s="1118"/>
      <c r="AN40" s="1119"/>
      <c r="AO40" s="303">
        <v>-340436</v>
      </c>
      <c r="AP40" s="303">
        <v>-18984</v>
      </c>
      <c r="AQ40" s="304">
        <v>-44075</v>
      </c>
      <c r="AR40" s="305">
        <v>-56.9</v>
      </c>
      <c r="AS40" s="302"/>
    </row>
    <row r="41" spans="1:46" x14ac:dyDescent="0.15">
      <c r="A41" s="259"/>
      <c r="AK41" s="1123" t="s">
        <v>287</v>
      </c>
      <c r="AL41" s="1124"/>
      <c r="AM41" s="1124"/>
      <c r="AN41" s="1125"/>
      <c r="AO41" s="303">
        <v>246149</v>
      </c>
      <c r="AP41" s="303">
        <v>13726</v>
      </c>
      <c r="AQ41" s="304">
        <v>20595</v>
      </c>
      <c r="AR41" s="305">
        <v>-33.4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12" t="s">
        <v>476</v>
      </c>
      <c r="AN49" s="1114" t="s">
        <v>509</v>
      </c>
      <c r="AO49" s="1115"/>
      <c r="AP49" s="1115"/>
      <c r="AQ49" s="1115"/>
      <c r="AR49" s="1116"/>
    </row>
    <row r="50" spans="1:44" x14ac:dyDescent="0.15">
      <c r="A50" s="259"/>
      <c r="AK50" s="317"/>
      <c r="AL50" s="318"/>
      <c r="AM50" s="1113"/>
      <c r="AN50" s="319" t="s">
        <v>510</v>
      </c>
      <c r="AO50" s="320" t="s">
        <v>511</v>
      </c>
      <c r="AP50" s="321" t="s">
        <v>512</v>
      </c>
      <c r="AQ50" s="322" t="s">
        <v>513</v>
      </c>
      <c r="AR50" s="323" t="s">
        <v>514</v>
      </c>
    </row>
    <row r="51" spans="1:44" x14ac:dyDescent="0.15">
      <c r="A51" s="259"/>
      <c r="AK51" s="315" t="s">
        <v>515</v>
      </c>
      <c r="AL51" s="316"/>
      <c r="AM51" s="324">
        <v>1089912</v>
      </c>
      <c r="AN51" s="325">
        <v>62245</v>
      </c>
      <c r="AO51" s="326">
        <v>74</v>
      </c>
      <c r="AP51" s="327">
        <v>87464</v>
      </c>
      <c r="AQ51" s="328">
        <v>19</v>
      </c>
      <c r="AR51" s="329">
        <v>55</v>
      </c>
    </row>
    <row r="52" spans="1:44" x14ac:dyDescent="0.15">
      <c r="A52" s="259"/>
      <c r="AK52" s="330"/>
      <c r="AL52" s="331" t="s">
        <v>516</v>
      </c>
      <c r="AM52" s="332">
        <v>283157</v>
      </c>
      <c r="AN52" s="333">
        <v>16171</v>
      </c>
      <c r="AO52" s="334">
        <v>186.1</v>
      </c>
      <c r="AP52" s="335">
        <v>47479</v>
      </c>
      <c r="AQ52" s="336">
        <v>10.199999999999999</v>
      </c>
      <c r="AR52" s="337">
        <v>175.9</v>
      </c>
    </row>
    <row r="53" spans="1:44" x14ac:dyDescent="0.15">
      <c r="A53" s="259"/>
      <c r="AK53" s="315" t="s">
        <v>517</v>
      </c>
      <c r="AL53" s="316"/>
      <c r="AM53" s="324">
        <v>1460683</v>
      </c>
      <c r="AN53" s="325">
        <v>81964</v>
      </c>
      <c r="AO53" s="326">
        <v>31.7</v>
      </c>
      <c r="AP53" s="327">
        <v>96248</v>
      </c>
      <c r="AQ53" s="328">
        <v>10</v>
      </c>
      <c r="AR53" s="329">
        <v>21.7</v>
      </c>
    </row>
    <row r="54" spans="1:44" x14ac:dyDescent="0.15">
      <c r="A54" s="259"/>
      <c r="AK54" s="330"/>
      <c r="AL54" s="331" t="s">
        <v>516</v>
      </c>
      <c r="AM54" s="332">
        <v>785185</v>
      </c>
      <c r="AN54" s="333">
        <v>44060</v>
      </c>
      <c r="AO54" s="334">
        <v>172.5</v>
      </c>
      <c r="AP54" s="335">
        <v>55768</v>
      </c>
      <c r="AQ54" s="336">
        <v>17.5</v>
      </c>
      <c r="AR54" s="337">
        <v>155</v>
      </c>
    </row>
    <row r="55" spans="1:44" x14ac:dyDescent="0.15">
      <c r="A55" s="259"/>
      <c r="AK55" s="315" t="s">
        <v>518</v>
      </c>
      <c r="AL55" s="316"/>
      <c r="AM55" s="324">
        <v>938396</v>
      </c>
      <c r="AN55" s="325">
        <v>52448</v>
      </c>
      <c r="AO55" s="326">
        <v>-36</v>
      </c>
      <c r="AP55" s="327">
        <v>76413</v>
      </c>
      <c r="AQ55" s="328">
        <v>-20.6</v>
      </c>
      <c r="AR55" s="329">
        <v>-15.4</v>
      </c>
    </row>
    <row r="56" spans="1:44" x14ac:dyDescent="0.15">
      <c r="A56" s="259"/>
      <c r="AK56" s="330"/>
      <c r="AL56" s="331" t="s">
        <v>516</v>
      </c>
      <c r="AM56" s="332">
        <v>163367</v>
      </c>
      <c r="AN56" s="333">
        <v>9131</v>
      </c>
      <c r="AO56" s="334">
        <v>-79.3</v>
      </c>
      <c r="AP56" s="335">
        <v>39658</v>
      </c>
      <c r="AQ56" s="336">
        <v>-28.9</v>
      </c>
      <c r="AR56" s="337">
        <v>-50.4</v>
      </c>
    </row>
    <row r="57" spans="1:44" x14ac:dyDescent="0.15">
      <c r="A57" s="259"/>
      <c r="AK57" s="315" t="s">
        <v>519</v>
      </c>
      <c r="AL57" s="316"/>
      <c r="AM57" s="324">
        <v>344399</v>
      </c>
      <c r="AN57" s="325">
        <v>19202</v>
      </c>
      <c r="AO57" s="326">
        <v>-63.4</v>
      </c>
      <c r="AP57" s="327">
        <v>66481</v>
      </c>
      <c r="AQ57" s="328">
        <v>-13</v>
      </c>
      <c r="AR57" s="329">
        <v>-50.4</v>
      </c>
    </row>
    <row r="58" spans="1:44" x14ac:dyDescent="0.15">
      <c r="A58" s="259"/>
      <c r="AK58" s="330"/>
      <c r="AL58" s="331" t="s">
        <v>516</v>
      </c>
      <c r="AM58" s="332">
        <v>101693</v>
      </c>
      <c r="AN58" s="333">
        <v>5670</v>
      </c>
      <c r="AO58" s="334">
        <v>-37.9</v>
      </c>
      <c r="AP58" s="335">
        <v>36120</v>
      </c>
      <c r="AQ58" s="336">
        <v>-8.9</v>
      </c>
      <c r="AR58" s="337">
        <v>-29</v>
      </c>
    </row>
    <row r="59" spans="1:44" x14ac:dyDescent="0.15">
      <c r="A59" s="259"/>
      <c r="AK59" s="315" t="s">
        <v>520</v>
      </c>
      <c r="AL59" s="316"/>
      <c r="AM59" s="324">
        <v>354770</v>
      </c>
      <c r="AN59" s="325">
        <v>19783</v>
      </c>
      <c r="AO59" s="326">
        <v>3</v>
      </c>
      <c r="AP59" s="327">
        <v>67825</v>
      </c>
      <c r="AQ59" s="328">
        <v>2</v>
      </c>
      <c r="AR59" s="329">
        <v>1</v>
      </c>
    </row>
    <row r="60" spans="1:44" x14ac:dyDescent="0.15">
      <c r="A60" s="259"/>
      <c r="AK60" s="330"/>
      <c r="AL60" s="331" t="s">
        <v>516</v>
      </c>
      <c r="AM60" s="332">
        <v>29485</v>
      </c>
      <c r="AN60" s="333">
        <v>1644</v>
      </c>
      <c r="AO60" s="334">
        <v>-71</v>
      </c>
      <c r="AP60" s="335">
        <v>39417</v>
      </c>
      <c r="AQ60" s="336">
        <v>9.1</v>
      </c>
      <c r="AR60" s="337">
        <v>-80.099999999999994</v>
      </c>
    </row>
    <row r="61" spans="1:44" x14ac:dyDescent="0.15">
      <c r="A61" s="259"/>
      <c r="AK61" s="315" t="s">
        <v>521</v>
      </c>
      <c r="AL61" s="338"/>
      <c r="AM61" s="324">
        <v>837632</v>
      </c>
      <c r="AN61" s="325">
        <v>47128</v>
      </c>
      <c r="AO61" s="326">
        <v>1.9</v>
      </c>
      <c r="AP61" s="327">
        <v>78886</v>
      </c>
      <c r="AQ61" s="339">
        <v>-0.5</v>
      </c>
      <c r="AR61" s="329">
        <v>2.4</v>
      </c>
    </row>
    <row r="62" spans="1:44" x14ac:dyDescent="0.15">
      <c r="A62" s="259"/>
      <c r="AK62" s="330"/>
      <c r="AL62" s="331" t="s">
        <v>516</v>
      </c>
      <c r="AM62" s="332">
        <v>272577</v>
      </c>
      <c r="AN62" s="333">
        <v>15335</v>
      </c>
      <c r="AO62" s="334">
        <v>34.1</v>
      </c>
      <c r="AP62" s="335">
        <v>43688</v>
      </c>
      <c r="AQ62" s="336">
        <v>-0.2</v>
      </c>
      <c r="AR62" s="337">
        <v>34.299999999999997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ti50xK0ZimEJDkyIw3sa1NZt9alpiQz1Cv17CKpPZ4j9cL/P/Dv7sEmSu3mTBSuFEFLW7MCl/KVgg1PAGkQWA==" saltValue="DGw7tYY4mkHv5ORjMka6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F104" sqref="AF104"/>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rjgzi5H+K6pJYSCrZ0f7FRH2oq+aQqBQU7L49zWAR9XaRCgtmofqguknz6D4zLpC8AiXUavLrmtwhjOqE+AOwA==" saltValue="SS7iV4keE1dcEH98PlzGN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Q86"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bB5nhkN/BjGOpeiUJMXqUJloU4mDWLA7u04Zhhzvk/ug3BswftWp/Ox5vWolmCKjOYx16dssdfUQjT4mUbuFSw==" saltValue="ce26rCj3Rlh49sjtTGwSN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1"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12.16</v>
      </c>
      <c r="G47" s="12">
        <v>13.97</v>
      </c>
      <c r="H47" s="12">
        <v>13.54</v>
      </c>
      <c r="I47" s="12">
        <v>15.16</v>
      </c>
      <c r="J47" s="13">
        <v>7.64</v>
      </c>
    </row>
    <row r="48" spans="2:10" ht="57.75" customHeight="1" x14ac:dyDescent="0.15">
      <c r="B48" s="14"/>
      <c r="C48" s="1128" t="s">
        <v>4</v>
      </c>
      <c r="D48" s="1128"/>
      <c r="E48" s="1129"/>
      <c r="F48" s="15">
        <v>8.3800000000000008</v>
      </c>
      <c r="G48" s="16">
        <v>3.62</v>
      </c>
      <c r="H48" s="16">
        <v>6.87</v>
      </c>
      <c r="I48" s="16">
        <v>9.01</v>
      </c>
      <c r="J48" s="17">
        <v>5.91</v>
      </c>
    </row>
    <row r="49" spans="2:10" ht="57.75" customHeight="1" thickBot="1" x14ac:dyDescent="0.2">
      <c r="B49" s="18"/>
      <c r="C49" s="1130" t="s">
        <v>5</v>
      </c>
      <c r="D49" s="1130"/>
      <c r="E49" s="1131"/>
      <c r="F49" s="19">
        <v>0.96</v>
      </c>
      <c r="G49" s="20" t="s">
        <v>528</v>
      </c>
      <c r="H49" s="20">
        <v>4.3</v>
      </c>
      <c r="I49" s="20">
        <v>3.7</v>
      </c>
      <c r="J49" s="21" t="s">
        <v>529</v>
      </c>
    </row>
    <row r="50" spans="2:10" x14ac:dyDescent="0.15"/>
  </sheetData>
  <sheetProtection algorithmName="SHA-512" hashValue="PfTKGYClMraNV2gUve44P9eA5gcGmc8KgWi15gzuPKoA8pUcEgw4MJwbKfE7H+LR4Ku+kvs4LQTEtxcJVSJ8EQ==" saltValue="Crp4aaLUOIIEcoXDgips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0" zoomScaleSheetLayoutView="100" workbookViewId="0">
      <selection activeCell="I35" sqref="I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530</v>
      </c>
      <c r="D34" s="1136"/>
      <c r="E34" s="1137"/>
      <c r="F34" s="32">
        <v>28.59</v>
      </c>
      <c r="G34" s="33">
        <v>32.44</v>
      </c>
      <c r="H34" s="33">
        <v>30.95</v>
      </c>
      <c r="I34" s="33">
        <v>32.49</v>
      </c>
      <c r="J34" s="34">
        <v>31.71</v>
      </c>
      <c r="K34" s="22"/>
      <c r="L34" s="22"/>
      <c r="M34" s="22"/>
      <c r="N34" s="22"/>
      <c r="O34" s="22"/>
      <c r="P34" s="22"/>
    </row>
    <row r="35" spans="1:16" ht="39" customHeight="1" x14ac:dyDescent="0.15">
      <c r="A35" s="22"/>
      <c r="B35" s="35"/>
      <c r="C35" s="1132" t="s">
        <v>531</v>
      </c>
      <c r="D35" s="1132"/>
      <c r="E35" s="1133"/>
      <c r="F35" s="36">
        <v>8.3699999999999992</v>
      </c>
      <c r="G35" s="37">
        <v>3.61</v>
      </c>
      <c r="H35" s="37">
        <v>6.87</v>
      </c>
      <c r="I35" s="37">
        <v>9.01</v>
      </c>
      <c r="J35" s="38">
        <v>5.91</v>
      </c>
      <c r="K35" s="22"/>
      <c r="L35" s="22"/>
      <c r="M35" s="22"/>
      <c r="N35" s="22"/>
      <c r="O35" s="22"/>
      <c r="P35" s="22"/>
    </row>
    <row r="36" spans="1:16" ht="39" customHeight="1" x14ac:dyDescent="0.15">
      <c r="A36" s="22"/>
      <c r="B36" s="35"/>
      <c r="C36" s="1132" t="s">
        <v>532</v>
      </c>
      <c r="D36" s="1132"/>
      <c r="E36" s="1133"/>
      <c r="F36" s="36" t="s">
        <v>484</v>
      </c>
      <c r="G36" s="37">
        <v>2.52</v>
      </c>
      <c r="H36" s="37">
        <v>2.61</v>
      </c>
      <c r="I36" s="37">
        <v>2.87</v>
      </c>
      <c r="J36" s="38">
        <v>2.62</v>
      </c>
      <c r="K36" s="22"/>
      <c r="L36" s="22"/>
      <c r="M36" s="22"/>
      <c r="N36" s="22"/>
      <c r="O36" s="22"/>
      <c r="P36" s="22"/>
    </row>
    <row r="37" spans="1:16" ht="39" customHeight="1" x14ac:dyDescent="0.15">
      <c r="A37" s="22"/>
      <c r="B37" s="35"/>
      <c r="C37" s="1132" t="s">
        <v>533</v>
      </c>
      <c r="D37" s="1132"/>
      <c r="E37" s="1133"/>
      <c r="F37" s="36" t="s">
        <v>534</v>
      </c>
      <c r="G37" s="37" t="s">
        <v>535</v>
      </c>
      <c r="H37" s="37">
        <v>0.41</v>
      </c>
      <c r="I37" s="37" t="s">
        <v>536</v>
      </c>
      <c r="J37" s="38">
        <v>0.88</v>
      </c>
      <c r="K37" s="22"/>
      <c r="L37" s="22"/>
      <c r="M37" s="22"/>
      <c r="N37" s="22"/>
      <c r="O37" s="22"/>
      <c r="P37" s="22"/>
    </row>
    <row r="38" spans="1:16" ht="39" customHeight="1" x14ac:dyDescent="0.15">
      <c r="A38" s="22"/>
      <c r="B38" s="35"/>
      <c r="C38" s="1132" t="s">
        <v>537</v>
      </c>
      <c r="D38" s="1132"/>
      <c r="E38" s="1133"/>
      <c r="F38" s="36">
        <v>0.04</v>
      </c>
      <c r="G38" s="37">
        <v>0.06</v>
      </c>
      <c r="H38" s="37">
        <v>0.02</v>
      </c>
      <c r="I38" s="37">
        <v>0.03</v>
      </c>
      <c r="J38" s="38">
        <v>0.02</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484</v>
      </c>
      <c r="G42" s="37" t="s">
        <v>484</v>
      </c>
      <c r="H42" s="37" t="s">
        <v>484</v>
      </c>
      <c r="I42" s="37" t="s">
        <v>484</v>
      </c>
      <c r="J42" s="38" t="s">
        <v>484</v>
      </c>
      <c r="K42" s="22"/>
      <c r="L42" s="22"/>
      <c r="M42" s="22"/>
      <c r="N42" s="22"/>
      <c r="O42" s="22"/>
      <c r="P42" s="22"/>
    </row>
    <row r="43" spans="1:16" ht="39" customHeight="1" thickBot="1" x14ac:dyDescent="0.2">
      <c r="A43" s="22"/>
      <c r="B43" s="40"/>
      <c r="C43" s="1134" t="s">
        <v>539</v>
      </c>
      <c r="D43" s="1134"/>
      <c r="E43" s="1135"/>
      <c r="F43" s="41">
        <v>1.74</v>
      </c>
      <c r="G43" s="42" t="s">
        <v>484</v>
      </c>
      <c r="H43" s="42" t="s">
        <v>484</v>
      </c>
      <c r="I43" s="42" t="s">
        <v>484</v>
      </c>
      <c r="J43" s="43" t="s">
        <v>484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kE6MYDlGreVEzPvWJZV4s/q3sxgED1+scu323hcwynUYMPg8P9PU2D2ho5H0GeOqSIY+D6Iug7uRFst2fDk6A==" saltValue="ybmort8isxty5Uo0Gjaz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39"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450</v>
      </c>
      <c r="L45" s="58">
        <v>437</v>
      </c>
      <c r="M45" s="58">
        <v>449</v>
      </c>
      <c r="N45" s="58">
        <v>442</v>
      </c>
      <c r="O45" s="59">
        <v>433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484</v>
      </c>
      <c r="L46" s="62" t="s">
        <v>484</v>
      </c>
      <c r="M46" s="62" t="s">
        <v>484</v>
      </c>
      <c r="N46" s="62" t="s">
        <v>484</v>
      </c>
      <c r="O46" s="63" t="s">
        <v>484</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484</v>
      </c>
      <c r="L47" s="62" t="s">
        <v>484</v>
      </c>
      <c r="M47" s="62" t="s">
        <v>484</v>
      </c>
      <c r="N47" s="62" t="s">
        <v>484</v>
      </c>
      <c r="O47" s="63" t="s">
        <v>484</v>
      </c>
      <c r="P47" s="46"/>
      <c r="Q47" s="46"/>
      <c r="R47" s="46"/>
      <c r="S47" s="46"/>
      <c r="T47" s="46"/>
      <c r="U47" s="46"/>
    </row>
    <row r="48" spans="1:21" ht="30.75" customHeight="1" x14ac:dyDescent="0.15">
      <c r="A48" s="46"/>
      <c r="B48" s="1140"/>
      <c r="C48" s="1141"/>
      <c r="D48" s="60"/>
      <c r="E48" s="1146" t="s">
        <v>13</v>
      </c>
      <c r="F48" s="1146"/>
      <c r="G48" s="1146"/>
      <c r="H48" s="1146"/>
      <c r="I48" s="1146"/>
      <c r="J48" s="1147"/>
      <c r="K48" s="61">
        <v>123</v>
      </c>
      <c r="L48" s="62">
        <v>126</v>
      </c>
      <c r="M48" s="62">
        <v>128</v>
      </c>
      <c r="N48" s="62">
        <v>131</v>
      </c>
      <c r="O48" s="63">
        <v>131</v>
      </c>
      <c r="P48" s="46"/>
      <c r="Q48" s="46"/>
      <c r="R48" s="46"/>
      <c r="S48" s="46"/>
      <c r="T48" s="46"/>
      <c r="U48" s="46"/>
    </row>
    <row r="49" spans="1:21" ht="30.75" customHeight="1" x14ac:dyDescent="0.15">
      <c r="A49" s="46"/>
      <c r="B49" s="1140"/>
      <c r="C49" s="1141"/>
      <c r="D49" s="60"/>
      <c r="E49" s="1146" t="s">
        <v>14</v>
      </c>
      <c r="F49" s="1146"/>
      <c r="G49" s="1146"/>
      <c r="H49" s="1146"/>
      <c r="I49" s="1146"/>
      <c r="J49" s="1147"/>
      <c r="K49" s="61">
        <v>20</v>
      </c>
      <c r="L49" s="62">
        <v>19</v>
      </c>
      <c r="M49" s="62">
        <v>21</v>
      </c>
      <c r="N49" s="62">
        <v>23</v>
      </c>
      <c r="O49" s="63">
        <v>22</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484</v>
      </c>
      <c r="L50" s="62" t="s">
        <v>484</v>
      </c>
      <c r="M50" s="62" t="s">
        <v>484</v>
      </c>
      <c r="N50" s="62" t="s">
        <v>484</v>
      </c>
      <c r="O50" s="63" t="s">
        <v>484</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t="s">
        <v>484</v>
      </c>
      <c r="N51" s="62" t="s">
        <v>484</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386</v>
      </c>
      <c r="L52" s="62">
        <v>363</v>
      </c>
      <c r="M52" s="62">
        <v>360</v>
      </c>
      <c r="N52" s="62">
        <v>349</v>
      </c>
      <c r="O52" s="63">
        <v>340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207</v>
      </c>
      <c r="L53" s="67">
        <v>219</v>
      </c>
      <c r="M53" s="67">
        <v>238</v>
      </c>
      <c r="N53" s="67">
        <v>247</v>
      </c>
      <c r="O53" s="68">
        <v>246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WB7tEoVSMW9J3aa2V3nf0Z+plGpltDPQhZ4vOwzZbQNXfH8oCbgv49J+oelCVSOvI9/WDmd+6XqV5K7YZWzmg==" saltValue="DVsK6Fx+kc3wv4uiB1O0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34"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69" t="s">
        <v>30</v>
      </c>
      <c r="C41" s="1170"/>
      <c r="D41" s="103"/>
      <c r="E41" s="1175" t="s">
        <v>31</v>
      </c>
      <c r="F41" s="1175"/>
      <c r="G41" s="1175"/>
      <c r="H41" s="1176"/>
      <c r="I41" s="342">
        <v>4772</v>
      </c>
      <c r="J41" s="343">
        <v>5117</v>
      </c>
      <c r="K41" s="343">
        <v>5244</v>
      </c>
      <c r="L41" s="343">
        <v>4978</v>
      </c>
      <c r="M41" s="344">
        <v>4694</v>
      </c>
    </row>
    <row r="42" spans="2:13" ht="27.75" customHeight="1" x14ac:dyDescent="0.15">
      <c r="B42" s="1171"/>
      <c r="C42" s="1172"/>
      <c r="D42" s="104"/>
      <c r="E42" s="1177" t="s">
        <v>32</v>
      </c>
      <c r="F42" s="1177"/>
      <c r="G42" s="1177"/>
      <c r="H42" s="1178"/>
      <c r="I42" s="345">
        <v>969</v>
      </c>
      <c r="J42" s="346">
        <v>967</v>
      </c>
      <c r="K42" s="346">
        <v>974</v>
      </c>
      <c r="L42" s="346">
        <v>972</v>
      </c>
      <c r="M42" s="347">
        <v>972</v>
      </c>
    </row>
    <row r="43" spans="2:13" ht="27.75" customHeight="1" x14ac:dyDescent="0.15">
      <c r="B43" s="1171"/>
      <c r="C43" s="1172"/>
      <c r="D43" s="104"/>
      <c r="E43" s="1177" t="s">
        <v>33</v>
      </c>
      <c r="F43" s="1177"/>
      <c r="G43" s="1177"/>
      <c r="H43" s="1178"/>
      <c r="I43" s="345">
        <v>1563</v>
      </c>
      <c r="J43" s="346">
        <v>1611</v>
      </c>
      <c r="K43" s="346">
        <v>1598</v>
      </c>
      <c r="L43" s="346">
        <v>1557</v>
      </c>
      <c r="M43" s="347">
        <v>1612</v>
      </c>
    </row>
    <row r="44" spans="2:13" ht="27.75" customHeight="1" x14ac:dyDescent="0.15">
      <c r="B44" s="1171"/>
      <c r="C44" s="1172"/>
      <c r="D44" s="104"/>
      <c r="E44" s="1177" t="s">
        <v>34</v>
      </c>
      <c r="F44" s="1177"/>
      <c r="G44" s="1177"/>
      <c r="H44" s="1178"/>
      <c r="I44" s="345">
        <v>96</v>
      </c>
      <c r="J44" s="346">
        <v>125</v>
      </c>
      <c r="K44" s="346">
        <v>171</v>
      </c>
      <c r="L44" s="346">
        <v>141</v>
      </c>
      <c r="M44" s="347">
        <v>115</v>
      </c>
    </row>
    <row r="45" spans="2:13" ht="27.75" customHeight="1" x14ac:dyDescent="0.15">
      <c r="B45" s="1171"/>
      <c r="C45" s="1172"/>
      <c r="D45" s="104"/>
      <c r="E45" s="1177" t="s">
        <v>35</v>
      </c>
      <c r="F45" s="1177"/>
      <c r="G45" s="1177"/>
      <c r="H45" s="1178"/>
      <c r="I45" s="345">
        <v>67</v>
      </c>
      <c r="J45" s="346">
        <v>51</v>
      </c>
      <c r="K45" s="346" t="s">
        <v>484</v>
      </c>
      <c r="L45" s="346" t="s">
        <v>484</v>
      </c>
      <c r="M45" s="347" t="s">
        <v>484</v>
      </c>
    </row>
    <row r="46" spans="2:13" ht="27.75" customHeight="1" x14ac:dyDescent="0.15">
      <c r="B46" s="1171"/>
      <c r="C46" s="1172"/>
      <c r="D46" s="105"/>
      <c r="E46" s="1177" t="s">
        <v>36</v>
      </c>
      <c r="F46" s="1177"/>
      <c r="G46" s="1177"/>
      <c r="H46" s="1178"/>
      <c r="I46" s="345" t="s">
        <v>484</v>
      </c>
      <c r="J46" s="346" t="s">
        <v>484</v>
      </c>
      <c r="K46" s="346" t="s">
        <v>484</v>
      </c>
      <c r="L46" s="346" t="s">
        <v>484</v>
      </c>
      <c r="M46" s="347" t="s">
        <v>484</v>
      </c>
    </row>
    <row r="47" spans="2:13" ht="27.75" customHeight="1" x14ac:dyDescent="0.15">
      <c r="B47" s="1171"/>
      <c r="C47" s="1172"/>
      <c r="D47" s="106"/>
      <c r="E47" s="1179" t="s">
        <v>37</v>
      </c>
      <c r="F47" s="1180"/>
      <c r="G47" s="1180"/>
      <c r="H47" s="1181"/>
      <c r="I47" s="345" t="s">
        <v>484</v>
      </c>
      <c r="J47" s="346" t="s">
        <v>484</v>
      </c>
      <c r="K47" s="346" t="s">
        <v>484</v>
      </c>
      <c r="L47" s="346" t="s">
        <v>484</v>
      </c>
      <c r="M47" s="347" t="s">
        <v>484</v>
      </c>
    </row>
    <row r="48" spans="2:13" ht="27.75" customHeight="1" x14ac:dyDescent="0.15">
      <c r="B48" s="1171"/>
      <c r="C48" s="1172"/>
      <c r="D48" s="104"/>
      <c r="E48" s="1177" t="s">
        <v>38</v>
      </c>
      <c r="F48" s="1177"/>
      <c r="G48" s="1177"/>
      <c r="H48" s="1178"/>
      <c r="I48" s="345" t="s">
        <v>484</v>
      </c>
      <c r="J48" s="346" t="s">
        <v>484</v>
      </c>
      <c r="K48" s="346" t="s">
        <v>484</v>
      </c>
      <c r="L48" s="346" t="s">
        <v>484</v>
      </c>
      <c r="M48" s="347" t="s">
        <v>484</v>
      </c>
    </row>
    <row r="49" spans="2:13" ht="27.75" customHeight="1" x14ac:dyDescent="0.15">
      <c r="B49" s="1173"/>
      <c r="C49" s="1174"/>
      <c r="D49" s="104"/>
      <c r="E49" s="1177" t="s">
        <v>39</v>
      </c>
      <c r="F49" s="1177"/>
      <c r="G49" s="1177"/>
      <c r="H49" s="1178"/>
      <c r="I49" s="345" t="s">
        <v>484</v>
      </c>
      <c r="J49" s="346" t="s">
        <v>484</v>
      </c>
      <c r="K49" s="346" t="s">
        <v>484</v>
      </c>
      <c r="L49" s="346" t="s">
        <v>484</v>
      </c>
      <c r="M49" s="347" t="s">
        <v>484</v>
      </c>
    </row>
    <row r="50" spans="2:13" ht="27.75" customHeight="1" x14ac:dyDescent="0.15">
      <c r="B50" s="1182" t="s">
        <v>40</v>
      </c>
      <c r="C50" s="1183"/>
      <c r="D50" s="107"/>
      <c r="E50" s="1177" t="s">
        <v>41</v>
      </c>
      <c r="F50" s="1177"/>
      <c r="G50" s="1177"/>
      <c r="H50" s="1178"/>
      <c r="I50" s="345">
        <v>1004</v>
      </c>
      <c r="J50" s="346">
        <v>1198</v>
      </c>
      <c r="K50" s="346">
        <v>1405</v>
      </c>
      <c r="L50" s="346">
        <v>1796</v>
      </c>
      <c r="M50" s="347">
        <v>1712</v>
      </c>
    </row>
    <row r="51" spans="2:13" ht="27.75" customHeight="1" x14ac:dyDescent="0.15">
      <c r="B51" s="1171"/>
      <c r="C51" s="1172"/>
      <c r="D51" s="104"/>
      <c r="E51" s="1177" t="s">
        <v>42</v>
      </c>
      <c r="F51" s="1177"/>
      <c r="G51" s="1177"/>
      <c r="H51" s="1178"/>
      <c r="I51" s="345" t="s">
        <v>484</v>
      </c>
      <c r="J51" s="346" t="s">
        <v>484</v>
      </c>
      <c r="K51" s="346" t="s">
        <v>484</v>
      </c>
      <c r="L51" s="346" t="s">
        <v>484</v>
      </c>
      <c r="M51" s="347" t="s">
        <v>484</v>
      </c>
    </row>
    <row r="52" spans="2:13" ht="27.75" customHeight="1" x14ac:dyDescent="0.15">
      <c r="B52" s="1173"/>
      <c r="C52" s="1174"/>
      <c r="D52" s="104"/>
      <c r="E52" s="1177" t="s">
        <v>43</v>
      </c>
      <c r="F52" s="1177"/>
      <c r="G52" s="1177"/>
      <c r="H52" s="1178"/>
      <c r="I52" s="345">
        <v>4193</v>
      </c>
      <c r="J52" s="346">
        <v>4246</v>
      </c>
      <c r="K52" s="346">
        <v>4278</v>
      </c>
      <c r="L52" s="346">
        <v>4073</v>
      </c>
      <c r="M52" s="347">
        <v>3905</v>
      </c>
    </row>
    <row r="53" spans="2:13" ht="27.75" customHeight="1" thickBot="1" x14ac:dyDescent="0.2">
      <c r="B53" s="1184" t="s">
        <v>19</v>
      </c>
      <c r="C53" s="1185"/>
      <c r="D53" s="108"/>
      <c r="E53" s="1186" t="s">
        <v>44</v>
      </c>
      <c r="F53" s="1186"/>
      <c r="G53" s="1186"/>
      <c r="H53" s="1187"/>
      <c r="I53" s="348">
        <v>2270</v>
      </c>
      <c r="J53" s="349">
        <v>2427</v>
      </c>
      <c r="K53" s="349">
        <v>2304</v>
      </c>
      <c r="L53" s="349">
        <v>1779</v>
      </c>
      <c r="M53" s="350">
        <v>1776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rK77Hbfq7j0tYpyf+9imEBEBw9gQSiL6b5yiBdiyzhd9oZ+6653Jme1wA/33pY0uijRgy/eR38Lc8w7GkdSWLA==" saltValue="dXfJzO4B+6L1U1OiP5Xs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abSelected="1" topLeftCell="A53" zoomScale="70" zoomScaleNormal="70" zoomScaleSheetLayoutView="100" workbookViewId="0">
      <selection activeCell="H55" sqref="H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630</v>
      </c>
      <c r="G55" s="120">
        <v>703</v>
      </c>
      <c r="H55" s="121">
        <v>368</v>
      </c>
    </row>
    <row r="56" spans="2:8" ht="52.5" customHeight="1" x14ac:dyDescent="0.15">
      <c r="B56" s="122"/>
      <c r="C56" s="1198" t="s">
        <v>47</v>
      </c>
      <c r="D56" s="1198"/>
      <c r="E56" s="1199"/>
      <c r="F56" s="123">
        <v>100</v>
      </c>
      <c r="G56" s="123">
        <v>100</v>
      </c>
      <c r="H56" s="124">
        <v>156</v>
      </c>
    </row>
    <row r="57" spans="2:8" ht="53.25" customHeight="1" x14ac:dyDescent="0.15">
      <c r="B57" s="122"/>
      <c r="C57" s="1200" t="s">
        <v>48</v>
      </c>
      <c r="D57" s="1200"/>
      <c r="E57" s="1201"/>
      <c r="F57" s="125">
        <v>686</v>
      </c>
      <c r="G57" s="125">
        <v>1050</v>
      </c>
      <c r="H57" s="126">
        <v>1223</v>
      </c>
    </row>
    <row r="58" spans="2:8" ht="45.75" customHeight="1" x14ac:dyDescent="0.15">
      <c r="B58" s="127"/>
      <c r="C58" s="1188" t="s">
        <v>547</v>
      </c>
      <c r="D58" s="1189"/>
      <c r="E58" s="1190"/>
      <c r="F58" s="128">
        <v>29</v>
      </c>
      <c r="G58" s="128">
        <v>204</v>
      </c>
      <c r="H58" s="129">
        <v>309</v>
      </c>
    </row>
    <row r="59" spans="2:8" ht="45.75" customHeight="1" x14ac:dyDescent="0.15">
      <c r="B59" s="127"/>
      <c r="C59" s="1188" t="s">
        <v>546</v>
      </c>
      <c r="D59" s="1189"/>
      <c r="E59" s="1190"/>
      <c r="F59" s="128">
        <v>167</v>
      </c>
      <c r="G59" s="128">
        <v>207</v>
      </c>
      <c r="H59" s="129">
        <v>275</v>
      </c>
    </row>
    <row r="60" spans="2:8" ht="45.75" customHeight="1" x14ac:dyDescent="0.15">
      <c r="B60" s="127"/>
      <c r="C60" s="1188" t="s">
        <v>548</v>
      </c>
      <c r="D60" s="1189"/>
      <c r="E60" s="1190"/>
      <c r="F60" s="128">
        <v>166</v>
      </c>
      <c r="G60" s="128">
        <v>240</v>
      </c>
      <c r="H60" s="129">
        <v>250</v>
      </c>
    </row>
    <row r="61" spans="2:8" ht="45.75" customHeight="1" x14ac:dyDescent="0.15">
      <c r="B61" s="127"/>
      <c r="C61" s="1188" t="s">
        <v>545</v>
      </c>
      <c r="D61" s="1189"/>
      <c r="E61" s="1190"/>
      <c r="F61" s="128">
        <v>221</v>
      </c>
      <c r="G61" s="128">
        <v>221</v>
      </c>
      <c r="H61" s="129">
        <v>221</v>
      </c>
    </row>
    <row r="62" spans="2:8" ht="45.75" customHeight="1" thickBot="1" x14ac:dyDescent="0.2">
      <c r="B62" s="130"/>
      <c r="C62" s="1191" t="s">
        <v>549</v>
      </c>
      <c r="D62" s="1192"/>
      <c r="E62" s="1193"/>
      <c r="F62" s="131">
        <v>18</v>
      </c>
      <c r="G62" s="131">
        <v>25</v>
      </c>
      <c r="H62" s="132">
        <v>44</v>
      </c>
    </row>
    <row r="63" spans="2:8" ht="52.5" customHeight="1" thickBot="1" x14ac:dyDescent="0.2">
      <c r="B63" s="133"/>
      <c r="C63" s="1194" t="s">
        <v>49</v>
      </c>
      <c r="D63" s="1194"/>
      <c r="E63" s="1195"/>
      <c r="F63" s="134">
        <v>1415</v>
      </c>
      <c r="G63" s="134">
        <v>1852</v>
      </c>
      <c r="H63" s="135">
        <v>1748</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TSo4k7Fo1mHgFoPmkBXxoVcLU3okFcEwVXNaYo8jfi4djZ4gsnB5ZuNxGbmetpVCjls7lWk0X0U8SUTF0+rTKA==" saltValue="khfCTSfqvmdR40P8O8B+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62245</v>
      </c>
      <c r="E3" s="154"/>
      <c r="F3" s="155">
        <v>87464</v>
      </c>
      <c r="G3" s="156"/>
      <c r="H3" s="157"/>
    </row>
    <row r="4" spans="1:8" x14ac:dyDescent="0.15">
      <c r="A4" s="158"/>
      <c r="B4" s="159"/>
      <c r="C4" s="160"/>
      <c r="D4" s="161">
        <v>16171</v>
      </c>
      <c r="E4" s="162"/>
      <c r="F4" s="163">
        <v>47479</v>
      </c>
      <c r="G4" s="164"/>
      <c r="H4" s="165"/>
    </row>
    <row r="5" spans="1:8" x14ac:dyDescent="0.15">
      <c r="A5" s="146" t="s">
        <v>517</v>
      </c>
      <c r="B5" s="151"/>
      <c r="C5" s="152"/>
      <c r="D5" s="153">
        <v>81964</v>
      </c>
      <c r="E5" s="154"/>
      <c r="F5" s="155">
        <v>96248</v>
      </c>
      <c r="G5" s="156"/>
      <c r="H5" s="157"/>
    </row>
    <row r="6" spans="1:8" x14ac:dyDescent="0.15">
      <c r="A6" s="158"/>
      <c r="B6" s="159"/>
      <c r="C6" s="160"/>
      <c r="D6" s="161">
        <v>44060</v>
      </c>
      <c r="E6" s="162"/>
      <c r="F6" s="163">
        <v>55768</v>
      </c>
      <c r="G6" s="164"/>
      <c r="H6" s="165"/>
    </row>
    <row r="7" spans="1:8" x14ac:dyDescent="0.15">
      <c r="A7" s="146" t="s">
        <v>518</v>
      </c>
      <c r="B7" s="151"/>
      <c r="C7" s="152"/>
      <c r="D7" s="153">
        <v>52448</v>
      </c>
      <c r="E7" s="154"/>
      <c r="F7" s="155">
        <v>76413</v>
      </c>
      <c r="G7" s="156"/>
      <c r="H7" s="157"/>
    </row>
    <row r="8" spans="1:8" x14ac:dyDescent="0.15">
      <c r="A8" s="158"/>
      <c r="B8" s="159"/>
      <c r="C8" s="160"/>
      <c r="D8" s="161">
        <v>9131</v>
      </c>
      <c r="E8" s="162"/>
      <c r="F8" s="163">
        <v>39658</v>
      </c>
      <c r="G8" s="164"/>
      <c r="H8" s="165"/>
    </row>
    <row r="9" spans="1:8" x14ac:dyDescent="0.15">
      <c r="A9" s="146" t="s">
        <v>519</v>
      </c>
      <c r="B9" s="151"/>
      <c r="C9" s="152"/>
      <c r="D9" s="153">
        <v>19202</v>
      </c>
      <c r="E9" s="154"/>
      <c r="F9" s="155">
        <v>66481</v>
      </c>
      <c r="G9" s="156"/>
      <c r="H9" s="157"/>
    </row>
    <row r="10" spans="1:8" x14ac:dyDescent="0.15">
      <c r="A10" s="158"/>
      <c r="B10" s="159"/>
      <c r="C10" s="160"/>
      <c r="D10" s="161">
        <v>5670</v>
      </c>
      <c r="E10" s="162"/>
      <c r="F10" s="163">
        <v>36120</v>
      </c>
      <c r="G10" s="164"/>
      <c r="H10" s="165"/>
    </row>
    <row r="11" spans="1:8" x14ac:dyDescent="0.15">
      <c r="A11" s="146" t="s">
        <v>520</v>
      </c>
      <c r="B11" s="151"/>
      <c r="C11" s="152"/>
      <c r="D11" s="153">
        <v>19783</v>
      </c>
      <c r="E11" s="154"/>
      <c r="F11" s="155">
        <v>67825</v>
      </c>
      <c r="G11" s="156"/>
      <c r="H11" s="157"/>
    </row>
    <row r="12" spans="1:8" x14ac:dyDescent="0.15">
      <c r="A12" s="158"/>
      <c r="B12" s="159"/>
      <c r="C12" s="166"/>
      <c r="D12" s="161">
        <v>1644</v>
      </c>
      <c r="E12" s="162"/>
      <c r="F12" s="163">
        <v>39417</v>
      </c>
      <c r="G12" s="164"/>
      <c r="H12" s="165"/>
    </row>
    <row r="13" spans="1:8" x14ac:dyDescent="0.15">
      <c r="A13" s="146"/>
      <c r="B13" s="151"/>
      <c r="C13" s="152"/>
      <c r="D13" s="153">
        <v>47128</v>
      </c>
      <c r="E13" s="154"/>
      <c r="F13" s="155">
        <v>78886</v>
      </c>
      <c r="G13" s="167"/>
      <c r="H13" s="157"/>
    </row>
    <row r="14" spans="1:8" x14ac:dyDescent="0.15">
      <c r="A14" s="158"/>
      <c r="B14" s="159"/>
      <c r="C14" s="160"/>
      <c r="D14" s="161">
        <v>15335</v>
      </c>
      <c r="E14" s="162"/>
      <c r="F14" s="163">
        <v>43688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8.3800000000000008</v>
      </c>
      <c r="C19" s="168">
        <f>ROUND(VALUE(SUBSTITUTE(実質収支比率等に係る経年分析!G$48,"▲","-")),2)</f>
        <v>3.62</v>
      </c>
      <c r="D19" s="168">
        <f>ROUND(VALUE(SUBSTITUTE(実質収支比率等に係る経年分析!H$48,"▲","-")),2)</f>
        <v>6.87</v>
      </c>
      <c r="E19" s="168">
        <f>ROUND(VALUE(SUBSTITUTE(実質収支比率等に係る経年分析!I$48,"▲","-")),2)</f>
        <v>9.01</v>
      </c>
      <c r="F19" s="168">
        <f>ROUND(VALUE(SUBSTITUTE(実質収支比率等に係る経年分析!J$48,"▲","-")),2)</f>
        <v>5.91</v>
      </c>
    </row>
    <row r="20" spans="1:11" x14ac:dyDescent="0.15">
      <c r="A20" s="168" t="s">
        <v>53</v>
      </c>
      <c r="B20" s="168">
        <f>ROUND(VALUE(SUBSTITUTE(実質収支比率等に係る経年分析!F$47,"▲","-")),2)</f>
        <v>12.16</v>
      </c>
      <c r="C20" s="168">
        <f>ROUND(VALUE(SUBSTITUTE(実質収支比率等に係る経年分析!G$47,"▲","-")),2)</f>
        <v>13.97</v>
      </c>
      <c r="D20" s="168">
        <f>ROUND(VALUE(SUBSTITUTE(実質収支比率等に係る経年分析!H$47,"▲","-")),2)</f>
        <v>13.54</v>
      </c>
      <c r="E20" s="168">
        <f>ROUND(VALUE(SUBSTITUTE(実質収支比率等に係る経年分析!I$47,"▲","-")),2)</f>
        <v>15.16</v>
      </c>
      <c r="F20" s="168">
        <f>ROUND(VALUE(SUBSTITUTE(実質収支比率等に係る経年分析!J$47,"▲","-")),2)</f>
        <v>7.64</v>
      </c>
    </row>
    <row r="21" spans="1:11" x14ac:dyDescent="0.15">
      <c r="A21" s="168" t="s">
        <v>54</v>
      </c>
      <c r="B21" s="168">
        <f>IF(ISNUMBER(VALUE(SUBSTITUTE(実質収支比率等に係る経年分析!F$49,"▲","-"))),ROUND(VALUE(SUBSTITUTE(実質収支比率等に係る経年分析!F$49,"▲","-")),2),NA())</f>
        <v>0.96</v>
      </c>
      <c r="C21" s="168">
        <f>IF(ISNUMBER(VALUE(SUBSTITUTE(実質収支比率等に係る経年分析!G$49,"▲","-"))),ROUND(VALUE(SUBSTITUTE(実質収支比率等に係る経年分析!G$49,"▲","-")),2),NA())</f>
        <v>-1.81</v>
      </c>
      <c r="D21" s="168">
        <f>IF(ISNUMBER(VALUE(SUBSTITUTE(実質収支比率等に係る経年分析!H$49,"▲","-"))),ROUND(VALUE(SUBSTITUTE(実質収支比率等に係る経年分析!H$49,"▲","-")),2),NA())</f>
        <v>4.3</v>
      </c>
      <c r="E21" s="168">
        <f>IF(ISNUMBER(VALUE(SUBSTITUTE(実質収支比率等に係る経年分析!I$49,"▲","-"))),ROUND(VALUE(SUBSTITUTE(実質収支比率等に係る経年分析!I$49,"▲","-")),2),NA())</f>
        <v>3.7</v>
      </c>
      <c r="F21" s="168">
        <f>IF(ISNUMBER(VALUE(SUBSTITUTE(実質収支比率等に係る経年分析!J$49,"▲","-"))),ROUND(VALUE(SUBSTITUTE(実質収支比率等に係る経年分析!J$49,"▲","-")),2),NA())</f>
        <v>-9.6999999999999993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1.74</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国民健康保険特別会計</v>
      </c>
      <c r="B33" s="169">
        <f>IF(ROUND(VALUE(SUBSTITUTE(連結実質赤字比率に係る赤字・黒字の構成分析!F$37,"▲", "-")), 2) &lt; 0, ABS(ROUND(VALUE(SUBSTITUTE(連結実質赤字比率に係る赤字・黒字の構成分析!F$37,"▲", "-")), 2)), NA())</f>
        <v>0.88</v>
      </c>
      <c r="C33" s="169" t="e">
        <f>IF(ROUND(VALUE(SUBSTITUTE(連結実質赤字比率に係る赤字・黒字の構成分析!F$37,"▲", "-")), 2) &gt;= 0, ABS(ROUND(VALUE(SUBSTITUTE(連結実質赤字比率に係る赤字・黒字の構成分析!F$37,"▲", "-")), 2)), NA())</f>
        <v>#N/A</v>
      </c>
      <c r="D33" s="169">
        <f>IF(ROUND(VALUE(SUBSTITUTE(連結実質赤字比率に係る赤字・黒字の構成分析!G$37,"▲", "-")), 2) &lt; 0, ABS(ROUND(VALUE(SUBSTITUTE(連結実質赤字比率に係る赤字・黒字の構成分析!G$37,"▲", "-")), 2)), NA())</f>
        <v>0.3</v>
      </c>
      <c r="E33" s="169" t="e">
        <f>IF(ROUND(VALUE(SUBSTITUTE(連結実質赤字比率に係る赤字・黒字の構成分析!G$37,"▲", "-")), 2) &gt;= 0, ABS(ROUND(VALUE(SUBSTITUTE(連結実質赤字比率に係る赤字・黒字の構成分析!G$37,"▲", "-")), 2)), NA())</f>
        <v>#N/A</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0.41</v>
      </c>
      <c r="H33" s="169">
        <f>IF(ROUND(VALUE(SUBSTITUTE(連結実質赤字比率に係る赤字・黒字の構成分析!I$37,"▲", "-")), 2) &lt; 0, ABS(ROUND(VALUE(SUBSTITUTE(連結実質赤字比率に係る赤字・黒字の構成分析!I$37,"▲", "-")), 2)), NA())</f>
        <v>2.19</v>
      </c>
      <c r="I33" s="169" t="e">
        <f>IF(ROUND(VALUE(SUBSTITUTE(連結実質赤字比率に係る赤字・黒字の構成分析!I$37,"▲", "-")), 2) &gt;= 0, ABS(ROUND(VALUE(SUBSTITUTE(連結実質赤字比率に係る赤字・黒字の構成分析!I$37,"▲", "-")), 2)), NA())</f>
        <v>#N/A</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0.88</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2.52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2.61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2.87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8.3699999999999992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3.61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6.87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5.91</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32.44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30.95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32.49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31.71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386</v>
      </c>
      <c r="E42" s="170"/>
      <c r="F42" s="170"/>
      <c r="G42" s="170">
        <f>'実質公債費比率（分子）の構造'!L$52</f>
        <v>363</v>
      </c>
      <c r="H42" s="170"/>
      <c r="I42" s="170"/>
      <c r="J42" s="170">
        <f>'実質公債費比率（分子）の構造'!M$52</f>
        <v>360</v>
      </c>
      <c r="K42" s="170"/>
      <c r="L42" s="170"/>
      <c r="M42" s="170">
        <f>'実質公債費比率（分子）の構造'!N$52</f>
        <v>349</v>
      </c>
      <c r="N42" s="170"/>
      <c r="O42" s="170"/>
      <c r="P42" s="170">
        <f>'実質公債費比率（分子）の構造'!O$52</f>
        <v>340</v>
      </c>
    </row>
    <row r="43" spans="1:16" x14ac:dyDescent="0.15">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20</v>
      </c>
      <c r="C45" s="170"/>
      <c r="D45" s="170"/>
      <c r="E45" s="170">
        <f>'実質公債費比率（分子）の構造'!L$49</f>
        <v>19</v>
      </c>
      <c r="F45" s="170"/>
      <c r="G45" s="170"/>
      <c r="H45" s="170">
        <f>'実質公債費比率（分子）の構造'!M$49</f>
        <v>21</v>
      </c>
      <c r="I45" s="170"/>
      <c r="J45" s="170"/>
      <c r="K45" s="170">
        <f>'実質公債費比率（分子）の構造'!N$49</f>
        <v>23</v>
      </c>
      <c r="L45" s="170"/>
      <c r="M45" s="170"/>
      <c r="N45" s="170">
        <f>'実質公債費比率（分子）の構造'!O$49</f>
        <v>22</v>
      </c>
      <c r="O45" s="170"/>
      <c r="P45" s="170"/>
    </row>
    <row r="46" spans="1:16" x14ac:dyDescent="0.15">
      <c r="A46" s="170" t="s">
        <v>64</v>
      </c>
      <c r="B46" s="170">
        <f>'実質公債費比率（分子）の構造'!K$48</f>
        <v>123</v>
      </c>
      <c r="C46" s="170"/>
      <c r="D46" s="170"/>
      <c r="E46" s="170">
        <f>'実質公債費比率（分子）の構造'!L$48</f>
        <v>126</v>
      </c>
      <c r="F46" s="170"/>
      <c r="G46" s="170"/>
      <c r="H46" s="170">
        <f>'実質公債費比率（分子）の構造'!M$48</f>
        <v>128</v>
      </c>
      <c r="I46" s="170"/>
      <c r="J46" s="170"/>
      <c r="K46" s="170">
        <f>'実質公債費比率（分子）の構造'!N$48</f>
        <v>131</v>
      </c>
      <c r="L46" s="170"/>
      <c r="M46" s="170"/>
      <c r="N46" s="170">
        <f>'実質公債費比率（分子）の構造'!O$48</f>
        <v>131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450</v>
      </c>
      <c r="C49" s="170"/>
      <c r="D49" s="170"/>
      <c r="E49" s="170">
        <f>'実質公債費比率（分子）の構造'!L$45</f>
        <v>437</v>
      </c>
      <c r="F49" s="170"/>
      <c r="G49" s="170"/>
      <c r="H49" s="170">
        <f>'実質公債費比率（分子）の構造'!M$45</f>
        <v>449</v>
      </c>
      <c r="I49" s="170"/>
      <c r="J49" s="170"/>
      <c r="K49" s="170">
        <f>'実質公債費比率（分子）の構造'!N$45</f>
        <v>442</v>
      </c>
      <c r="L49" s="170"/>
      <c r="M49" s="170"/>
      <c r="N49" s="170">
        <f>'実質公債費比率（分子）の構造'!O$45</f>
        <v>433</v>
      </c>
      <c r="O49" s="170"/>
      <c r="P49" s="170"/>
    </row>
    <row r="50" spans="1:16" x14ac:dyDescent="0.15">
      <c r="A50" s="170" t="s">
        <v>67</v>
      </c>
      <c r="B50" s="170" t="e">
        <f>NA()</f>
        <v>#N/A</v>
      </c>
      <c r="C50" s="170">
        <f>IF(ISNUMBER('実質公債費比率（分子）の構造'!K$53),'実質公債費比率（分子）の構造'!K$53,NA())</f>
        <v>207</v>
      </c>
      <c r="D50" s="170" t="e">
        <f>NA()</f>
        <v>#N/A</v>
      </c>
      <c r="E50" s="170" t="e">
        <f>NA()</f>
        <v>#N/A</v>
      </c>
      <c r="F50" s="170">
        <f>IF(ISNUMBER('実質公債費比率（分子）の構造'!L$53),'実質公債費比率（分子）の構造'!L$53,NA())</f>
        <v>219</v>
      </c>
      <c r="G50" s="170" t="e">
        <f>NA()</f>
        <v>#N/A</v>
      </c>
      <c r="H50" s="170" t="e">
        <f>NA()</f>
        <v>#N/A</v>
      </c>
      <c r="I50" s="170">
        <f>IF(ISNUMBER('実質公債費比率（分子）の構造'!M$53),'実質公債費比率（分子）の構造'!M$53,NA())</f>
        <v>238</v>
      </c>
      <c r="J50" s="170" t="e">
        <f>NA()</f>
        <v>#N/A</v>
      </c>
      <c r="K50" s="170" t="e">
        <f>NA()</f>
        <v>#N/A</v>
      </c>
      <c r="L50" s="170">
        <f>IF(ISNUMBER('実質公債費比率（分子）の構造'!N$53),'実質公債費比率（分子）の構造'!N$53,NA())</f>
        <v>247</v>
      </c>
      <c r="M50" s="170" t="e">
        <f>NA()</f>
        <v>#N/A</v>
      </c>
      <c r="N50" s="170" t="e">
        <f>NA()</f>
        <v>#N/A</v>
      </c>
      <c r="O50" s="170">
        <f>IF(ISNUMBER('実質公債費比率（分子）の構造'!O$53),'実質公債費比率（分子）の構造'!O$53,NA())</f>
        <v>246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4193</v>
      </c>
      <c r="E56" s="169"/>
      <c r="F56" s="169"/>
      <c r="G56" s="169">
        <f>'将来負担比率（分子）の構造'!J$52</f>
        <v>4246</v>
      </c>
      <c r="H56" s="169"/>
      <c r="I56" s="169"/>
      <c r="J56" s="169">
        <f>'将来負担比率（分子）の構造'!K$52</f>
        <v>4278</v>
      </c>
      <c r="K56" s="169"/>
      <c r="L56" s="169"/>
      <c r="M56" s="169">
        <f>'将来負担比率（分子）の構造'!L$52</f>
        <v>4073</v>
      </c>
      <c r="N56" s="169"/>
      <c r="O56" s="169"/>
      <c r="P56" s="169">
        <f>'将来負担比率（分子）の構造'!M$52</f>
        <v>3905</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1004</v>
      </c>
      <c r="E58" s="169"/>
      <c r="F58" s="169"/>
      <c r="G58" s="169">
        <f>'将来負担比率（分子）の構造'!J$50</f>
        <v>1198</v>
      </c>
      <c r="H58" s="169"/>
      <c r="I58" s="169"/>
      <c r="J58" s="169">
        <f>'将来負担比率（分子）の構造'!K$50</f>
        <v>1405</v>
      </c>
      <c r="K58" s="169"/>
      <c r="L58" s="169"/>
      <c r="M58" s="169">
        <f>'将来負担比率（分子）の構造'!L$50</f>
        <v>1796</v>
      </c>
      <c r="N58" s="169"/>
      <c r="O58" s="169"/>
      <c r="P58" s="169">
        <f>'将来負担比率（分子）の構造'!M$50</f>
        <v>1712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67</v>
      </c>
      <c r="C62" s="169"/>
      <c r="D62" s="169"/>
      <c r="E62" s="169">
        <f>'将来負担比率（分子）の構造'!J$45</f>
        <v>51</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34</v>
      </c>
      <c r="B63" s="169">
        <f>'将来負担比率（分子）の構造'!I$44</f>
        <v>96</v>
      </c>
      <c r="C63" s="169"/>
      <c r="D63" s="169"/>
      <c r="E63" s="169">
        <f>'将来負担比率（分子）の構造'!J$44</f>
        <v>125</v>
      </c>
      <c r="F63" s="169"/>
      <c r="G63" s="169"/>
      <c r="H63" s="169">
        <f>'将来負担比率（分子）の構造'!K$44</f>
        <v>171</v>
      </c>
      <c r="I63" s="169"/>
      <c r="J63" s="169"/>
      <c r="K63" s="169">
        <f>'将来負担比率（分子）の構造'!L$44</f>
        <v>141</v>
      </c>
      <c r="L63" s="169"/>
      <c r="M63" s="169"/>
      <c r="N63" s="169">
        <f>'将来負担比率（分子）の構造'!M$44</f>
        <v>115</v>
      </c>
      <c r="O63" s="169"/>
      <c r="P63" s="169"/>
    </row>
    <row r="64" spans="1:16" x14ac:dyDescent="0.15">
      <c r="A64" s="169" t="s">
        <v>33</v>
      </c>
      <c r="B64" s="169">
        <f>'将来負担比率（分子）の構造'!I$43</f>
        <v>1563</v>
      </c>
      <c r="C64" s="169"/>
      <c r="D64" s="169"/>
      <c r="E64" s="169">
        <f>'将来負担比率（分子）の構造'!J$43</f>
        <v>1611</v>
      </c>
      <c r="F64" s="169"/>
      <c r="G64" s="169"/>
      <c r="H64" s="169">
        <f>'将来負担比率（分子）の構造'!K$43</f>
        <v>1598</v>
      </c>
      <c r="I64" s="169"/>
      <c r="J64" s="169"/>
      <c r="K64" s="169">
        <f>'将来負担比率（分子）の構造'!L$43</f>
        <v>1557</v>
      </c>
      <c r="L64" s="169"/>
      <c r="M64" s="169"/>
      <c r="N64" s="169">
        <f>'将来負担比率（分子）の構造'!M$43</f>
        <v>1612</v>
      </c>
      <c r="O64" s="169"/>
      <c r="P64" s="169"/>
    </row>
    <row r="65" spans="1:16" x14ac:dyDescent="0.15">
      <c r="A65" s="169" t="s">
        <v>32</v>
      </c>
      <c r="B65" s="169">
        <f>'将来負担比率（分子）の構造'!I$42</f>
        <v>969</v>
      </c>
      <c r="C65" s="169"/>
      <c r="D65" s="169"/>
      <c r="E65" s="169">
        <f>'将来負担比率（分子）の構造'!J$42</f>
        <v>967</v>
      </c>
      <c r="F65" s="169"/>
      <c r="G65" s="169"/>
      <c r="H65" s="169">
        <f>'将来負担比率（分子）の構造'!K$42</f>
        <v>974</v>
      </c>
      <c r="I65" s="169"/>
      <c r="J65" s="169"/>
      <c r="K65" s="169">
        <f>'将来負担比率（分子）の構造'!L$42</f>
        <v>972</v>
      </c>
      <c r="L65" s="169"/>
      <c r="M65" s="169"/>
      <c r="N65" s="169">
        <f>'将来負担比率（分子）の構造'!M$42</f>
        <v>972</v>
      </c>
      <c r="O65" s="169"/>
      <c r="P65" s="169"/>
    </row>
    <row r="66" spans="1:16" x14ac:dyDescent="0.15">
      <c r="A66" s="169" t="s">
        <v>31</v>
      </c>
      <c r="B66" s="169">
        <f>'将来負担比率（分子）の構造'!I$41</f>
        <v>4772</v>
      </c>
      <c r="C66" s="169"/>
      <c r="D66" s="169"/>
      <c r="E66" s="169">
        <f>'将来負担比率（分子）の構造'!J$41</f>
        <v>5117</v>
      </c>
      <c r="F66" s="169"/>
      <c r="G66" s="169"/>
      <c r="H66" s="169">
        <f>'将来負担比率（分子）の構造'!K$41</f>
        <v>5244</v>
      </c>
      <c r="I66" s="169"/>
      <c r="J66" s="169"/>
      <c r="K66" s="169">
        <f>'将来負担比率（分子）の構造'!L$41</f>
        <v>4978</v>
      </c>
      <c r="L66" s="169"/>
      <c r="M66" s="169"/>
      <c r="N66" s="169">
        <f>'将来負担比率（分子）の構造'!M$41</f>
        <v>4694</v>
      </c>
      <c r="O66" s="169"/>
      <c r="P66" s="169"/>
    </row>
    <row r="67" spans="1:16" x14ac:dyDescent="0.15">
      <c r="A67" s="169" t="s">
        <v>71</v>
      </c>
      <c r="B67" s="169" t="e">
        <f>NA()</f>
        <v>#N/A</v>
      </c>
      <c r="C67" s="169">
        <f>IF(ISNUMBER('将来負担比率（分子）の構造'!I$53), IF('将来負担比率（分子）の構造'!I$53 &lt; 0, 0, '将来負担比率（分子）の構造'!I$53), NA())</f>
        <v>2270</v>
      </c>
      <c r="D67" s="169" t="e">
        <f>NA()</f>
        <v>#N/A</v>
      </c>
      <c r="E67" s="169" t="e">
        <f>NA()</f>
        <v>#N/A</v>
      </c>
      <c r="F67" s="169">
        <f>IF(ISNUMBER('将来負担比率（分子）の構造'!J$53), IF('将来負担比率（分子）の構造'!J$53 &lt; 0, 0, '将来負担比率（分子）の構造'!J$53), NA())</f>
        <v>2427</v>
      </c>
      <c r="G67" s="169" t="e">
        <f>NA()</f>
        <v>#N/A</v>
      </c>
      <c r="H67" s="169" t="e">
        <f>NA()</f>
        <v>#N/A</v>
      </c>
      <c r="I67" s="169">
        <f>IF(ISNUMBER('将来負担比率（分子）の構造'!K$53), IF('将来負担比率（分子）の構造'!K$53 &lt; 0, 0, '将来負担比率（分子）の構造'!K$53), NA())</f>
        <v>2304</v>
      </c>
      <c r="J67" s="169" t="e">
        <f>NA()</f>
        <v>#N/A</v>
      </c>
      <c r="K67" s="169" t="e">
        <f>NA()</f>
        <v>#N/A</v>
      </c>
      <c r="L67" s="169">
        <f>IF(ISNUMBER('将来負担比率（分子）の構造'!L$53), IF('将来負担比率（分子）の構造'!L$53 &lt; 0, 0, '将来負担比率（分子）の構造'!L$53), NA())</f>
        <v>1779</v>
      </c>
      <c r="M67" s="169" t="e">
        <f>NA()</f>
        <v>#N/A</v>
      </c>
      <c r="N67" s="169" t="e">
        <f>NA()</f>
        <v>#N/A</v>
      </c>
      <c r="O67" s="169">
        <f>IF(ISNUMBER('将来負担比率（分子）の構造'!M$53), IF('将来負担比率（分子）の構造'!M$53 &lt; 0, 0, '将来負担比率（分子）の構造'!M$53), NA())</f>
        <v>1776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630</v>
      </c>
      <c r="C72" s="173">
        <f>基金残高に係る経年分析!G55</f>
        <v>703</v>
      </c>
      <c r="D72" s="173">
        <f>基金残高に係る経年分析!H55</f>
        <v>368</v>
      </c>
    </row>
    <row r="73" spans="1:16" x14ac:dyDescent="0.15">
      <c r="A73" s="172" t="s">
        <v>74</v>
      </c>
      <c r="B73" s="173">
        <f>基金残高に係る経年分析!F56</f>
        <v>100</v>
      </c>
      <c r="C73" s="173">
        <f>基金残高に係る経年分析!G56</f>
        <v>100</v>
      </c>
      <c r="D73" s="173">
        <f>基金残高に係る経年分析!H56</f>
        <v>156</v>
      </c>
    </row>
    <row r="74" spans="1:16" x14ac:dyDescent="0.15">
      <c r="A74" s="172" t="s">
        <v>75</v>
      </c>
      <c r="B74" s="173">
        <f>基金残高に係る経年分析!F57</f>
        <v>686</v>
      </c>
      <c r="C74" s="173">
        <f>基金残高に係る経年分析!G57</f>
        <v>1050</v>
      </c>
      <c r="D74" s="173">
        <f>基金残高に係る経年分析!H57</f>
        <v>1223</v>
      </c>
    </row>
  </sheetData>
  <sheetProtection algorithmName="SHA-512" hashValue="68z7wJIGDjTsuFZnMPf8kNI9Y5msLlSss1vNt0gXJJ5y2Mxi3MqKj8BIylKOQCUJhYo17ll3Z4BwDLmBc2CKkA==" saltValue="qOsMoKpdF0xyXXuOU8xs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KNG0242</cp:lastModifiedBy>
  <cp:lastPrinted>2025-03-12T10:01:32Z</cp:lastPrinted>
  <dcterms:created xsi:type="dcterms:W3CDTF">2025-02-19T05:48:52Z</dcterms:created>
  <dcterms:modified xsi:type="dcterms:W3CDTF">2025-03-14T06:27:46Z</dcterms:modified>
  <cp:category/>
</cp:coreProperties>
</file>