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S-WXL4B1\市町村課_NewTera\06財政班\02一般財政ライン\R7年度\012 財政状況資料集\01 令和５年度財政状況資料集の作成・公表について（１回目普通会計分）\04 HP掲載\●全市町村_財政状況資料集\HP用\"/>
    </mc:Choice>
  </mc:AlternateContent>
  <xr:revisionPtr revIDLastSave="0" documentId="13_ncr:1_{045EF1E5-2111-49CB-8541-C459660B6AEA}" xr6:coauthVersionLast="47" xr6:coauthVersionMax="47" xr10:uidLastSave="{00000000-0000-0000-0000-000000000000}"/>
  <bookViews>
    <workbookView xWindow="-120" yWindow="-120" windowWidth="29040" windowHeight="15720" tabRatio="78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O34" i="10"/>
  <c r="BW34" i="10"/>
  <c r="BE34" i="10"/>
  <c r="C34" i="10"/>
  <c r="C35"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<sst xmlns="http://schemas.openxmlformats.org/spreadsheetml/2006/main" count="1107" uniqueCount="550">
  <si>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</si>
  <si>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</si>
  <si>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</si>
  <si>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</si>
  <si>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</si>
  <si>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</si>
  <si>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</si>
  <si>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</si>
  <si>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</si>
  <si>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</si>
  <si>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</si>
  <si>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</si>
  <si>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</si>
  <si>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</si>
  <si>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</si>
  <si>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</si>
  <si>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</si>
  <si>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</si>
  <si>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</si>
  <si>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</si>
  <si>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</si>
  <si>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</si>
  <si>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</si>
  <si>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</si>
  <si>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</si>
  <si>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</si>
  <si>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</si>
  <si>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</si>
  <si>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</si>
  <si>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</si>
  <si>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</si>
  <si>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</si>
  <si>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</si>
  <si>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</si>
  <si>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</si>
  <si>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</si>
  <si>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</si>
  <si>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</si>
  <si>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</si>
  <si>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</si>
  <si>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</si>
  <si>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</si>
  <si>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</si>
  <si>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</si>
  <si>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</si>
  <si>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</si>
  <si>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</si>
  <si>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</si>
  <si>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</si>
  <si>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</si>
  <si>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</si>
  <si>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</si>
  <si>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</si>
  <si>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</si>
  <si>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</si>
  <si>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</si>
  <si>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</si>
  <si>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</si>
  <si>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</si>
  <si>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</si>
  <si>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</si>
  <si>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</si>
  <si>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</si>
  <si>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</si>
  <si>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</si>
  <si>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</si>
  <si>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</si>
  <si>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</si>
  <si>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</si>
  <si>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</si>
  <si>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</si>
  <si>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</si>
  <si>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</si>
  <si>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</si>
  <si>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</si>
  <si>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</si>
  <si>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</si>
  <si>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</si>
  <si>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</si>
  <si>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</si>
  <si>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</si>
  <si>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</si>
  <si>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</si>
  <si>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</si>
  <si>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</si>
  <si>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</si>
  <si>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</si>
  <si>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</si>
  <si>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</si>
  <si>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</si>
  <si>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</si>
  <si>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</si>
  <si>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</si>
  <si>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</si>
  <si>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</si>
  <si>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</si>
  <si>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</si>
  <si>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</si>
  <si>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</si>
  <si>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</si>
  <si>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</si>
  <si>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</si>
  <si>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</si>
  <si>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</si>
  <si>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</si>
  <si>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</si>
  <si>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</si>
  <si>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</si>
  <si>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</si>
  <si>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</si>
  <si>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</si>
  <si>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</si>
  <si>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</si>
  <si>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</si>
  <si>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</si>
  <si>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</si>
  <si>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</si>
  <si>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</si>
  <si>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</si>
  <si>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</si>
  <si>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</si>
  <si>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</si>
  <si>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</si>
  <si>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</si>
  <si>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</si>
  <si>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</si>
  <si>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</si>
  <si>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</si>
  <si>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</si>
  <si>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</si>
  <si>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</si>
  <si>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</si>
  <si>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</si>
  <si>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</si>
  <si>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</si>
  <si>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</si>
  <si>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</si>
  <si>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</si>
  <si>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</si>
  <si>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</si>
  <si>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</si>
  <si>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</si>
  <si>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</si>
  <si>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</si>
  <si>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</si>
  <si>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</si>
  <si>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</si>
  <si>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</si>
  <si>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</si>
  <si>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</si>
  <si>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</si>
  <si>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</si>
  <si>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</si>
  <si>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</si>
  <si>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</si>
  <si>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</si>
  <si>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</si>
  <si>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</si>
  <si>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</si>
  <si>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</si>
  <si>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</si>
  <si>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</si>
  <si>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</si>
  <si>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</si>
  <si>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</si>
  <si>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</si>
  <si>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</si>
  <si>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</si>
  <si>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</si>
  <si>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</si>
  <si>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</si>
  <si>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</si>
  <si>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</si>
  <si>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</si>
  <si>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</si>
  <si>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</si>
  <si>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</si>
  <si>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</si>
  <si>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</si>
  <si>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</si>
  <si>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</si>
  <si>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</si>
  <si>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</si>
  <si>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</si>
  <si>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</si>
  <si>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</si>
  <si>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</si>
  <si>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</si>
  <si>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</si>
  <si>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</si>
  <si>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</si>
  <si>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</si>
  <si>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</si>
  <si>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</si>
  <si>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</si>
  <si>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</si>
  <si>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</si>
  <si>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</si>
  <si>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</si>
  <si>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</si>
  <si>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</si>
  <si>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</si>
  <si>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</si>
  <si>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沖縄県伊江村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</si>
  <si>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</si>
  <si>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</si>
  <si>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</si>
  <si>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</si>
  <si>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</si>
  <si>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</si>
  <si>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</si>
  <si>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</si>
  <si>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</si>
  <si>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</si>
  <si>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</si>
  <si>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</si>
  <si>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</si>
  <si>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</si>
  <si>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</si>
  <si>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</si>
  <si>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</si>
  <si>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</si>
  <si>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</si>
  <si>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</si>
  <si>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</si>
  <si>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</si>
  <si>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</si>
  <si>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</si>
  <si>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</si>
  <si>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</si>
  <si>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</si>
  <si>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</si>
  <si>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</si>
  <si>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</si>
  <si>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</si>
  <si>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</si>
  <si>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</si>
  <si>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</si>
  <si>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</si>
  <si>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</si>
  <si>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</si>
  <si>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</si>
  <si>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</si>
  <si>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</si>
  <si>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</si>
  <si>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</si>
  <si>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</si>
  <si>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</si>
  <si>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</si>
  <si>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</si>
  <si>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</si>
  <si>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</si>
  <si>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</si>
  <si>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</si>
  <si>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</si>
  <si>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</si>
  <si>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</si>
  <si>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</si>
  <si>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</si>
  <si>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</si>
  <si>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</si>
  <si>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</si>
  <si>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</si>
  <si>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</si>
  <si>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</si>
  <si>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</si>
  <si>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</si>
  <si>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</si>
  <si>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</si>
  <si>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</si>
  <si>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</si>
  <si>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</si>
  <si>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</si>
  <si>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</si>
  <si>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</si>
  <si>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</si>
  <si>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</si>
  <si>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</si>
  <si>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</si>
  <si>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</si>
  <si>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</si>
  <si>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</si>
  <si>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</si>
  <si>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</si>
  <si>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</si>
  <si>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</si>
  <si>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</si>
  <si>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</si>
  <si>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</si>
  <si>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</si>
  <si>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</si>
  <si>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</si>
  <si>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</si>
  <si>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</si>
  <si>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</si>
  <si>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</si>
  <si>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</si>
  <si>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</si>
  <si>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</si>
  <si>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</si>
  <si>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</si>
  <si>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</si>
  <si>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</si>
  <si>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</si>
  <si>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</si>
  <si>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</si>
  <si>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</si>
  <si>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</si>
  <si>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</si>
  <si>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</si>
  <si>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</si>
  <si>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</si>
  <si>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</si>
  <si>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</si>
  <si>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</si>
  <si>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</si>
  <si>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</si>
  <si>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</si>
  <si>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</si>
  <si>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</si>
  <si>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</si>
  <si>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</si>
  <si>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</si>
  <si>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</si>
  <si>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</si>
  <si>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</si>
  <si>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</si>
  <si>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</si>
  <si>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</si>
  <si>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</si>
  <si>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</si>
  <si>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</si>
  <si>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</si>
  <si>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</si>
  <si>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</si>
  <si>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</si>
  <si>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</si>
  <si>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</si>
  <si>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</si>
  <si>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</si>
  <si>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</si>
  <si>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</si>
  <si>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</si>
  <si>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</si>
  <si>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</si>
  <si>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</si>
  <si>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</si>
  <si>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</si>
  <si>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</si>
  <si>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</si>
  <si>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</si>
  <si>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</si>
  <si>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</si>
  <si>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</si>
  <si>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沖縄県伊江村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</si>
  <si>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</si>
  <si>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</si>
  <si>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</si>
  <si>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</si>
  <si>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</si>
  <si>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</si>
  <si>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</si>
  <si>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</si>
  <si>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</si>
  <si>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</si>
  <si>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</si>
  <si>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</si>
  <si>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</si>
  <si>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</si>
  <si>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</si>
  <si>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</si>
  <si>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</si>
  <si>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</si>
  <si>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</si>
  <si>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</si>
  <si>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</si>
  <si>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</si>
  <si>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</si>
  <si>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</si>
  <si>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</si>
  <si>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</si>
  <si>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</si>
  <si>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</si>
  <si>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</si>
  <si>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</si>
  <si>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</si>
  <si>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</si>
  <si>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</si>
  <si>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</si>
  <si>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</si>
  <si>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</si>
  <si>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</si>
  <si>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</si>
  <si>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船舶運航事業会計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</si>
  <si>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</si>
  <si>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</si>
  <si>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</si>
  <si>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</si>
  <si>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</si>
  <si>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</si>
  <si>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</si>
  <si>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</si>
  <si>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</si>
  <si>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</si>
  <si>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</si>
  <si>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</si>
  <si>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</si>
  <si>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</si>
  <si>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</si>
  <si>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</si>
  <si>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</si>
  <si>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</si>
  <si>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</si>
  <si>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</si>
  <si>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</si>
  <si>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</si>
  <si>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</si>
  <si>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</si>
  <si>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</si>
  <si>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</si>
  <si>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</si>
  <si>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</si>
  <si>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</si>
  <si>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</si>
  <si>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</si>
  <si>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</si>
  <si>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</si>
  <si>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</si>
  <si>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</si>
  <si>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</si>
  <si>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</si>
  <si>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</si>
  <si>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</si>
  <si>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</si>
  <si>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</si>
  <si>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</si>
  <si>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</si>
  <si>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</si>
  <si>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</si>
  <si>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</si>
  <si>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</si>
  <si>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</si>
  <si>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</si>
  <si>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</si>
  <si>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</si>
  <si>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</si>
  <si>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</si>
  <si>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</si>
  <si>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</si>
  <si>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</si>
  <si>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</si>
  <si>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</si>
  <si>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</si>
  <si>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</si>
  <si>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</si>
  <si>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</si>
  <si>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</si>
  <si>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</si>
  <si>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</si>
  <si>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</si>
  <si>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</si>
  <si>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</si>
  <si>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</si>
  <si>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</si>
  <si>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</si>
  <si>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</si>
  <si>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</si>
  <si>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</si>
  <si>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</si>
  <si>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</si>
  <si>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</si>
  <si>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</si>
  <si>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</si>
  <si>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</si>
  <si>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</si>
  <si>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</si>
  <si>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</si>
  <si>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</si>
  <si>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</si>
  <si>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</si>
  <si>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</si>
  <si>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</si>
  <si>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</si>
  <si>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</si>
  <si>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</si>
  <si>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</si>
  <si>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</si>
  <si>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</si>
  <si>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</si>
  <si>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</si>
  <si>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</si>
  <si>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</si>
  <si>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</si>
  <si>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</si>
  <si>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</si>
  <si>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</si>
  <si>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</si>
  <si>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</si>
  <si>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</si>
  <si>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</si>
  <si>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</si>
  <si>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</si>
  <si>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</si>
  <si>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</si>
  <si>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</si>
  <si>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</si>
  <si>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</si>
  <si>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</si>
  <si>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</si>
  <si>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</si>
  <si>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</si>
  <si>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</si>
  <si>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</si>
  <si>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</si>
  <si>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</si>
  <si>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</si>
  <si>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</si>
  <si>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</si>
  <si>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</si>
  <si>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</si>
  <si>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</si>
  <si>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</si>
  <si>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</si>
  <si>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</si>
  <si>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</si>
  <si>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</si>
  <si>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</si>
  <si>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</si>
  <si>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</si>
  <si>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4.83</t>
  </si>
  <si>
    <t>▲ 1.69</t>
  </si>
  <si>
    <t>船舶運航事業会計</t>
  </si>
  <si>
    <t>水道事業会計</t>
  </si>
  <si>
    <t>一般会計</t>
  </si>
  <si>
    <t>診療所特別会計</t>
  </si>
  <si>
    <t>▲ 0.12</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</si>
  <si>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</si>
  <si>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</si>
  <si>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</si>
  <si>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</si>
  <si>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</si>
  <si>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</si>
  <si>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</si>
  <si>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</si>
  <si>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</si>
  <si>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真謝区・西崎区住環境負担軽減事業基金</t>
    <phoneticPr fontId="2"/>
  </si>
  <si>
    <t>特定防衛施設周辺整備調整交付金基金</t>
    <phoneticPr fontId="2"/>
  </si>
  <si>
    <t>公用並びに公共用施設整備基金</t>
    <phoneticPr fontId="2"/>
  </si>
  <si>
    <t>地域振興基金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</si>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</sst>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9D10-482F-AFB2-C2A04E2151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514444</c:v>
                </c:pt>
                <c:pt idx="1">
                  <c:v>652199</c:v>
                </c:pt>
                <c:pt idx="2">
                  <c:v>900762</c:v>
                </c:pt>
                <c:pt idx="3">
                  <c:v>393712</c:v>
                </c:pt>
                <c:pt idx="4">
                  <c:v>507374</c:v>
                </c:pt>
              </c:numCache>
            </c:numRef>
          </c:val>
          <c:smooth val="0"/>
          <c:extLst>
            <c:ext xmlns:c16="http://schemas.microsoft.com/office/drawing/2014/chart" uri="{C3380CC4-5D6E-409C-BE32-E72D297353CC}">
              <c16:uniqueId val="{00000001-9D10-482F-AFB2-C2A04E2151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6.39</c:v>
                </c:pt>
                <c:pt idx="1">
                  <c:v>4.5599999999999996</c:v>
                </c:pt>
                <c:pt idx="2">
                  <c:v>1.51</c:v>
                </c:pt>
                <c:pt idx="3">
                  <c:v>8.33</c:v>
                </c:pt>
                <c:pt idx="4">
                  <c:v>10.039999999999999</c:v>
                </c:pt>
              </c:numCache>
            </c:numRef>
          </c:val>
          <c:extLst>
            <c:ext xmlns:c16="http://schemas.microsoft.com/office/drawing/2014/chart" uri="{C3380CC4-5D6E-409C-BE32-E72D297353CC}">
              <c16:uniqueId val="{00000000-40D3-441E-BB45-5E9086023F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74.56</c:v>
                </c:pt>
                <c:pt idx="1">
                  <c:v>75.5</c:v>
                </c:pt>
                <c:pt idx="2">
                  <c:v>68.260000000000005</c:v>
                </c:pt>
                <c:pt idx="3">
                  <c:v>67.27</c:v>
                </c:pt>
                <c:pt idx="4">
                  <c:v>64.45</c:v>
                </c:pt>
              </c:numCache>
            </c:numRef>
          </c:val>
          <c:extLst>
            <c:ext xmlns:c16="http://schemas.microsoft.com/office/drawing/2014/chart" uri="{C3380CC4-5D6E-409C-BE32-E72D297353CC}">
              <c16:uniqueId val="{00000001-40D3-441E-BB45-5E9086023F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7.63</c:v>
                </c:pt>
                <c:pt idx="1">
                  <c:v>3.06</c:v>
                </c:pt>
                <c:pt idx="2">
                  <c:v>-4.83</c:v>
                </c:pt>
                <c:pt idx="3">
                  <c:v>5.08</c:v>
                </c:pt>
                <c:pt idx="4">
                  <c:v>-1.69</c:v>
                </c:pt>
              </c:numCache>
            </c:numRef>
          </c:val>
          <c:smooth val="0"/>
          <c:extLst>
            <c:ext xmlns:c16="http://schemas.microsoft.com/office/drawing/2014/chart" uri="{C3380CC4-5D6E-409C-BE32-E72D297353CC}">
              <c16:uniqueId val="{00000002-40D3-441E-BB45-5E9086023F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A9-48A8-86B2-36C85F6BAE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A9-48A8-86B2-36C85F6BAE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A9-48A8-86B2-36C85F6BAE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A9-48A8-86B2-36C85F6BAED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90A9-48A8-86B2-36C85F6BAED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2.6</c:v>
                </c:pt>
                <c:pt idx="2">
                  <c:v>#N/A</c:v>
                </c:pt>
                <c:pt idx="3">
                  <c:v>0.57999999999999996</c:v>
                </c:pt>
                <c:pt idx="4">
                  <c:v>#N/A</c:v>
                </c:pt>
                <c:pt idx="5">
                  <c:v>0.46</c:v>
                </c:pt>
                <c:pt idx="6">
                  <c:v>#N/A</c:v>
                </c:pt>
                <c:pt idx="7">
                  <c:v>0.25</c:v>
                </c:pt>
                <c:pt idx="8">
                  <c:v>#N/A</c:v>
                </c:pt>
                <c:pt idx="9">
                  <c:v>0.19</c:v>
                </c:pt>
              </c:numCache>
            </c:numRef>
          </c:val>
          <c:extLst>
            <c:ext xmlns:c16="http://schemas.microsoft.com/office/drawing/2014/chart" uri="{C3380CC4-5D6E-409C-BE32-E72D297353CC}">
              <c16:uniqueId val="{00000005-90A9-48A8-86B2-36C85F6BAED4}"/>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0.31</c:v>
                </c:pt>
                <c:pt idx="4">
                  <c:v>#N/A</c:v>
                </c:pt>
                <c:pt idx="5">
                  <c:v>0.42</c:v>
                </c:pt>
                <c:pt idx="6">
                  <c:v>0.12</c:v>
                </c:pt>
                <c:pt idx="7">
                  <c:v>#N/A</c:v>
                </c:pt>
                <c:pt idx="8">
                  <c:v>#N/A</c:v>
                </c:pt>
                <c:pt idx="9">
                  <c:v>1.36</c:v>
                </c:pt>
              </c:numCache>
            </c:numRef>
          </c:val>
          <c:extLst>
            <c:ext xmlns:c16="http://schemas.microsoft.com/office/drawing/2014/chart" uri="{C3380CC4-5D6E-409C-BE32-E72D297353CC}">
              <c16:uniqueId val="{00000006-90A9-48A8-86B2-36C85F6BAE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c:v>
                </c:pt>
                <c:pt idx="2">
                  <c:v>#N/A</c:v>
                </c:pt>
                <c:pt idx="3">
                  <c:v>4.24</c:v>
                </c:pt>
                <c:pt idx="4">
                  <c:v>#N/A</c:v>
                </c:pt>
                <c:pt idx="5">
                  <c:v>1.08</c:v>
                </c:pt>
                <c:pt idx="6">
                  <c:v>#N/A</c:v>
                </c:pt>
                <c:pt idx="7">
                  <c:v>8.4499999999999993</c:v>
                </c:pt>
                <c:pt idx="8">
                  <c:v>#N/A</c:v>
                </c:pt>
                <c:pt idx="9">
                  <c:v>8.67</c:v>
                </c:pt>
              </c:numCache>
            </c:numRef>
          </c:val>
          <c:extLst>
            <c:ext xmlns:c16="http://schemas.microsoft.com/office/drawing/2014/chart" uri="{C3380CC4-5D6E-409C-BE32-E72D297353CC}">
              <c16:uniqueId val="{00000007-90A9-48A8-86B2-36C85F6BAE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14.23</c:v>
                </c:pt>
                <c:pt idx="2">
                  <c:v>#N/A</c:v>
                </c:pt>
                <c:pt idx="3">
                  <c:v>13.23</c:v>
                </c:pt>
                <c:pt idx="4">
                  <c:v>#N/A</c:v>
                </c:pt>
                <c:pt idx="5">
                  <c:v>11.64</c:v>
                </c:pt>
                <c:pt idx="6">
                  <c:v>#N/A</c:v>
                </c:pt>
                <c:pt idx="7">
                  <c:v>11.34</c:v>
                </c:pt>
                <c:pt idx="8">
                  <c:v>#N/A</c:v>
                </c:pt>
                <c:pt idx="9">
                  <c:v>11.45</c:v>
                </c:pt>
              </c:numCache>
            </c:numRef>
          </c:val>
          <c:extLst>
            <c:ext xmlns:c16="http://schemas.microsoft.com/office/drawing/2014/chart" uri="{C3380CC4-5D6E-409C-BE32-E72D297353CC}">
              <c16:uniqueId val="{00000008-90A9-48A8-86B2-36C85F6BAED4}"/>
            </c:ext>
          </c:extLst>
        </c:ser>
        <c:ser>
          <c:idx val="9"/>
          <c:order val="9"/>
          <c:tx>
            <c:strRef>
              <c:f>データシート!$A$36</c:f>
              <c:strCache>
                <c:ptCount val="1"/>
                <c:pt idx="0">
                  <c:v>船舶運航事業会計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107.19</c:v>
                </c:pt>
                <c:pt idx="2">
                  <c:v>#N/A</c:v>
                </c:pt>
                <c:pt idx="3">
                  <c:v>104.83</c:v>
                </c:pt>
                <c:pt idx="4">
                  <c:v>#N/A</c:v>
                </c:pt>
                <c:pt idx="5">
                  <c:v>88.24</c:v>
                </c:pt>
                <c:pt idx="6">
                  <c:v>#N/A</c:v>
                </c:pt>
                <c:pt idx="7">
                  <c:v>89.82</c:v>
                </c:pt>
                <c:pt idx="8">
                  <c:v>#N/A</c:v>
                </c:pt>
                <c:pt idx="9">
                  <c:v>89.05</c:v>
                </c:pt>
              </c:numCache>
            </c:numRef>
          </c:val>
          <c:extLst>
            <c:ext xmlns:c16="http://schemas.microsoft.com/office/drawing/2014/chart" uri="{C3380CC4-5D6E-409C-BE32-E72D297353CC}">
              <c16:uniqueId val="{00000009-90A9-48A8-86B2-36C85F6BAE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345</c:v>
                </c:pt>
                <c:pt idx="5">
                  <c:v>346</c:v>
                </c:pt>
                <c:pt idx="8">
                  <c:v>356</c:v>
                </c:pt>
                <c:pt idx="11">
                  <c:v>351</c:v>
                </c:pt>
                <c:pt idx="14">
                  <c:v>327</c:v>
                </c:pt>
              </c:numCache>
            </c:numRef>
          </c:val>
          <c:extLst>
            <c:ext xmlns:c16="http://schemas.microsoft.com/office/drawing/2014/chart" uri="{C3380CC4-5D6E-409C-BE32-E72D297353CC}">
              <c16:uniqueId val="{00000000-2CB2-4C84-B68A-F3C889009D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B2-4C84-B68A-F3C889009D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B2-4C84-B68A-F3C889009D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2CB2-4C84-B68A-F3C889009D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4-2CB2-4C84-B68A-F3C889009D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B2-4C84-B68A-F3C889009D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B2-4C84-B68A-F3C889009D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438</c:v>
                </c:pt>
                <c:pt idx="3">
                  <c:v>458</c:v>
                </c:pt>
                <c:pt idx="6">
                  <c:v>483</c:v>
                </c:pt>
                <c:pt idx="9">
                  <c:v>481</c:v>
                </c:pt>
                <c:pt idx="12">
                  <c:v>460</c:v>
                </c:pt>
              </c:numCache>
            </c:numRef>
          </c:val>
          <c:extLst>
            <c:ext xmlns:c16="http://schemas.microsoft.com/office/drawing/2014/chart" uri="{C3380CC4-5D6E-409C-BE32-E72D297353CC}">
              <c16:uniqueId val="{00000007-2CB2-4C84-B68A-F3C889009D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c:v>
                </c:pt>
                <c:pt idx="2">
                  <c:v>#N/A</c:v>
                </c:pt>
                <c:pt idx="3">
                  <c:v>#N/A</c:v>
                </c:pt>
                <c:pt idx="4">
                  <c:v>113</c:v>
                </c:pt>
                <c:pt idx="5">
                  <c:v>#N/A</c:v>
                </c:pt>
                <c:pt idx="6">
                  <c:v>#N/A</c:v>
                </c:pt>
                <c:pt idx="7">
                  <c:v>128</c:v>
                </c:pt>
                <c:pt idx="8">
                  <c:v>#N/A</c:v>
                </c:pt>
                <c:pt idx="9">
                  <c:v>#N/A</c:v>
                </c:pt>
                <c:pt idx="10">
                  <c:v>131</c:v>
                </c:pt>
                <c:pt idx="11">
                  <c:v>#N/A</c:v>
                </c:pt>
                <c:pt idx="12">
                  <c:v>#N/A</c:v>
                </c:pt>
                <c:pt idx="13">
                  <c:v>135</c:v>
                </c:pt>
                <c:pt idx="14">
                  <c:v>#N/A</c:v>
                </c:pt>
              </c:numCache>
            </c:numRef>
          </c:val>
          <c:smooth val="0"/>
          <c:extLst>
            <c:ext xmlns:c16="http://schemas.microsoft.com/office/drawing/2014/chart" uri="{C3380CC4-5D6E-409C-BE32-E72D297353CC}">
              <c16:uniqueId val="{00000008-2CB2-4C84-B68A-F3C889009D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3122</c:v>
                </c:pt>
                <c:pt idx="5">
                  <c:v>3099</c:v>
                </c:pt>
                <c:pt idx="8">
                  <c:v>3344</c:v>
                </c:pt>
                <c:pt idx="11">
                  <c:v>3262</c:v>
                </c:pt>
                <c:pt idx="14">
                  <c:v>3199</c:v>
                </c:pt>
              </c:numCache>
            </c:numRef>
          </c:val>
          <c:extLst>
            <c:ext xmlns:c16="http://schemas.microsoft.com/office/drawing/2014/chart" uri="{C3380CC4-5D6E-409C-BE32-E72D297353CC}">
              <c16:uniqueId val="{00000000-1C33-4651-A4C0-2B966287A4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C33-4651-A4C0-2B966287A4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4133</c:v>
                </c:pt>
                <c:pt idx="5">
                  <c:v>4140</c:v>
                </c:pt>
                <c:pt idx="8">
                  <c:v>4468</c:v>
                </c:pt>
                <c:pt idx="11">
                  <c:v>4440</c:v>
                </c:pt>
                <c:pt idx="14">
                  <c:v>4495</c:v>
                </c:pt>
              </c:numCache>
            </c:numRef>
          </c:val>
          <c:extLst>
            <c:ext xmlns:c16="http://schemas.microsoft.com/office/drawing/2014/chart" uri="{C3380CC4-5D6E-409C-BE32-E72D297353CC}">
              <c16:uniqueId val="{00000002-1C33-4651-A4C0-2B966287A4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33-4651-A4C0-2B966287A4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33-4651-A4C0-2B966287A4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33-4651-A4C0-2B966287A4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c:v>
                </c:pt>
                <c:pt idx="3">
                  <c:v>507</c:v>
                </c:pt>
                <c:pt idx="6">
                  <c:v>527</c:v>
                </c:pt>
                <c:pt idx="9">
                  <c:v>0</c:v>
                </c:pt>
                <c:pt idx="12">
                  <c:v>509</c:v>
                </c:pt>
              </c:numCache>
            </c:numRef>
          </c:val>
          <c:extLst>
            <c:ext xmlns:c16="http://schemas.microsoft.com/office/drawing/2014/chart" uri="{C3380CC4-5D6E-409C-BE32-E72D297353CC}">
              <c16:uniqueId val="{00000006-1C33-4651-A4C0-2B966287A4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c:v>
                </c:pt>
                <c:pt idx="3">
                  <c:v>6</c:v>
                </c:pt>
                <c:pt idx="6">
                  <c:v>6</c:v>
                </c:pt>
                <c:pt idx="9">
                  <c:v>1</c:v>
                </c:pt>
                <c:pt idx="12">
                  <c:v>1</c:v>
                </c:pt>
              </c:numCache>
            </c:numRef>
          </c:val>
          <c:extLst>
            <c:ext xmlns:c16="http://schemas.microsoft.com/office/drawing/2014/chart" uri="{C3380CC4-5D6E-409C-BE32-E72D297353CC}">
              <c16:uniqueId val="{00000007-1C33-4651-A4C0-2B966287A4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8-1C33-4651-A4C0-2B966287A4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215</c:v>
                </c:pt>
                <c:pt idx="9">
                  <c:v>0</c:v>
                </c:pt>
                <c:pt idx="12">
                  <c:v>0</c:v>
                </c:pt>
              </c:numCache>
            </c:numRef>
          </c:val>
          <c:extLst>
            <c:ext xmlns:c16="http://schemas.microsoft.com/office/drawing/2014/chart" uri="{C3380CC4-5D6E-409C-BE32-E72D297353CC}">
              <c16:uniqueId val="{00000009-1C33-4651-A4C0-2B966287A4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4274</c:v>
                </c:pt>
                <c:pt idx="3">
                  <c:v>4272</c:v>
                </c:pt>
                <c:pt idx="6">
                  <c:v>4535</c:v>
                </c:pt>
                <c:pt idx="9">
                  <c:v>4402</c:v>
                </c:pt>
                <c:pt idx="12">
                  <c:v>4300</c:v>
                </c:pt>
              </c:numCache>
            </c:numRef>
          </c:val>
          <c:extLst>
            <c:ext xmlns:c16="http://schemas.microsoft.com/office/drawing/2014/chart" uri="{C3380CC4-5D6E-409C-BE32-E72D297353CC}">
              <c16:uniqueId val="{0000000A-1C33-4651-A4C0-2B966287A4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33-4651-A4C0-2B966287A4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1985</c:v>
                </c:pt>
                <c:pt idx="1">
                  <c:v>1936</c:v>
                </c:pt>
                <c:pt idx="2">
                  <c:v>1840</c:v>
                </c:pt>
              </c:numCache>
            </c:numRef>
          </c:val>
          <c:extLst>
            <c:ext xmlns:c16="http://schemas.microsoft.com/office/drawing/2014/chart" uri="{C3380CC4-5D6E-409C-BE32-E72D297353CC}">
              <c16:uniqueId val="{00000000-D4FB-4393-B2E9-A766B02559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605</c:v>
                </c:pt>
                <c:pt idx="1">
                  <c:v>505</c:v>
                </c:pt>
                <c:pt idx="2">
                  <c:v>525</c:v>
                </c:pt>
              </c:numCache>
            </c:numRef>
          </c:val>
          <c:extLst>
            <c:ext xmlns:c16="http://schemas.microsoft.com/office/drawing/2014/chart" uri="{C3380CC4-5D6E-409C-BE32-E72D297353CC}">
              <c16:uniqueId val="{00000001-D4FB-4393-B2E9-A766B02559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1879</c:v>
                </c:pt>
                <c:pt idx="1">
                  <c:v>1999</c:v>
                </c:pt>
                <c:pt idx="2">
                  <c:v>2187</c:v>
                </c:pt>
              </c:numCache>
            </c:numRef>
          </c:val>
          <c:extLst>
            <c:ext xmlns:c16="http://schemas.microsoft.com/office/drawing/2014/chart" uri="{C3380CC4-5D6E-409C-BE32-E72D297353CC}">
              <c16:uniqueId val="{00000002-D4FB-4393-B2E9-A766B02559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4,268
22.70
7,880,327
7,543,630
286,657
2,855,303
4,300,215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農漁業及び観光業が盛んであるが、天候の影響等により業績低下や観光客の増減等、不安定要素があることから財政基盤が安定せず、税収が乏しいことから財政力はなかなか伸びない状況で、ほぼ類似団体平均値で横ばいが続いている。</a:t>
          </a:r>
        </a:p>
        <a:p>
          <a:r>
            <a:rPr kumimoji="1" lang="ja-JP" altLang="en-US" sz="1300">
              <a:latin typeface="ＭＳ Ｐゴシック" panose="020B0600070205080204" pitchFamily="50" charset="-128"/>
              <a:ea typeface="ＭＳ Ｐゴシック" panose="020B0600070205080204" pitchFamily="50" charset="-128"/>
            </a:rPr>
            <a:t>　伊江村第５次総合計画や第５次行政改革大綱等及び地方版総合戦略に基づき、企業誘致等により、交流・定住人口の増加を図るとともに、税収の徴収率向上による歳入の確保、徹底した歳出削減及び組織の見直し等による効率化を図り、引き続き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ﾎﾟｲﾝﾄ下回った。全国、県平均と比べると比較的良い比率であり、類似団体と比較してもほぼ同等である。昨年度より下回った理由は主に物件費がや人件費に充当した特定財源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保育所職員、診療所職員の会計年度任用職員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確保よるものが大きく、今後も義務的経費は増加が予想されることから、ＰＤＣＡサイクルに基づきすべての事務事業を点検・見直し、行財政改革への取組を通じて義務的経費、補助金の見直しを検討し、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1694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5880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63</xdr:row>
      <xdr:rowOff>1694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48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41910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166581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4326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56108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金額が類似団体平均を上回っている。主に会計年度任用職員制度施行による人件費増加が要因となっている。本村は一島一村の離島という特殊条件もあり、村立２保育所や村立小中学校、村立診療所及びごみ処理業務及び公共施設等の管理清掃人員の人件費や公共用施設の管理委託費、修繕費等を村単独で支弁せざるを得ないことが影響している。</a:t>
          </a:r>
        </a:p>
        <a:p>
          <a:r>
            <a:rPr kumimoji="1" lang="ja-JP" altLang="en-US" sz="1300">
              <a:latin typeface="ＭＳ Ｐゴシック" panose="020B0600070205080204" pitchFamily="50" charset="-128"/>
              <a:ea typeface="ＭＳ Ｐゴシック" panose="020B0600070205080204" pitchFamily="50" charset="-128"/>
            </a:rPr>
            <a:t>　今後、民間でも実施可能な部分については、指定管理者制度の活用を検討するが、民間企業も人件費等の高騰があり、委託にあたっての費用対効果を分析し、より効果的な方法により人件費・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92655</xdr:rowOff>
    </xdr:from>
    <xdr:to>
      <xdr:col>23</xdr:col>
      <xdr:colOff>133350</xdr:colOff>
      <xdr:row>83</xdr:row>
      <xdr:rowOff>132480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23005"/>
          <a:ext cx="838200" cy="3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47081</xdr:rowOff>
    </xdr:from>
    <xdr:to>
      <xdr:col>19</xdr:col>
      <xdr:colOff>133350</xdr:colOff>
      <xdr:row>83</xdr:row>
      <xdr:rowOff>92655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77431"/>
          <a:ext cx="889000" cy="4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12302</xdr:rowOff>
    </xdr:from>
    <xdr:to>
      <xdr:col>15</xdr:col>
      <xdr:colOff>82550</xdr:colOff>
      <xdr:row>83</xdr:row>
      <xdr:rowOff>47081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42652"/>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143559</xdr:rowOff>
    </xdr:from>
    <xdr:to>
      <xdr:col>11</xdr:col>
      <xdr:colOff>31750</xdr:colOff>
      <xdr:row>83</xdr:row>
      <xdr:rowOff>12302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2459"/>
          <a:ext cx="889000" cy="4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81680</xdr:rowOff>
    </xdr:from>
    <xdr:to>
      <xdr:col>23</xdr:col>
      <xdr:colOff>184150</xdr:colOff>
      <xdr:row>84</xdr:row>
      <xdr:rowOff>11830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53757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8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41855</xdr:rowOff>
    </xdr:from>
    <xdr:to>
      <xdr:col>19</xdr:col>
      <xdr:colOff>184150</xdr:colOff>
      <xdr:row>83</xdr:row>
      <xdr:rowOff>143455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128232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58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167731</xdr:rowOff>
    </xdr:from>
    <xdr:to>
      <xdr:col>15</xdr:col>
      <xdr:colOff>133350</xdr:colOff>
      <xdr:row>83</xdr:row>
      <xdr:rowOff>97881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82658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132952</xdr:rowOff>
    </xdr:from>
    <xdr:to>
      <xdr:col>11</xdr:col>
      <xdr:colOff>82550</xdr:colOff>
      <xdr:row>83</xdr:row>
      <xdr:rowOff>63102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47879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92759</xdr:rowOff>
    </xdr:from>
    <xdr:to>
      <xdr:col>7</xdr:col>
      <xdr:colOff>31750</xdr:colOff>
      <xdr:row>83</xdr:row>
      <xdr:rowOff>22909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ポイント下回っている。国の人事院勧告と県人事委員会に基づき、国・県の動向と経済状況を踏まえ給与の適正化を図っている。</a:t>
          </a:r>
        </a:p>
        <a:p>
          <a:r>
            <a:rPr kumimoji="1" lang="ja-JP" altLang="en-US" sz="1300">
              <a:latin typeface="ＭＳ Ｐゴシック" panose="020B0600070205080204" pitchFamily="50" charset="-128"/>
              <a:ea typeface="ＭＳ Ｐゴシック" panose="020B0600070205080204" pitchFamily="50" charset="-128"/>
            </a:rPr>
            <a:t>　今後とも適正に人員の配置と計画的な昇給昇格等を実施していく。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17145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497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17145</xdr:rowOff>
    </xdr:from>
    <xdr:to>
      <xdr:col>77</xdr:col>
      <xdr:colOff>44450</xdr:colOff>
      <xdr:row>86</xdr:row>
      <xdr:rowOff>149861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61845"/>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95568</xdr:rowOff>
    </xdr:from>
    <xdr:to>
      <xdr:col>72</xdr:col>
      <xdr:colOff>203200</xdr:colOff>
      <xdr:row>86</xdr:row>
      <xdr:rowOff>149861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4026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140336</xdr:rowOff>
    </xdr:from>
    <xdr:to>
      <xdr:col>68</xdr:col>
      <xdr:colOff>152400</xdr:colOff>
      <xdr:row>86</xdr:row>
      <xdr:rowOff>95568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1358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137795</xdr:rowOff>
    </xdr:from>
    <xdr:to>
      <xdr:col>77</xdr:col>
      <xdr:colOff>95250</xdr:colOff>
      <xdr:row>86</xdr:row>
      <xdr:rowOff>67945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78122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7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44768</xdr:rowOff>
    </xdr:from>
    <xdr:to>
      <xdr:col>68</xdr:col>
      <xdr:colOff>203200</xdr:colOff>
      <xdr:row>86</xdr:row>
      <xdr:rowOff>146368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156545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89536</xdr:rowOff>
    </xdr:from>
    <xdr:to>
      <xdr:col>64</xdr:col>
      <xdr:colOff>152400</xdr:colOff>
      <xdr:row>86</xdr:row>
      <xdr:rowOff>19686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29863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ﾎﾟｲﾝﾄ増であるが類似団体平均を下回っている。本村の特質とも言える直営の村立診療所や村立保育所等に従事している職員、更に堆肥センターや人工透析センターの開設により、他の類似団体と比べて職員数が多くなっている。住民行政サービスを低下させることなく定数管理に努め、電子自治体の推進や自治体クラウドへの移行並びに組織の簡素化及び適正化を推進す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130667</xdr:rowOff>
    </xdr:from>
    <xdr:to>
      <xdr:col>81</xdr:col>
      <xdr:colOff>44450</xdr:colOff>
      <xdr:row>60</xdr:row>
      <xdr:rowOff>144240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7667"/>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111061</xdr:rowOff>
    </xdr:from>
    <xdr:to>
      <xdr:col>77</xdr:col>
      <xdr:colOff>44450</xdr:colOff>
      <xdr:row>60</xdr:row>
      <xdr:rowOff>130667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8061"/>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103521</xdr:rowOff>
    </xdr:from>
    <xdr:to>
      <xdr:col>72</xdr:col>
      <xdr:colOff>203200</xdr:colOff>
      <xdr:row>60</xdr:row>
      <xdr:rowOff>111061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0521"/>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94774</xdr:rowOff>
    </xdr:from>
    <xdr:to>
      <xdr:col>68</xdr:col>
      <xdr:colOff>152400</xdr:colOff>
      <xdr:row>60</xdr:row>
      <xdr:rowOff>103521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81774"/>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93440</xdr:rowOff>
    </xdr:from>
    <xdr:to>
      <xdr:col>81</xdr:col>
      <xdr:colOff>95250</xdr:colOff>
      <xdr:row>61</xdr:row>
      <xdr:rowOff>23590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65517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79867</xdr:rowOff>
    </xdr:from>
    <xdr:to>
      <xdr:col>77</xdr:col>
      <xdr:colOff>95250</xdr:colOff>
      <xdr:row>61</xdr:row>
      <xdr:rowOff>10017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166244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5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60261</xdr:rowOff>
    </xdr:from>
    <xdr:to>
      <xdr:col>73</xdr:col>
      <xdr:colOff>44450</xdr:colOff>
      <xdr:row>60</xdr:row>
      <xdr:rowOff>161861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146638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3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52721</xdr:rowOff>
    </xdr:from>
    <xdr:to>
      <xdr:col>68</xdr:col>
      <xdr:colOff>203200</xdr:colOff>
      <xdr:row>60</xdr:row>
      <xdr:rowOff>154321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139098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2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43974</xdr:rowOff>
    </xdr:from>
    <xdr:to>
      <xdr:col>64</xdr:col>
      <xdr:colOff>152400</xdr:colOff>
      <xdr:row>60</xdr:row>
      <xdr:rowOff>145574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130351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1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従来からの起債抑制策や適量・適切な事業実施により、昨年度比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ﾎﾟｲﾝﾄ増で</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今後とも、緊急度・住民ニーズを的確に把握した事業の選択と集中により、起債に大きく頼ることのない財政運営に努める。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135044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850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94827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4,268
22.70
7,880,327
7,543,630
286,657
2,855,303
4,300,215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％と類似団体よりも下位である。本村は一島一村であることから村立診療所や村立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保育所、ごみ処理施設等行政サービスに必要な施設を直営で運営しているために、職員数が類似団体と比較して多く、さらに、会計年度任用職員制度が施行されたことにより人件費を押し上げている状況である。行政サービスが広範囲にわっているものと捉えるが、本年度は人件費に充当した特定財源が増となったことから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39</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243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335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564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92202</xdr:rowOff>
    </xdr:from>
    <xdr:to>
      <xdr:col>11</xdr:col>
      <xdr:colOff>60325</xdr:colOff>
      <xdr:row>40</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物件費に係る経常収支比率は、社会保障番号制度に関する電算関連機器の保守管理委託料、代診業務委託料等が増加傾向にある。</a:t>
          </a:r>
        </a:p>
        <a:p>
          <a:r>
            <a:rPr kumimoji="1" lang="ja-JP" altLang="en-US" sz="1300">
              <a:latin typeface="ＭＳ Ｐゴシック" panose="020B0600070205080204" pitchFamily="50" charset="-128"/>
              <a:ea typeface="ＭＳ Ｐゴシック" panose="020B0600070205080204" pitchFamily="50" charset="-128"/>
            </a:rPr>
            <a:t>　公共施設維持補修等については、公共施設管理計画を活用し、維持費の抑制に努めるほか、民間でも実施可能な部分については、費用対効果を検証し指定管理者制度の導入などにより委託化を進め、コストの低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26416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94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18</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71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17</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21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210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ポイント減となり扶助費に係る経常収支比率が類似団体平均を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ポイント上回っている。今後高齢化の進展等に伴い、各種扶助扶助対象の人員により若干の増減が発生するが、資格審査等の適格化に努め、財政への圧迫とならないよう適正な扶助費の支出に努める。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85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23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ほぼ横ばいの数値で推移している。今後も類似団体平均を上回ることのないよう適切な維持管理を行い、歳出抑制に努める。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xdr:rowOff>
    </xdr:from>
    <xdr:to>
      <xdr:col>82</xdr:col>
      <xdr:colOff>107950</xdr:colOff>
      <xdr:row>56</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02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64135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36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64135</xdr:rowOff>
    </xdr:from>
    <xdr:to>
      <xdr:col>69</xdr:col>
      <xdr:colOff>92075</xdr:colOff>
      <xdr:row>56</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65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121920</xdr:rowOff>
    </xdr:from>
    <xdr:to>
      <xdr:col>82</xdr:col>
      <xdr:colOff>158750</xdr:colOff>
      <xdr:row>56</xdr:row>
      <xdr:rowOff>52070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138447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3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xdr:rowOff>
    </xdr:from>
    <xdr:to>
      <xdr:col>69</xdr:col>
      <xdr:colOff>142875</xdr:colOff>
      <xdr:row>56</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は、ほぼ横ばいで類似団体平均を大きく下回っている。事務事業の見直しや補助金の交付規定等の基準を設けて適切な補助額を交付するものとし、今後も財政を圧迫することがないよう抑制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113284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58877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58694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5869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ﾎﾟｲﾝﾄ下回っている。本年度以降も大型の公共事業が控えているため、高率補助を活用した事業を行えるよう検討し、財政を圧迫することのないように計画を進めて行く。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100330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07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30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104139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30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ポイント下回った。事務事業の見直し等を行い更なる歳出抑制に努める。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78</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010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93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9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543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165116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107966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34811</xdr:rowOff>
    </xdr:from>
    <xdr:to>
      <xdr:col>29</xdr:col>
      <xdr:colOff>127000</xdr:colOff>
      <xdr:row>17</xdr:row>
      <xdr:rowOff>64947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97086"/>
          <a:ext cx="647700" cy="3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19588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64947</xdr:rowOff>
    </xdr:from>
    <xdr:to>
      <xdr:col>26</xdr:col>
      <xdr:colOff>50800</xdr:colOff>
      <xdr:row>17</xdr:row>
      <xdr:rowOff>77893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27222"/>
          <a:ext cx="698500" cy="12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77893</xdr:rowOff>
    </xdr:from>
    <xdr:to>
      <xdr:col>22</xdr:col>
      <xdr:colOff>114300</xdr:colOff>
      <xdr:row>17</xdr:row>
      <xdr:rowOff>114770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40168"/>
          <a:ext cx="698500" cy="3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86458</xdr:rowOff>
    </xdr:from>
    <xdr:to>
      <xdr:col>18</xdr:col>
      <xdr:colOff>177800</xdr:colOff>
      <xdr:row>17</xdr:row>
      <xdr:rowOff>114770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48733"/>
          <a:ext cx="698500" cy="28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155461</xdr:rowOff>
    </xdr:from>
    <xdr:to>
      <xdr:col>29</xdr:col>
      <xdr:colOff>177800</xdr:colOff>
      <xdr:row>17</xdr:row>
      <xdr:rowOff>85611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4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9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14147</xdr:rowOff>
    </xdr:from>
    <xdr:to>
      <xdr:col>26</xdr:col>
      <xdr:colOff>101600</xdr:colOff>
      <xdr:row>17</xdr:row>
      <xdr:rowOff>115747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7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125924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27093</xdr:rowOff>
    </xdr:from>
    <xdr:to>
      <xdr:col>22</xdr:col>
      <xdr:colOff>165100</xdr:colOff>
      <xdr:row>17</xdr:row>
      <xdr:rowOff>128693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138870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63970</xdr:rowOff>
    </xdr:from>
    <xdr:to>
      <xdr:col>19</xdr:col>
      <xdr:colOff>38100</xdr:colOff>
      <xdr:row>17</xdr:row>
      <xdr:rowOff>165570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1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35658</xdr:rowOff>
    </xdr:from>
    <xdr:to>
      <xdr:col>15</xdr:col>
      <xdr:colOff>101600</xdr:colOff>
      <xdr:row>17</xdr:row>
      <xdr:rowOff>137258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147435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269550</xdr:rowOff>
    </xdr:from>
    <xdr:to>
      <xdr:col>29</xdr:col>
      <xdr:colOff>127000</xdr:colOff>
      <xdr:row>35</xdr:row>
      <xdr:rowOff>275567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9900"/>
          <a:ext cx="647700" cy="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275567</xdr:rowOff>
    </xdr:from>
    <xdr:to>
      <xdr:col>26</xdr:col>
      <xdr:colOff>50800</xdr:colOff>
      <xdr:row>35</xdr:row>
      <xdr:rowOff>279600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5917"/>
          <a:ext cx="6985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279600</xdr:rowOff>
    </xdr:from>
    <xdr:to>
      <xdr:col>22</xdr:col>
      <xdr:colOff>114300</xdr:colOff>
      <xdr:row>35</xdr:row>
      <xdr:rowOff>296776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89950"/>
          <a:ext cx="698500" cy="1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296776</xdr:rowOff>
    </xdr:from>
    <xdr:to>
      <xdr:col>18</xdr:col>
      <xdr:colOff>177800</xdr:colOff>
      <xdr:row>35</xdr:row>
      <xdr:rowOff>318302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07126"/>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218750</xdr:rowOff>
    </xdr:from>
    <xdr:to>
      <xdr:col>29</xdr:col>
      <xdr:colOff>177800</xdr:colOff>
      <xdr:row>35</xdr:row>
      <xdr:rowOff>320350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190827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224767</xdr:rowOff>
    </xdr:from>
    <xdr:to>
      <xdr:col>26</xdr:col>
      <xdr:colOff>101600</xdr:colOff>
      <xdr:row>35</xdr:row>
      <xdr:rowOff>326367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311144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1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228800</xdr:rowOff>
    </xdr:from>
    <xdr:to>
      <xdr:col>22</xdr:col>
      <xdr:colOff>165100</xdr:colOff>
      <xdr:row>35</xdr:row>
      <xdr:rowOff>330400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3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315177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245976</xdr:rowOff>
    </xdr:from>
    <xdr:to>
      <xdr:col>19</xdr:col>
      <xdr:colOff>38100</xdr:colOff>
      <xdr:row>36</xdr:row>
      <xdr:rowOff>4676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332353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267502</xdr:rowOff>
    </xdr:from>
    <xdr:to>
      <xdr:col>15</xdr:col>
      <xdr:colOff>101600</xdr:colOff>
      <xdr:row>36</xdr:row>
      <xdr:rowOff>26202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7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4,268
22.70
7,880,327
7,543,630
286,657
2,855,303
4,300,215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154140</xdr:rowOff>
    </xdr:from>
    <xdr:to>
      <xdr:col>24</xdr:col>
      <xdr:colOff>63500</xdr:colOff>
      <xdr:row>36</xdr:row>
      <xdr:rowOff>3742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54890"/>
          <a:ext cx="838200" cy="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3742</xdr:rowOff>
    </xdr:from>
    <xdr:to>
      <xdr:col>19</xdr:col>
      <xdr:colOff>177800</xdr:colOff>
      <xdr:row>36</xdr:row>
      <xdr:rowOff>11701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75942"/>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11701</xdr:rowOff>
    </xdr:from>
    <xdr:to>
      <xdr:col>15</xdr:col>
      <xdr:colOff>50800</xdr:colOff>
      <xdr:row>36</xdr:row>
      <xdr:rowOff>51967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83901"/>
          <a:ext cx="889000" cy="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51967</xdr:rowOff>
    </xdr:from>
    <xdr:to>
      <xdr:col>10</xdr:col>
      <xdr:colOff>114300</xdr:colOff>
      <xdr:row>36</xdr:row>
      <xdr:rowOff>125020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24167"/>
          <a:ext cx="8890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103340</xdr:rowOff>
    </xdr:from>
    <xdr:to>
      <xdr:col>24</xdr:col>
      <xdr:colOff>114300</xdr:colOff>
      <xdr:row>36</xdr:row>
      <xdr:rowOff>33490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126217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5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124392</xdr:rowOff>
    </xdr:from>
    <xdr:to>
      <xdr:col>20</xdr:col>
      <xdr:colOff>38100</xdr:colOff>
      <xdr:row>36</xdr:row>
      <xdr:rowOff>54542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71069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0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132351</xdr:rowOff>
    </xdr:from>
    <xdr:to>
      <xdr:col>15</xdr:col>
      <xdr:colOff>101600</xdr:colOff>
      <xdr:row>36</xdr:row>
      <xdr:rowOff>62501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79028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0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1167</xdr:rowOff>
    </xdr:from>
    <xdr:to>
      <xdr:col>10</xdr:col>
      <xdr:colOff>165100</xdr:colOff>
      <xdr:row>36</xdr:row>
      <xdr:rowOff>102767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119294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4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74220</xdr:rowOff>
    </xdr:from>
    <xdr:to>
      <xdr:col>6</xdr:col>
      <xdr:colOff>38100</xdr:colOff>
      <xdr:row>37</xdr:row>
      <xdr:rowOff>4370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20897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40263</xdr:rowOff>
    </xdr:from>
    <xdr:to>
      <xdr:col>24</xdr:col>
      <xdr:colOff>63500</xdr:colOff>
      <xdr:row>56</xdr:row>
      <xdr:rowOff>77560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41463"/>
          <a:ext cx="838200" cy="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77560</xdr:rowOff>
    </xdr:from>
    <xdr:to>
      <xdr:col>19</xdr:col>
      <xdr:colOff>177800</xdr:colOff>
      <xdr:row>56</xdr:row>
      <xdr:rowOff>157515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78760"/>
          <a:ext cx="889000" cy="7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157515</xdr:rowOff>
    </xdr:from>
    <xdr:to>
      <xdr:col>15</xdr:col>
      <xdr:colOff>50800</xdr:colOff>
      <xdr:row>57</xdr:row>
      <xdr:rowOff>12483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8715"/>
          <a:ext cx="889000" cy="2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12483</xdr:rowOff>
    </xdr:from>
    <xdr:to>
      <xdr:col>10</xdr:col>
      <xdr:colOff>114300</xdr:colOff>
      <xdr:row>57</xdr:row>
      <xdr:rowOff>25559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5133"/>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160913</xdr:rowOff>
    </xdr:from>
    <xdr:to>
      <xdr:col>24</xdr:col>
      <xdr:colOff>114300</xdr:colOff>
      <xdr:row>56</xdr:row>
      <xdr:rowOff>91063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12340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4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26760</xdr:rowOff>
    </xdr:from>
    <xdr:to>
      <xdr:col>20</xdr:col>
      <xdr:colOff>38100</xdr:colOff>
      <xdr:row>56</xdr:row>
      <xdr:rowOff>128360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144887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106715</xdr:rowOff>
    </xdr:from>
    <xdr:to>
      <xdr:col>15</xdr:col>
      <xdr:colOff>101600</xdr:colOff>
      <xdr:row>57</xdr:row>
      <xdr:rowOff>36865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53392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8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133133</xdr:rowOff>
    </xdr:from>
    <xdr:to>
      <xdr:col>10</xdr:col>
      <xdr:colOff>165100</xdr:colOff>
      <xdr:row>57</xdr:row>
      <xdr:rowOff>63283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79810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0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146209</xdr:rowOff>
    </xdr:from>
    <xdr:to>
      <xdr:col>6</xdr:col>
      <xdr:colOff>38100</xdr:colOff>
      <xdr:row>57</xdr:row>
      <xdr:rowOff>76359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92886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2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93450</xdr:rowOff>
    </xdr:from>
    <xdr:to>
      <xdr:col>24</xdr:col>
      <xdr:colOff>63500</xdr:colOff>
      <xdr:row>78</xdr:row>
      <xdr:rowOff>139700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66550"/>
          <a:ext cx="8382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85961</xdr:rowOff>
    </xdr:from>
    <xdr:to>
      <xdr:col>19</xdr:col>
      <xdr:colOff>177800</xdr:colOff>
      <xdr:row>78</xdr:row>
      <xdr:rowOff>139700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9061"/>
          <a:ext cx="889000" cy="5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85961</xdr:rowOff>
    </xdr:from>
    <xdr:to>
      <xdr:col>15</xdr:col>
      <xdr:colOff>50800</xdr:colOff>
      <xdr:row>78</xdr:row>
      <xdr:rowOff>102077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9061"/>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102077</xdr:rowOff>
    </xdr:from>
    <xdr:to>
      <xdr:col>10</xdr:col>
      <xdr:colOff>114300</xdr:colOff>
      <xdr:row>78</xdr:row>
      <xdr:rowOff>102908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5177"/>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42650</xdr:rowOff>
    </xdr:from>
    <xdr:to>
      <xdr:col>24</xdr:col>
      <xdr:colOff>114300</xdr:colOff>
      <xdr:row>78</xdr:row>
      <xdr:rowOff>144250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129027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88900</xdr:rowOff>
    </xdr:from>
    <xdr:to>
      <xdr:col>20</xdr:col>
      <xdr:colOff>38100</xdr:colOff>
      <xdr:row>79</xdr:row>
      <xdr:rowOff>19050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53150</xdr:colOff>
      <xdr:row>79</xdr:row>
      <xdr:rowOff>10177</xdr:rowOff>
    </xdr:from>
    <xdr:ext cx="249299"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72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35161</xdr:rowOff>
    </xdr:from>
    <xdr:to>
      <xdr:col>15</xdr:col>
      <xdr:colOff>101600</xdr:colOff>
      <xdr:row>78</xdr:row>
      <xdr:rowOff>136761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127888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51277</xdr:rowOff>
    </xdr:from>
    <xdr:to>
      <xdr:col>10</xdr:col>
      <xdr:colOff>165100</xdr:colOff>
      <xdr:row>78</xdr:row>
      <xdr:rowOff>152877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144004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52108</xdr:rowOff>
    </xdr:from>
    <xdr:to>
      <xdr:col>6</xdr:col>
      <xdr:colOff>38100</xdr:colOff>
      <xdr:row>78</xdr:row>
      <xdr:rowOff>153708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144835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43056</xdr:rowOff>
    </xdr:from>
    <xdr:to>
      <xdr:col>24</xdr:col>
      <xdr:colOff>63500</xdr:colOff>
      <xdr:row>95</xdr:row>
      <xdr:rowOff>47727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30806"/>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26085</xdr:rowOff>
    </xdr:from>
    <xdr:to>
      <xdr:col>19</xdr:col>
      <xdr:colOff>177800</xdr:colOff>
      <xdr:row>95</xdr:row>
      <xdr:rowOff>43056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42385"/>
          <a:ext cx="889000" cy="18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26085</xdr:rowOff>
    </xdr:from>
    <xdr:to>
      <xdr:col>15</xdr:col>
      <xdr:colOff>50800</xdr:colOff>
      <xdr:row>95</xdr:row>
      <xdr:rowOff>79403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42385"/>
          <a:ext cx="889000" cy="22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79403</xdr:rowOff>
    </xdr:from>
    <xdr:to>
      <xdr:col>10</xdr:col>
      <xdr:colOff>114300</xdr:colOff>
      <xdr:row>95</xdr:row>
      <xdr:rowOff>92647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67153"/>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168377</xdr:rowOff>
    </xdr:from>
    <xdr:to>
      <xdr:col>24</xdr:col>
      <xdr:colOff>114300</xdr:colOff>
      <xdr:row>95</xdr:row>
      <xdr:rowOff>98527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146804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163706</xdr:rowOff>
    </xdr:from>
    <xdr:to>
      <xdr:col>20</xdr:col>
      <xdr:colOff>38100</xdr:colOff>
      <xdr:row>95</xdr:row>
      <xdr:rowOff>93856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110383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146735</xdr:rowOff>
    </xdr:from>
    <xdr:to>
      <xdr:col>15</xdr:col>
      <xdr:colOff>101600</xdr:colOff>
      <xdr:row>94</xdr:row>
      <xdr:rowOff>76885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93412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28603</xdr:rowOff>
    </xdr:from>
    <xdr:to>
      <xdr:col>10</xdr:col>
      <xdr:colOff>165100</xdr:colOff>
      <xdr:row>95</xdr:row>
      <xdr:rowOff>130203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146730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41847</xdr:rowOff>
    </xdr:from>
    <xdr:to>
      <xdr:col>6</xdr:col>
      <xdr:colOff>38100</xdr:colOff>
      <xdr:row>95</xdr:row>
      <xdr:rowOff>143447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159974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104734</xdr:rowOff>
    </xdr:from>
    <xdr:to>
      <xdr:col>55</xdr:col>
      <xdr:colOff>0</xdr:colOff>
      <xdr:row>37</xdr:row>
      <xdr:rowOff>125033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48384"/>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125033</xdr:rowOff>
    </xdr:from>
    <xdr:to>
      <xdr:col>50</xdr:col>
      <xdr:colOff>114300</xdr:colOff>
      <xdr:row>37</xdr:row>
      <xdr:rowOff>134217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68683"/>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109919</xdr:rowOff>
    </xdr:from>
    <xdr:to>
      <xdr:col>45</xdr:col>
      <xdr:colOff>177800</xdr:colOff>
      <xdr:row>37</xdr:row>
      <xdr:rowOff>134217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82119"/>
          <a:ext cx="889000" cy="19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109919</xdr:rowOff>
    </xdr:from>
    <xdr:to>
      <xdr:col>41</xdr:col>
      <xdr:colOff>50800</xdr:colOff>
      <xdr:row>38</xdr:row>
      <xdr:rowOff>54446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82119"/>
          <a:ext cx="889000" cy="2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53934</xdr:rowOff>
    </xdr:from>
    <xdr:to>
      <xdr:col>55</xdr:col>
      <xdr:colOff>50800</xdr:colOff>
      <xdr:row>37</xdr:row>
      <xdr:rowOff>155534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140311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74233</xdr:rowOff>
    </xdr:from>
    <xdr:to>
      <xdr:col>50</xdr:col>
      <xdr:colOff>165100</xdr:colOff>
      <xdr:row>38</xdr:row>
      <xdr:rowOff>4383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166960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83417</xdr:rowOff>
    </xdr:from>
    <xdr:to>
      <xdr:col>46</xdr:col>
      <xdr:colOff>38100</xdr:colOff>
      <xdr:row>38</xdr:row>
      <xdr:rowOff>13567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4694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1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59119</xdr:rowOff>
    </xdr:from>
    <xdr:to>
      <xdr:col>41</xdr:col>
      <xdr:colOff>101600</xdr:colOff>
      <xdr:row>36</xdr:row>
      <xdr:rowOff>160719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151846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3646</xdr:rowOff>
    </xdr:from>
    <xdr:to>
      <xdr:col>36</xdr:col>
      <xdr:colOff>165100</xdr:colOff>
      <xdr:row>38</xdr:row>
      <xdr:rowOff>105246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96373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731</xdr:rowOff>
    </xdr:from>
    <xdr:to>
      <xdr:col>55</xdr:col>
      <xdr:colOff>0</xdr:colOff>
      <xdr:row>57</xdr:row>
      <xdr:rowOff>87341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73381"/>
          <a:ext cx="838200" cy="8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43869</xdr:rowOff>
    </xdr:from>
    <xdr:to>
      <xdr:col>50</xdr:col>
      <xdr:colOff>114300</xdr:colOff>
      <xdr:row>57</xdr:row>
      <xdr:rowOff>87341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473619"/>
          <a:ext cx="889000" cy="38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43869</xdr:rowOff>
    </xdr:from>
    <xdr:to>
      <xdr:col>45</xdr:col>
      <xdr:colOff>177800</xdr:colOff>
      <xdr:row>56</xdr:row>
      <xdr:rowOff>61824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473619"/>
          <a:ext cx="889000" cy="18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61824</xdr:rowOff>
    </xdr:from>
    <xdr:to>
      <xdr:col>41</xdr:col>
      <xdr:colOff>50800</xdr:colOff>
      <xdr:row>56</xdr:row>
      <xdr:rowOff>166794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63024"/>
          <a:ext cx="889000" cy="10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121381</xdr:rowOff>
    </xdr:from>
    <xdr:to>
      <xdr:col>55</xdr:col>
      <xdr:colOff>50800</xdr:colOff>
      <xdr:row>57</xdr:row>
      <xdr:rowOff>51531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144258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7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36541</xdr:rowOff>
    </xdr:from>
    <xdr:to>
      <xdr:col>50</xdr:col>
      <xdr:colOff>165100</xdr:colOff>
      <xdr:row>57</xdr:row>
      <xdr:rowOff>138141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154668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8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164519</xdr:rowOff>
    </xdr:from>
    <xdr:to>
      <xdr:col>46</xdr:col>
      <xdr:colOff>38100</xdr:colOff>
      <xdr:row>55</xdr:row>
      <xdr:rowOff>94669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2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111196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19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11024</xdr:rowOff>
    </xdr:from>
    <xdr:to>
      <xdr:col>41</xdr:col>
      <xdr:colOff>101600</xdr:colOff>
      <xdr:row>56</xdr:row>
      <xdr:rowOff>112624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129151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8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115994</xdr:rowOff>
    </xdr:from>
    <xdr:to>
      <xdr:col>36</xdr:col>
      <xdr:colOff>165100</xdr:colOff>
      <xdr:row>57</xdr:row>
      <xdr:rowOff>46144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62671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9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23808</xdr:rowOff>
    </xdr:from>
    <xdr:to>
      <xdr:col>55</xdr:col>
      <xdr:colOff>0</xdr:colOff>
      <xdr:row>78</xdr:row>
      <xdr:rowOff>80302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25458"/>
          <a:ext cx="838200" cy="2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32569</xdr:rowOff>
    </xdr:from>
    <xdr:to>
      <xdr:col>50</xdr:col>
      <xdr:colOff>114300</xdr:colOff>
      <xdr:row>78</xdr:row>
      <xdr:rowOff>80302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5669"/>
          <a:ext cx="8890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150912</xdr:rowOff>
    </xdr:from>
    <xdr:to>
      <xdr:col>45</xdr:col>
      <xdr:colOff>177800</xdr:colOff>
      <xdr:row>78</xdr:row>
      <xdr:rowOff>32569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81112"/>
          <a:ext cx="889000" cy="2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150912</xdr:rowOff>
    </xdr:from>
    <xdr:to>
      <xdr:col>41</xdr:col>
      <xdr:colOff>50800</xdr:colOff>
      <xdr:row>77</xdr:row>
      <xdr:rowOff>154679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81112"/>
          <a:ext cx="889000" cy="17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144458</xdr:rowOff>
    </xdr:from>
    <xdr:to>
      <xdr:col>55</xdr:col>
      <xdr:colOff>50800</xdr:colOff>
      <xdr:row>77</xdr:row>
      <xdr:rowOff>74608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167335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2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29502</xdr:rowOff>
    </xdr:from>
    <xdr:to>
      <xdr:col>50</xdr:col>
      <xdr:colOff>165100</xdr:colOff>
      <xdr:row>78</xdr:row>
      <xdr:rowOff>131102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147629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153219</xdr:rowOff>
    </xdr:from>
    <xdr:to>
      <xdr:col>46</xdr:col>
      <xdr:colOff>38100</xdr:colOff>
      <xdr:row>78</xdr:row>
      <xdr:rowOff>83369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99896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3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100112</xdr:rowOff>
    </xdr:from>
    <xdr:to>
      <xdr:col>41</xdr:col>
      <xdr:colOff>101600</xdr:colOff>
      <xdr:row>77</xdr:row>
      <xdr:rowOff>30262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46788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0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103879</xdr:rowOff>
    </xdr:from>
    <xdr:to>
      <xdr:col>36</xdr:col>
      <xdr:colOff>165100</xdr:colOff>
      <xdr:row>78</xdr:row>
      <xdr:rowOff>34029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50556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8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98837</xdr:rowOff>
    </xdr:from>
    <xdr:to>
      <xdr:col>55</xdr:col>
      <xdr:colOff>0</xdr:colOff>
      <xdr:row>98</xdr:row>
      <xdr:rowOff>152877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00937"/>
          <a:ext cx="838200" cy="5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98837</xdr:rowOff>
    </xdr:from>
    <xdr:to>
      <xdr:col>50</xdr:col>
      <xdr:colOff>114300</xdr:colOff>
      <xdr:row>98</xdr:row>
      <xdr:rowOff>141199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00937"/>
          <a:ext cx="889000" cy="4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65824</xdr:rowOff>
    </xdr:from>
    <xdr:to>
      <xdr:col>45</xdr:col>
      <xdr:colOff>177800</xdr:colOff>
      <xdr:row>98</xdr:row>
      <xdr:rowOff>141199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67924"/>
          <a:ext cx="889000" cy="7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21103</xdr:rowOff>
    </xdr:from>
    <xdr:to>
      <xdr:col>41</xdr:col>
      <xdr:colOff>50800</xdr:colOff>
      <xdr:row>98</xdr:row>
      <xdr:rowOff>65824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23203"/>
          <a:ext cx="8890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102077</xdr:rowOff>
    </xdr:from>
    <xdr:to>
      <xdr:col>55</xdr:col>
      <xdr:colOff>50800</xdr:colOff>
      <xdr:row>99</xdr:row>
      <xdr:rowOff>32227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17004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48037</xdr:rowOff>
    </xdr:from>
    <xdr:to>
      <xdr:col>50</xdr:col>
      <xdr:colOff>165100</xdr:colOff>
      <xdr:row>98</xdr:row>
      <xdr:rowOff>149637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140764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4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90399</xdr:rowOff>
    </xdr:from>
    <xdr:to>
      <xdr:col>46</xdr:col>
      <xdr:colOff>38100</xdr:colOff>
      <xdr:row>99</xdr:row>
      <xdr:rowOff>20549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11676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8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15024</xdr:rowOff>
    </xdr:from>
    <xdr:to>
      <xdr:col>41</xdr:col>
      <xdr:colOff>101600</xdr:colOff>
      <xdr:row>98</xdr:row>
      <xdr:rowOff>116624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133151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9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141753</xdr:rowOff>
    </xdr:from>
    <xdr:to>
      <xdr:col>36</xdr:col>
      <xdr:colOff>165100</xdr:colOff>
      <xdr:row>98</xdr:row>
      <xdr:rowOff>71903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88430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6020</xdr:rowOff>
    </xdr:from>
    <xdr:to>
      <xdr:col>85</xdr:col>
      <xdr:colOff>127000</xdr:colOff>
      <xdr:row>78</xdr:row>
      <xdr:rowOff>11881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79120"/>
          <a:ext cx="8382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6020</xdr:rowOff>
    </xdr:from>
    <xdr:to>
      <xdr:col>81</xdr:col>
      <xdr:colOff>50800</xdr:colOff>
      <xdr:row>78</xdr:row>
      <xdr:rowOff>8173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79120"/>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8173</xdr:rowOff>
    </xdr:from>
    <xdr:to>
      <xdr:col>76</xdr:col>
      <xdr:colOff>114300</xdr:colOff>
      <xdr:row>78</xdr:row>
      <xdr:rowOff>20938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1273"/>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20938</xdr:rowOff>
    </xdr:from>
    <xdr:to>
      <xdr:col>71</xdr:col>
      <xdr:colOff>177800</xdr:colOff>
      <xdr:row>78</xdr:row>
      <xdr:rowOff>31671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9403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132531</xdr:rowOff>
    </xdr:from>
    <xdr:to>
      <xdr:col>85</xdr:col>
      <xdr:colOff>177800</xdr:colOff>
      <xdr:row>78</xdr:row>
      <xdr:rowOff>62681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110958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1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126670</xdr:rowOff>
    </xdr:from>
    <xdr:to>
      <xdr:col>81</xdr:col>
      <xdr:colOff>101600</xdr:colOff>
      <xdr:row>78</xdr:row>
      <xdr:rowOff>56820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47947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128823</xdr:rowOff>
    </xdr:from>
    <xdr:to>
      <xdr:col>76</xdr:col>
      <xdr:colOff>165100</xdr:colOff>
      <xdr:row>78</xdr:row>
      <xdr:rowOff>58973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50100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2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141588</xdr:rowOff>
    </xdr:from>
    <xdr:to>
      <xdr:col>72</xdr:col>
      <xdr:colOff>38100</xdr:colOff>
      <xdr:row>78</xdr:row>
      <xdr:rowOff>71738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62865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3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152321</xdr:rowOff>
    </xdr:from>
    <xdr:to>
      <xdr:col>67</xdr:col>
      <xdr:colOff>101600</xdr:colOff>
      <xdr:row>78</xdr:row>
      <xdr:rowOff>82471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73598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56328</xdr:rowOff>
    </xdr:from>
    <xdr:to>
      <xdr:col>85</xdr:col>
      <xdr:colOff>127000</xdr:colOff>
      <xdr:row>98</xdr:row>
      <xdr:rowOff>101436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58428"/>
          <a:ext cx="838200" cy="4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12697</xdr:rowOff>
    </xdr:from>
    <xdr:to>
      <xdr:col>81</xdr:col>
      <xdr:colOff>50800</xdr:colOff>
      <xdr:row>98</xdr:row>
      <xdr:rowOff>101436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14797"/>
          <a:ext cx="889000" cy="8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145038</xdr:rowOff>
    </xdr:from>
    <xdr:to>
      <xdr:col>76</xdr:col>
      <xdr:colOff>114300</xdr:colOff>
      <xdr:row>98</xdr:row>
      <xdr:rowOff>12697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775688"/>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145038</xdr:rowOff>
    </xdr:from>
    <xdr:to>
      <xdr:col>71</xdr:col>
      <xdr:colOff>177800</xdr:colOff>
      <xdr:row>98</xdr:row>
      <xdr:rowOff>89061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75688"/>
          <a:ext cx="889000" cy="1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5528</xdr:rowOff>
    </xdr:from>
    <xdr:to>
      <xdr:col>85</xdr:col>
      <xdr:colOff>177800</xdr:colOff>
      <xdr:row>98</xdr:row>
      <xdr:rowOff>107128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28405</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5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50636</xdr:rowOff>
    </xdr:from>
    <xdr:to>
      <xdr:col>81</xdr:col>
      <xdr:colOff>101600</xdr:colOff>
      <xdr:row>98</xdr:row>
      <xdr:rowOff>152236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143363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133347</xdr:rowOff>
    </xdr:from>
    <xdr:to>
      <xdr:col>76</xdr:col>
      <xdr:colOff>165100</xdr:colOff>
      <xdr:row>98</xdr:row>
      <xdr:rowOff>63497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80024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3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94238</xdr:rowOff>
    </xdr:from>
    <xdr:to>
      <xdr:col>72</xdr:col>
      <xdr:colOff>38100</xdr:colOff>
      <xdr:row>98</xdr:row>
      <xdr:rowOff>24388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40915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38261</xdr:rowOff>
    </xdr:from>
    <xdr:to>
      <xdr:col>67</xdr:col>
      <xdr:colOff>101600</xdr:colOff>
      <xdr:row>98</xdr:row>
      <xdr:rowOff>139861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156388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168278</xdr:rowOff>
    </xdr:from>
    <xdr:to>
      <xdr:col>116</xdr:col>
      <xdr:colOff>63500</xdr:colOff>
      <xdr:row>78</xdr:row>
      <xdr:rowOff>2460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69928"/>
          <a:ext cx="8382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160770</xdr:rowOff>
    </xdr:from>
    <xdr:to>
      <xdr:col>111</xdr:col>
      <xdr:colOff>177800</xdr:colOff>
      <xdr:row>78</xdr:row>
      <xdr:rowOff>2460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62420"/>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160770</xdr:rowOff>
    </xdr:from>
    <xdr:to>
      <xdr:col>107</xdr:col>
      <xdr:colOff>50800</xdr:colOff>
      <xdr:row>78</xdr:row>
      <xdr:rowOff>1263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62420"/>
          <a:ext cx="8890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153485</xdr:rowOff>
    </xdr:from>
    <xdr:to>
      <xdr:col>102</xdr:col>
      <xdr:colOff>114300</xdr:colOff>
      <xdr:row>78</xdr:row>
      <xdr:rowOff>1263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55135"/>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117478</xdr:rowOff>
    </xdr:from>
    <xdr:to>
      <xdr:col>116</xdr:col>
      <xdr:colOff>114300</xdr:colOff>
      <xdr:row>78</xdr:row>
      <xdr:rowOff>47628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32405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123110</xdr:rowOff>
    </xdr:from>
    <xdr:to>
      <xdr:col>112</xdr:col>
      <xdr:colOff>38100</xdr:colOff>
      <xdr:row>78</xdr:row>
      <xdr:rowOff>53260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44387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109970</xdr:rowOff>
    </xdr:from>
    <xdr:to>
      <xdr:col>107</xdr:col>
      <xdr:colOff>101600</xdr:colOff>
      <xdr:row>78</xdr:row>
      <xdr:rowOff>40120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31247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121913</xdr:rowOff>
    </xdr:from>
    <xdr:to>
      <xdr:col>102</xdr:col>
      <xdr:colOff>165100</xdr:colOff>
      <xdr:row>78</xdr:row>
      <xdr:rowOff>52063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43190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102685</xdr:rowOff>
    </xdr:from>
    <xdr:to>
      <xdr:col>98</xdr:col>
      <xdr:colOff>38100</xdr:colOff>
      <xdr:row>78</xdr:row>
      <xdr:rowOff>32835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23962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1,756,374</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208,159</a:t>
          </a:r>
          <a:r>
            <a:rPr kumimoji="1" lang="ja-JP" altLang="en-US" sz="1300">
              <a:latin typeface="ＭＳ Ｐゴシック" panose="020B0600070205080204" pitchFamily="50" charset="-128"/>
              <a:ea typeface="ＭＳ Ｐゴシック" panose="020B0600070205080204" pitchFamily="50" charset="-128"/>
            </a:rPr>
            <a:t>円の増となっている。主な構成項目である人件費は、住民一人当たり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302,420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円となっており、類似団体内平均値を上回って推移してきている。普通建設事業費は住民一人当たり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507,374</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113,662</a:t>
          </a:r>
          <a:r>
            <a:rPr kumimoji="1" lang="ja-JP" altLang="en-US" sz="1300">
              <a:latin typeface="ＭＳ Ｐゴシック" panose="020B0600070205080204" pitchFamily="50" charset="-128"/>
              <a:ea typeface="ＭＳ Ｐゴシック" panose="020B0600070205080204" pitchFamily="50" charset="-128"/>
            </a:rPr>
            <a:t>円増となった。要因は伊江村陸上養殖施設整備事業、移住定住促進住宅整備事業や伊江島蒸留施設機能拡充事業等によるものである。普通建設事業費については、公共施設等総合管理計画並びに公共施設個別管理計画に基づき、事業の取捨選択を徹底し、後年の維持管理費の負担を視野に入れ、事業を展開す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物件費が年々上昇しており、業務等を外注し、人件費を抑えてはいるが物価高騰の影響により物件費の委託料が増加してきている。また、直営事業においては人員不足により会計年度任用職員等の確保が困難な状況になっていることから、その確保に向けた対策の為、人件費等が上昇する傾向がある。扶助費は障害福祉関係の扶助費が大きく、併せて独自の子育て支援策による子育て支援金を実施していることから、類似団体よりも高い傾向にある。今後も社会保障費に係る経費は増加を見込んでいるため、バランスの取れた行政運営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4,268
22.70
7,880,327
7,543,630
286,657
2,855,303
4,300,215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90722</xdr:rowOff>
    </xdr:from>
    <xdr:to>
      <xdr:col>24</xdr:col>
      <xdr:colOff>63500</xdr:colOff>
      <xdr:row>37</xdr:row>
      <xdr:rowOff>93237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3437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90722</xdr:rowOff>
    </xdr:from>
    <xdr:to>
      <xdr:col>19</xdr:col>
      <xdr:colOff>177800</xdr:colOff>
      <xdr:row>37</xdr:row>
      <xdr:rowOff>108839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4372"/>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108839</xdr:rowOff>
    </xdr:from>
    <xdr:to>
      <xdr:col>15</xdr:col>
      <xdr:colOff>50800</xdr:colOff>
      <xdr:row>37</xdr:row>
      <xdr:rowOff>109163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248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86379</xdr:rowOff>
    </xdr:from>
    <xdr:to>
      <xdr:col>10</xdr:col>
      <xdr:colOff>114300</xdr:colOff>
      <xdr:row>37</xdr:row>
      <xdr:rowOff>109163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0029"/>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42437</xdr:rowOff>
    </xdr:from>
    <xdr:to>
      <xdr:col>24</xdr:col>
      <xdr:colOff>114300</xdr:colOff>
      <xdr:row>37</xdr:row>
      <xdr:rowOff>144037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138250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39922</xdr:rowOff>
    </xdr:from>
    <xdr:to>
      <xdr:col>20</xdr:col>
      <xdr:colOff>38100</xdr:colOff>
      <xdr:row>37</xdr:row>
      <xdr:rowOff>141522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132649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58039</xdr:rowOff>
    </xdr:from>
    <xdr:to>
      <xdr:col>15</xdr:col>
      <xdr:colOff>101600</xdr:colOff>
      <xdr:row>37</xdr:row>
      <xdr:rowOff>159639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150766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58363</xdr:rowOff>
    </xdr:from>
    <xdr:to>
      <xdr:col>10</xdr:col>
      <xdr:colOff>165100</xdr:colOff>
      <xdr:row>37</xdr:row>
      <xdr:rowOff>159962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2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151090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35579</xdr:rowOff>
    </xdr:from>
    <xdr:to>
      <xdr:col>6</xdr:col>
      <xdr:colOff>38100</xdr:colOff>
      <xdr:row>37</xdr:row>
      <xdr:rowOff>137179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128306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158514</xdr:rowOff>
    </xdr:from>
    <xdr:to>
      <xdr:col>24</xdr:col>
      <xdr:colOff>63500</xdr:colOff>
      <xdr:row>57</xdr:row>
      <xdr:rowOff>51431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59714"/>
          <a:ext cx="8382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149588</xdr:rowOff>
    </xdr:from>
    <xdr:to>
      <xdr:col>19</xdr:col>
      <xdr:colOff>177800</xdr:colOff>
      <xdr:row>57</xdr:row>
      <xdr:rowOff>51431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50788"/>
          <a:ext cx="889000" cy="7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85512</xdr:rowOff>
    </xdr:from>
    <xdr:to>
      <xdr:col>15</xdr:col>
      <xdr:colOff>50800</xdr:colOff>
      <xdr:row>56</xdr:row>
      <xdr:rowOff>149588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86712"/>
          <a:ext cx="889000" cy="6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85512</xdr:rowOff>
    </xdr:from>
    <xdr:to>
      <xdr:col>10</xdr:col>
      <xdr:colOff>114300</xdr:colOff>
      <xdr:row>57</xdr:row>
      <xdr:rowOff>48490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86712"/>
          <a:ext cx="889000" cy="1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107714</xdr:rowOff>
    </xdr:from>
    <xdr:to>
      <xdr:col>24</xdr:col>
      <xdr:colOff>114300</xdr:colOff>
      <xdr:row>57</xdr:row>
      <xdr:rowOff>37864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130591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6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631</xdr:rowOff>
    </xdr:from>
    <xdr:to>
      <xdr:col>20</xdr:col>
      <xdr:colOff>38100</xdr:colOff>
      <xdr:row>57</xdr:row>
      <xdr:rowOff>102231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93358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98788</xdr:rowOff>
    </xdr:from>
    <xdr:to>
      <xdr:col>15</xdr:col>
      <xdr:colOff>101600</xdr:colOff>
      <xdr:row>57</xdr:row>
      <xdr:rowOff>28938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45465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7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34712</xdr:rowOff>
    </xdr:from>
    <xdr:to>
      <xdr:col>10</xdr:col>
      <xdr:colOff>165100</xdr:colOff>
      <xdr:row>56</xdr:row>
      <xdr:rowOff>136312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152839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1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169140</xdr:rowOff>
    </xdr:from>
    <xdr:to>
      <xdr:col>6</xdr:col>
      <xdr:colOff>38100</xdr:colOff>
      <xdr:row>57</xdr:row>
      <xdr:rowOff>99290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90417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40773</xdr:rowOff>
    </xdr:from>
    <xdr:to>
      <xdr:col>24</xdr:col>
      <xdr:colOff>63500</xdr:colOff>
      <xdr:row>76</xdr:row>
      <xdr:rowOff>91053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70973"/>
          <a:ext cx="8382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37139</xdr:rowOff>
    </xdr:from>
    <xdr:to>
      <xdr:col>19</xdr:col>
      <xdr:colOff>177800</xdr:colOff>
      <xdr:row>76</xdr:row>
      <xdr:rowOff>91053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7339"/>
          <a:ext cx="889000" cy="5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95176</xdr:rowOff>
    </xdr:from>
    <xdr:to>
      <xdr:col>15</xdr:col>
      <xdr:colOff>50800</xdr:colOff>
      <xdr:row>76</xdr:row>
      <xdr:rowOff>37139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953926"/>
          <a:ext cx="889000" cy="1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95176</xdr:rowOff>
    </xdr:from>
    <xdr:to>
      <xdr:col>10</xdr:col>
      <xdr:colOff>114300</xdr:colOff>
      <xdr:row>76</xdr:row>
      <xdr:rowOff>135902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53926"/>
          <a:ext cx="889000" cy="2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161423</xdr:rowOff>
    </xdr:from>
    <xdr:to>
      <xdr:col>24</xdr:col>
      <xdr:colOff>114300</xdr:colOff>
      <xdr:row>76</xdr:row>
      <xdr:rowOff>91573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139850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40253</xdr:rowOff>
    </xdr:from>
    <xdr:to>
      <xdr:col>20</xdr:col>
      <xdr:colOff>38100</xdr:colOff>
      <xdr:row>76</xdr:row>
      <xdr:rowOff>141853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132980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157789</xdr:rowOff>
    </xdr:from>
    <xdr:to>
      <xdr:col>15</xdr:col>
      <xdr:colOff>101600</xdr:colOff>
      <xdr:row>76</xdr:row>
      <xdr:rowOff>87939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104466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9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44376</xdr:rowOff>
    </xdr:from>
    <xdr:to>
      <xdr:col>10</xdr:col>
      <xdr:colOff>165100</xdr:colOff>
      <xdr:row>75</xdr:row>
      <xdr:rowOff>145976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162503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85102</xdr:rowOff>
    </xdr:from>
    <xdr:to>
      <xdr:col>6</xdr:col>
      <xdr:colOff>38100</xdr:colOff>
      <xdr:row>77</xdr:row>
      <xdr:rowOff>15252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31779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62427</xdr:rowOff>
    </xdr:from>
    <xdr:to>
      <xdr:col>24</xdr:col>
      <xdr:colOff>63500</xdr:colOff>
      <xdr:row>97</xdr:row>
      <xdr:rowOff>91644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93077"/>
          <a:ext cx="838200" cy="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91644</xdr:rowOff>
    </xdr:from>
    <xdr:to>
      <xdr:col>19</xdr:col>
      <xdr:colOff>177800</xdr:colOff>
      <xdr:row>97</xdr:row>
      <xdr:rowOff>95337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22294"/>
          <a:ext cx="8890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95337</xdr:rowOff>
    </xdr:from>
    <xdr:to>
      <xdr:col>15</xdr:col>
      <xdr:colOff>50800</xdr:colOff>
      <xdr:row>97</xdr:row>
      <xdr:rowOff>117483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25987"/>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117483</xdr:rowOff>
    </xdr:from>
    <xdr:to>
      <xdr:col>10</xdr:col>
      <xdr:colOff>114300</xdr:colOff>
      <xdr:row>97</xdr:row>
      <xdr:rowOff>150485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48133"/>
          <a:ext cx="889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11627</xdr:rowOff>
    </xdr:from>
    <xdr:to>
      <xdr:col>24</xdr:col>
      <xdr:colOff>114300</xdr:colOff>
      <xdr:row>97</xdr:row>
      <xdr:rowOff>113227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34504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9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40844</xdr:rowOff>
    </xdr:from>
    <xdr:to>
      <xdr:col>20</xdr:col>
      <xdr:colOff>38100</xdr:colOff>
      <xdr:row>97</xdr:row>
      <xdr:rowOff>142444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158971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4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44537</xdr:rowOff>
    </xdr:from>
    <xdr:to>
      <xdr:col>15</xdr:col>
      <xdr:colOff>101600</xdr:colOff>
      <xdr:row>97</xdr:row>
      <xdr:rowOff>146137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162664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5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66683</xdr:rowOff>
    </xdr:from>
    <xdr:to>
      <xdr:col>10</xdr:col>
      <xdr:colOff>165100</xdr:colOff>
      <xdr:row>97</xdr:row>
      <xdr:rowOff>168283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13360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7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99685</xdr:rowOff>
    </xdr:from>
    <xdr:to>
      <xdr:col>6</xdr:col>
      <xdr:colOff>38100</xdr:colOff>
      <xdr:row>98</xdr:row>
      <xdr:rowOff>29835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46362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0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142674</xdr:rowOff>
    </xdr:from>
    <xdr:to>
      <xdr:col>55</xdr:col>
      <xdr:colOff>0</xdr:colOff>
      <xdr:row>56</xdr:row>
      <xdr:rowOff>158169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43874"/>
          <a:ext cx="8382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75725</xdr:rowOff>
    </xdr:from>
    <xdr:to>
      <xdr:col>50</xdr:col>
      <xdr:colOff>114300</xdr:colOff>
      <xdr:row>56</xdr:row>
      <xdr:rowOff>142674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76925"/>
          <a:ext cx="889000" cy="6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75725</xdr:rowOff>
    </xdr:from>
    <xdr:to>
      <xdr:col>45</xdr:col>
      <xdr:colOff>177800</xdr:colOff>
      <xdr:row>56</xdr:row>
      <xdr:rowOff>129851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76925"/>
          <a:ext cx="889000" cy="5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129851</xdr:rowOff>
    </xdr:from>
    <xdr:to>
      <xdr:col>41</xdr:col>
      <xdr:colOff>50800</xdr:colOff>
      <xdr:row>57</xdr:row>
      <xdr:rowOff>92260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31051"/>
          <a:ext cx="889000" cy="1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107369</xdr:rowOff>
    </xdr:from>
    <xdr:to>
      <xdr:col>55</xdr:col>
      <xdr:colOff>50800</xdr:colOff>
      <xdr:row>57</xdr:row>
      <xdr:rowOff>37519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130246</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5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91874</xdr:rowOff>
    </xdr:from>
    <xdr:to>
      <xdr:col>50</xdr:col>
      <xdr:colOff>165100</xdr:colOff>
      <xdr:row>57</xdr:row>
      <xdr:rowOff>22024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38551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24925</xdr:rowOff>
    </xdr:from>
    <xdr:to>
      <xdr:col>46</xdr:col>
      <xdr:colOff>38100</xdr:colOff>
      <xdr:row>56</xdr:row>
      <xdr:rowOff>126525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143052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0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79051</xdr:rowOff>
    </xdr:from>
    <xdr:to>
      <xdr:col>41</xdr:col>
      <xdr:colOff>101600</xdr:colOff>
      <xdr:row>57</xdr:row>
      <xdr:rowOff>9201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25728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5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41460</xdr:rowOff>
    </xdr:from>
    <xdr:to>
      <xdr:col>36</xdr:col>
      <xdr:colOff>165100</xdr:colOff>
      <xdr:row>57</xdr:row>
      <xdr:rowOff>143060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159587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62909</xdr:rowOff>
    </xdr:from>
    <xdr:to>
      <xdr:col>55</xdr:col>
      <xdr:colOff>0</xdr:colOff>
      <xdr:row>77</xdr:row>
      <xdr:rowOff>128437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093109"/>
          <a:ext cx="838200" cy="2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96586</xdr:rowOff>
    </xdr:from>
    <xdr:to>
      <xdr:col>50</xdr:col>
      <xdr:colOff>114300</xdr:colOff>
      <xdr:row>77</xdr:row>
      <xdr:rowOff>128437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9823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52036</xdr:rowOff>
    </xdr:from>
    <xdr:to>
      <xdr:col>45</xdr:col>
      <xdr:colOff>177800</xdr:colOff>
      <xdr:row>77</xdr:row>
      <xdr:rowOff>96586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53686"/>
          <a:ext cx="889000" cy="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52036</xdr:rowOff>
    </xdr:from>
    <xdr:to>
      <xdr:col>41</xdr:col>
      <xdr:colOff>50800</xdr:colOff>
      <xdr:row>77</xdr:row>
      <xdr:rowOff>86058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53686"/>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12109</xdr:rowOff>
    </xdr:from>
    <xdr:to>
      <xdr:col>55</xdr:col>
      <xdr:colOff>50800</xdr:colOff>
      <xdr:row>76</xdr:row>
      <xdr:rowOff>113709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34986</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9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77637</xdr:rowOff>
    </xdr:from>
    <xdr:to>
      <xdr:col>50</xdr:col>
      <xdr:colOff>165100</xdr:colOff>
      <xdr:row>78</xdr:row>
      <xdr:rowOff>7787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170364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45786</xdr:rowOff>
    </xdr:from>
    <xdr:to>
      <xdr:col>46</xdr:col>
      <xdr:colOff>38100</xdr:colOff>
      <xdr:row>77</xdr:row>
      <xdr:rowOff>147386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163913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2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1236</xdr:rowOff>
    </xdr:from>
    <xdr:to>
      <xdr:col>41</xdr:col>
      <xdr:colOff>101600</xdr:colOff>
      <xdr:row>77</xdr:row>
      <xdr:rowOff>102836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119363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35258</xdr:rowOff>
    </xdr:from>
    <xdr:to>
      <xdr:col>36</xdr:col>
      <xdr:colOff>165100</xdr:colOff>
      <xdr:row>77</xdr:row>
      <xdr:rowOff>136858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153385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1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76446</xdr:rowOff>
    </xdr:from>
    <xdr:to>
      <xdr:col>55</xdr:col>
      <xdr:colOff>0</xdr:colOff>
      <xdr:row>98</xdr:row>
      <xdr:rowOff>139536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78546"/>
          <a:ext cx="838200" cy="6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139536</xdr:rowOff>
    </xdr:from>
    <xdr:to>
      <xdr:col>50</xdr:col>
      <xdr:colOff>114300</xdr:colOff>
      <xdr:row>98</xdr:row>
      <xdr:rowOff>152763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41636"/>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152763</xdr:rowOff>
    </xdr:from>
    <xdr:to>
      <xdr:col>45</xdr:col>
      <xdr:colOff>177800</xdr:colOff>
      <xdr:row>99</xdr:row>
      <xdr:rowOff>24992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54863"/>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14241</xdr:rowOff>
    </xdr:from>
    <xdr:to>
      <xdr:col>41</xdr:col>
      <xdr:colOff>50800</xdr:colOff>
      <xdr:row>99</xdr:row>
      <xdr:rowOff>24992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44891"/>
          <a:ext cx="889000" cy="35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25646</xdr:rowOff>
    </xdr:from>
    <xdr:to>
      <xdr:col>55</xdr:col>
      <xdr:colOff>50800</xdr:colOff>
      <xdr:row>98</xdr:row>
      <xdr:rowOff>127246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4073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88736</xdr:rowOff>
    </xdr:from>
    <xdr:to>
      <xdr:col>50</xdr:col>
      <xdr:colOff>165100</xdr:colOff>
      <xdr:row>99</xdr:row>
      <xdr:rowOff>18886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10013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101963</xdr:rowOff>
    </xdr:from>
    <xdr:to>
      <xdr:col>46</xdr:col>
      <xdr:colOff>38100</xdr:colOff>
      <xdr:row>99</xdr:row>
      <xdr:rowOff>32113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23240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9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145642</xdr:rowOff>
    </xdr:from>
    <xdr:to>
      <xdr:col>41</xdr:col>
      <xdr:colOff>101600</xdr:colOff>
      <xdr:row>99</xdr:row>
      <xdr:rowOff>75792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66919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4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134891</xdr:rowOff>
    </xdr:from>
    <xdr:to>
      <xdr:col>36</xdr:col>
      <xdr:colOff>165100</xdr:colOff>
      <xdr:row>97</xdr:row>
      <xdr:rowOff>65041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81568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36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102488</xdr:rowOff>
    </xdr:from>
    <xdr:to>
      <xdr:col>85</xdr:col>
      <xdr:colOff>127000</xdr:colOff>
      <xdr:row>38</xdr:row>
      <xdr:rowOff>108912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617588"/>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108912</xdr:rowOff>
    </xdr:from>
    <xdr:to>
      <xdr:col>81</xdr:col>
      <xdr:colOff>50800</xdr:colOff>
      <xdr:row>38</xdr:row>
      <xdr:rowOff>112679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624012"/>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109269</xdr:rowOff>
    </xdr:from>
    <xdr:to>
      <xdr:col>76</xdr:col>
      <xdr:colOff>114300</xdr:colOff>
      <xdr:row>38</xdr:row>
      <xdr:rowOff>112679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624369"/>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109269</xdr:rowOff>
    </xdr:from>
    <xdr:to>
      <xdr:col>71</xdr:col>
      <xdr:colOff>177800</xdr:colOff>
      <xdr:row>38</xdr:row>
      <xdr:rowOff>109858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24369"/>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51688</xdr:rowOff>
    </xdr:from>
    <xdr:to>
      <xdr:col>85</xdr:col>
      <xdr:colOff>177800</xdr:colOff>
      <xdr:row>38</xdr:row>
      <xdr:rowOff>153288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138065</xdr:rowOff>
    </xdr:from>
    <xdr:ext cx="469744"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8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58112</xdr:rowOff>
    </xdr:from>
    <xdr:to>
      <xdr:col>81</xdr:col>
      <xdr:colOff>101600</xdr:colOff>
      <xdr:row>38</xdr:row>
      <xdr:rowOff>159712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150839</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46428" y="66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61879</xdr:rowOff>
    </xdr:from>
    <xdr:to>
      <xdr:col>76</xdr:col>
      <xdr:colOff>165100</xdr:colOff>
      <xdr:row>38</xdr:row>
      <xdr:rowOff>163479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154606</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57428" y="666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58469</xdr:rowOff>
    </xdr:from>
    <xdr:to>
      <xdr:col>72</xdr:col>
      <xdr:colOff>38100</xdr:colOff>
      <xdr:row>38</xdr:row>
      <xdr:rowOff>160069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151196</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66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59058</xdr:rowOff>
    </xdr:from>
    <xdr:to>
      <xdr:col>67</xdr:col>
      <xdr:colOff>101600</xdr:colOff>
      <xdr:row>38</xdr:row>
      <xdr:rowOff>160658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151785</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79428" y="66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162484</xdr:rowOff>
    </xdr:from>
    <xdr:to>
      <xdr:col>85</xdr:col>
      <xdr:colOff>127000</xdr:colOff>
      <xdr:row>57</xdr:row>
      <xdr:rowOff>10284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63684"/>
          <a:ext cx="838200" cy="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167866</xdr:rowOff>
    </xdr:from>
    <xdr:to>
      <xdr:col>81</xdr:col>
      <xdr:colOff>50800</xdr:colOff>
      <xdr:row>56</xdr:row>
      <xdr:rowOff>162484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254716"/>
          <a:ext cx="889000" cy="50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167866</xdr:rowOff>
    </xdr:from>
    <xdr:to>
      <xdr:col>76</xdr:col>
      <xdr:colOff>114300</xdr:colOff>
      <xdr:row>56</xdr:row>
      <xdr:rowOff>108898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254716"/>
          <a:ext cx="889000" cy="4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108898</xdr:rowOff>
    </xdr:from>
    <xdr:to>
      <xdr:col>71</xdr:col>
      <xdr:colOff>177800</xdr:colOff>
      <xdr:row>56</xdr:row>
      <xdr:rowOff>161850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10098"/>
          <a:ext cx="889000" cy="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130934</xdr:rowOff>
    </xdr:from>
    <xdr:to>
      <xdr:col>85</xdr:col>
      <xdr:colOff>177800</xdr:colOff>
      <xdr:row>57</xdr:row>
      <xdr:rowOff>61084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153811</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8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111684</xdr:rowOff>
    </xdr:from>
    <xdr:to>
      <xdr:col>81</xdr:col>
      <xdr:colOff>101600</xdr:colOff>
      <xdr:row>57</xdr:row>
      <xdr:rowOff>41834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58361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4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117066</xdr:rowOff>
    </xdr:from>
    <xdr:to>
      <xdr:col>76</xdr:col>
      <xdr:colOff>165100</xdr:colOff>
      <xdr:row>54</xdr:row>
      <xdr:rowOff>47216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2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63743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897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58098</xdr:rowOff>
    </xdr:from>
    <xdr:to>
      <xdr:col>72</xdr:col>
      <xdr:colOff>38100</xdr:colOff>
      <xdr:row>56</xdr:row>
      <xdr:rowOff>159698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3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111050</xdr:rowOff>
    </xdr:from>
    <xdr:to>
      <xdr:col>67</xdr:col>
      <xdr:colOff>101600</xdr:colOff>
      <xdr:row>57</xdr:row>
      <xdr:rowOff>41200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57727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48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6020</xdr:rowOff>
    </xdr:from>
    <xdr:to>
      <xdr:col>85</xdr:col>
      <xdr:colOff>127000</xdr:colOff>
      <xdr:row>98</xdr:row>
      <xdr:rowOff>11881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808120"/>
          <a:ext cx="8382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6020</xdr:rowOff>
    </xdr:from>
    <xdr:to>
      <xdr:col>81</xdr:col>
      <xdr:colOff>50800</xdr:colOff>
      <xdr:row>98</xdr:row>
      <xdr:rowOff>8173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08120"/>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8173</xdr:rowOff>
    </xdr:from>
    <xdr:to>
      <xdr:col>76</xdr:col>
      <xdr:colOff>114300</xdr:colOff>
      <xdr:row>98</xdr:row>
      <xdr:rowOff>20938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10273"/>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20938</xdr:rowOff>
    </xdr:from>
    <xdr:to>
      <xdr:col>71</xdr:col>
      <xdr:colOff>177800</xdr:colOff>
      <xdr:row>98</xdr:row>
      <xdr:rowOff>31671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2303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132531</xdr:rowOff>
    </xdr:from>
    <xdr:to>
      <xdr:col>85</xdr:col>
      <xdr:colOff>177800</xdr:colOff>
      <xdr:row>98</xdr:row>
      <xdr:rowOff>62681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110958</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4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126670</xdr:rowOff>
    </xdr:from>
    <xdr:to>
      <xdr:col>81</xdr:col>
      <xdr:colOff>101600</xdr:colOff>
      <xdr:row>98</xdr:row>
      <xdr:rowOff>56820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47947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5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128823</xdr:rowOff>
    </xdr:from>
    <xdr:to>
      <xdr:col>76</xdr:col>
      <xdr:colOff>165100</xdr:colOff>
      <xdr:row>98</xdr:row>
      <xdr:rowOff>58973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50100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141588</xdr:rowOff>
    </xdr:from>
    <xdr:to>
      <xdr:col>72</xdr:col>
      <xdr:colOff>38100</xdr:colOff>
      <xdr:row>98</xdr:row>
      <xdr:rowOff>71738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62865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6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152321</xdr:rowOff>
    </xdr:from>
    <xdr:to>
      <xdr:col>67</xdr:col>
      <xdr:colOff>101600</xdr:colOff>
      <xdr:row>98</xdr:row>
      <xdr:rowOff>82471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73598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93561</xdr:rowOff>
    </xdr:from>
    <xdr:to>
      <xdr:col>116</xdr:col>
      <xdr:colOff>63500</xdr:colOff>
      <xdr:row>39</xdr:row>
      <xdr:rowOff>23902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08661"/>
          <a:ext cx="838200" cy="10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170040</xdr:rowOff>
    </xdr:from>
    <xdr:to>
      <xdr:col>111</xdr:col>
      <xdr:colOff>177800</xdr:colOff>
      <xdr:row>38</xdr:row>
      <xdr:rowOff>93561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513690"/>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170040</xdr:rowOff>
    </xdr:from>
    <xdr:to>
      <xdr:col>107</xdr:col>
      <xdr:colOff>50800</xdr:colOff>
      <xdr:row>38</xdr:row>
      <xdr:rowOff>62776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513690"/>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62776</xdr:rowOff>
    </xdr:from>
    <xdr:to>
      <xdr:col>102</xdr:col>
      <xdr:colOff>114300</xdr:colOff>
      <xdr:row>38</xdr:row>
      <xdr:rowOff>162496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577876"/>
          <a:ext cx="889000" cy="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79887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144552</xdr:rowOff>
    </xdr:from>
    <xdr:to>
      <xdr:col>116</xdr:col>
      <xdr:colOff>114300</xdr:colOff>
      <xdr:row>39</xdr:row>
      <xdr:rowOff>74702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103928</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42761</xdr:rowOff>
    </xdr:from>
    <xdr:to>
      <xdr:col>112</xdr:col>
      <xdr:colOff>38100</xdr:colOff>
      <xdr:row>38</xdr:row>
      <xdr:rowOff>144361</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5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160888</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3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119240</xdr:rowOff>
    </xdr:from>
    <xdr:to>
      <xdr:col>107</xdr:col>
      <xdr:colOff>101600</xdr:colOff>
      <xdr:row>38</xdr:row>
      <xdr:rowOff>49391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46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65917</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67111" y="62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11976</xdr:rowOff>
    </xdr:from>
    <xdr:to>
      <xdr:col>102</xdr:col>
      <xdr:colOff>165100</xdr:colOff>
      <xdr:row>38</xdr:row>
      <xdr:rowOff>113576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5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130103</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278111" y="63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111696</xdr:rowOff>
    </xdr:from>
    <xdr:to>
      <xdr:col>98</xdr:col>
      <xdr:colOff>38100</xdr:colOff>
      <xdr:row>39</xdr:row>
      <xdr:rowOff>41846</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58374</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0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本村は、離島であることから、各種施設等を村直営で管理運営している。衛生費が類似団体よりも高い傾向にあるが、これは、ごみ処理施設や診療所を村直営で実施していること、また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より人工透析ｾﾝﾀｰの運営を開始し、それに係る経費があるためである。農林水産業費においては農業集落排水事業、団体営農地保全事業及び農業基盤整備事業等の大型継続事業を実施しているが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27,114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商工費については、観光客誘致の為、村内各種イベントの充実化を図り、また、沖縄振興特別推進交付金等を活用した観光施設の整備事業を実施していることに加え、当該年度は伊江島蒸留施設機能拡充事業を実施したこと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62,199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円増加した。消防費は、非常備消防村であることから、各種施設に係る維持管理経費、人件費等が少なく、類似団体よも低い状況になっている。教育費では小学校ブロック塀工事等の完了により前年比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公債費に関しては、類似団体よりも低い値であるが、大型の公共事業に係る起債の償還が今後大きくなることが予想される為、起債発行の抑制を図るため事業の優先性・緊急性の検証を行い適正な発行に努めていく。諸支出金については船舶運航会計へ離島航路維持改善事業費補助金分が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歳出圧縮に努めることにより、実質収支額は継続的に黒字を確保している。実質単年度収支については、前年度における剰余金以上の支出となった。財政調整基金残高は、決算剰余金の積立等に伴い増加し、標準財政規模比は</a:t>
          </a:r>
          <a:r>
            <a:rPr kumimoji="1" lang="en-US" altLang="ja-JP" sz="1400">
              <a:solidFill>
                <a:sysClr val="windowText" lastClr="000000"/>
              </a:solidFill>
              <a:latin typeface="ＭＳ ゴシック" pitchFamily="49" charset="-128"/>
              <a:ea typeface="ＭＳ ゴシック" pitchFamily="49" charset="-128"/>
            </a:rPr>
            <a:t>64.45</a:t>
          </a:r>
          <a:r>
            <a:rPr kumimoji="1" lang="ja-JP" altLang="en-US" sz="1400">
              <a:solidFill>
                <a:sysClr val="windowText" lastClr="000000"/>
              </a:solidFill>
              <a:latin typeface="ＭＳ ゴシック" pitchFamily="49" charset="-128"/>
              <a:ea typeface="ＭＳ ゴシック" pitchFamily="49" charset="-128"/>
            </a:rPr>
            <a:t>％となっており、前年度比</a:t>
          </a:r>
          <a:r>
            <a:rPr kumimoji="1" lang="en-US" altLang="ja-JP" sz="1400">
              <a:solidFill>
                <a:sysClr val="windowText" lastClr="000000"/>
              </a:solidFill>
              <a:latin typeface="ＭＳ ゴシック" pitchFamily="49" charset="-128"/>
              <a:ea typeface="ＭＳ ゴシック" pitchFamily="49" charset="-128"/>
            </a:rPr>
            <a:t>2.82</a:t>
          </a:r>
          <a:r>
            <a:rPr kumimoji="1" lang="ja-JP" altLang="en-US" sz="1400">
              <a:solidFill>
                <a:sysClr val="windowText" lastClr="000000"/>
              </a:solidFill>
              <a:latin typeface="ＭＳ ゴシック" pitchFamily="49" charset="-128"/>
              <a:ea typeface="ＭＳ ゴシック" pitchFamily="49" charset="-128"/>
            </a:rPr>
            <a:t>ポイントの減となった。</a:t>
          </a:r>
        </a:p>
        <a:p>
          <a:r>
            <a:rPr kumimoji="1" lang="ja-JP" altLang="en-US" sz="1400">
              <a:solidFill>
                <a:sysClr val="windowText" lastClr="000000"/>
              </a:solidFill>
              <a:latin typeface="ＭＳ ゴシック" pitchFamily="49" charset="-128"/>
              <a:ea typeface="ＭＳ ゴシック" pitchFamily="49" charset="-128"/>
            </a:rPr>
            <a:t>　今後も、収支の均衡を維持しながら、より一層予算の効率的執行に留意し、健全な行財政運営に努めていく。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前年度診療特別会計にて▲</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も存在するが、その他すべての会計において黒字となっており、財政運営の健全性は良好である。</a:t>
          </a:r>
        </a:p>
        <a:p>
          <a:r>
            <a:rPr kumimoji="1" lang="ja-JP" altLang="en-US" sz="1400">
              <a:latin typeface="ＭＳ ゴシック" pitchFamily="49" charset="-128"/>
              <a:ea typeface="ＭＳ ゴシック" pitchFamily="49" charset="-128"/>
            </a:rPr>
            <a:t>　診療所特別会計及び後期高齢者医療特別会計については、黒字となっていることから持続的な経営の健全化を図り、今後もそれぞれの会計で赤字に陥らないよう、健全な財政運営に努める。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元利償還金はほぼ横ばいである。</a:t>
          </a:r>
        </a:p>
        <a:p>
          <a:r>
            <a:rPr kumimoji="1" lang="ja-JP" altLang="en-US" sz="1400">
              <a:latin typeface="ＭＳ ゴシック" pitchFamily="49" charset="-128"/>
              <a:ea typeface="ＭＳ ゴシック" pitchFamily="49" charset="-128"/>
            </a:rPr>
            <a:t>　今年は減となっているが、今後据え置き期間が終了し元金返済が開始されることで増加すると見込まれる。大型の建設事業が今後数年間は公債費の増加傾向が続くことが予想される。基準財政需要額に算入されるより有利な地方債メニューに合わせた事業構築を行い「実質公債費比率の分母」である算入公債費の減少を最小限に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昨年度よりも地方債残高、将来負担額は年度により増減しているがほぼ横ばい状態である。</a:t>
          </a:r>
        </a:p>
        <a:p>
          <a:r>
            <a:rPr kumimoji="1" lang="ja-JP" altLang="en-US" sz="1400">
              <a:latin typeface="ＭＳ ゴシック" pitchFamily="49" charset="-128"/>
              <a:ea typeface="ＭＳ ゴシック" pitchFamily="49" charset="-128"/>
            </a:rPr>
            <a:t>　地方債の償還金に充てる減債基金の積み増しを検討し、将来負担比率が悪化することのないよう徹底した歳出の削減に努め、事前対策を行う。</a:t>
          </a:r>
        </a:p>
        <a:p>
          <a:r>
            <a:rPr kumimoji="1" lang="ja-JP" altLang="en-US" sz="1400">
              <a:latin typeface="ＭＳ ゴシック" pitchFamily="49" charset="-128"/>
              <a:ea typeface="ＭＳ ゴシック" pitchFamily="49" charset="-128"/>
            </a:rPr>
            <a:t>　今後増加する見込みとなっている公共施設等の大規模改修や更新費用を見据えた基金の積み立て、新規発行債の抑制、公共施設等総合管理計画や中長期財政計画により適正な財政運営に努める。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財政調整基金を始め、特定目的基金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427,205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千円の繰り入れと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なったが、特定目的基金の「公用並びに公共用施設整備基金」で積立額が増加した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将来に備え財政調整基金を確保しつつ、基金の使途の明確化を図るためにも、個々の特定目的基金への積み立てを計画する。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地域振興基金：本格的な高齢化社会の到来に備え、地域における福祉活動の促進、快適な生活環境の形成等を図る事業を実施するための基金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公用並びに公共用施設整備基金：村庁舎、中央公民館、消防施設及び教育施設等村が行う公用並びに公共用施設の整備のための基金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特定防衛施設周辺整備調整交付金基金：特定防衛施設周辺整備事業を円滑に実施するための基金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地域福祉基金：地域特性を活かした在宅福祉の向上、ボランティア活動活発化等施策を推進し高齢者等の保健福祉向上を図るための基金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村民レク広場整備運営基金：村民レク広場施設の拡充整備及び維持補修並びに運営費等のための基金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公用並びに公共用施設整備基金：将来の庁舎整備等に備え、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千円を当該基金へ積み立てたことによる増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特定防衛施設周辺整備調整交付金基金：調整交付金基金の事業量の増加に伴う減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真謝区・西崎区住環境負担軽減事業基金：事業量の増加に伴う減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地域振興基金：基金目的に沿いつつ、高齢者福祉事業の掘り起こしを行い積極的に活用する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公用並びに公共用施設整備基金：庁舎整備の具体的計画は未策定であるが将来更新は確実で、財政状況を勘案し積立を継続する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特定防衛施設周辺整備調整交付金基金：計画的に調整交付金基金の事業を実施する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地域福祉基金：基金目的に沿いつつ、福祉事業の掘り起こしを行い積極的に活用する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村民レク広場整備運営基金：費用対効果及び運営経費の精査を行い、適切な額の基金充当を行う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本年度は決算剰余金等による積立も実施したが行政需要が増加したことに伴って、財政調整基金から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今後積立額は減少していく見込み。財政調整基金への積み立てを優先的に行うが、バランスを見て他基金（特に減債基金、公用並びに公共用施設整備基金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本年度においては、後年度の公債費需要に備えるため取崩を行わず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今後において地方債償還の増となる年度を事前に見込み、それに備えて毎年度計画的に積立てを行う予定。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7880327</v>
      </c>
      <c r="BO4" s="358"/>
      <c r="BP4" s="358"/>
      <c r="BQ4" s="358"/>
      <c r="BR4" s="358"/>
      <c r="BS4" s="358"/>
      <c r="BT4" s="358"/>
      <c r="BU4" s="359"/>
      <c r="BV4" s="357">
        <v>7154372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v>
      </c>
      <c r="CU4" s="364"/>
      <c r="CV4" s="364"/>
      <c r="CW4" s="364"/>
      <c r="CX4" s="364"/>
      <c r="CY4" s="364"/>
      <c r="CZ4" s="364"/>
      <c r="DA4" s="365"/>
      <c r="DB4" s="363">
        <v>8.3000000000000007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7543630</v>
      </c>
      <c r="BO5" s="395"/>
      <c r="BP5" s="395"/>
      <c r="BQ5" s="395"/>
      <c r="BR5" s="395"/>
      <c r="BS5" s="395"/>
      <c r="BT5" s="395"/>
      <c r="BU5" s="396"/>
      <c r="BV5" s="394">
        <v>6759509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79.099999999999994</v>
      </c>
      <c r="CU5" s="392"/>
      <c r="CV5" s="392"/>
      <c r="CW5" s="392"/>
      <c r="CX5" s="392"/>
      <c r="CY5" s="392"/>
      <c r="CZ5" s="392"/>
      <c r="DA5" s="393"/>
      <c r="DB5" s="391">
        <v>80.2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336697</v>
      </c>
      <c r="BO6" s="395"/>
      <c r="BP6" s="395"/>
      <c r="BQ6" s="395"/>
      <c r="BR6" s="395"/>
      <c r="BS6" s="395"/>
      <c r="BT6" s="395"/>
      <c r="BU6" s="396"/>
      <c r="BV6" s="394">
        <v>394863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79.400000000000006</v>
      </c>
      <c r="CU6" s="432"/>
      <c r="CV6" s="432"/>
      <c r="CW6" s="432"/>
      <c r="CX6" s="432"/>
      <c r="CY6" s="432"/>
      <c r="CZ6" s="432"/>
      <c r="DA6" s="433"/>
      <c r="DB6" s="431">
        <v>80.900000000000006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50040</v>
      </c>
      <c r="BO7" s="395"/>
      <c r="BP7" s="395"/>
      <c r="BQ7" s="395"/>
      <c r="BR7" s="395"/>
      <c r="BS7" s="395"/>
      <c r="BT7" s="395"/>
      <c r="BU7" s="396"/>
      <c r="BV7" s="394">
        <v>155276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2855303</v>
      </c>
      <c r="CU7" s="395"/>
      <c r="CV7" s="395"/>
      <c r="CW7" s="395"/>
      <c r="CX7" s="395"/>
      <c r="CY7" s="395"/>
      <c r="CZ7" s="395"/>
      <c r="DA7" s="396"/>
      <c r="DB7" s="394">
        <v>2877448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286657</v>
      </c>
      <c r="BO8" s="395"/>
      <c r="BP8" s="395"/>
      <c r="BQ8" s="395"/>
      <c r="BR8" s="395"/>
      <c r="BS8" s="395"/>
      <c r="BT8" s="395"/>
      <c r="BU8" s="396"/>
      <c r="BV8" s="394">
        <v>239587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0.15</v>
      </c>
      <c r="CU8" s="435"/>
      <c r="CV8" s="435"/>
      <c r="CW8" s="435"/>
      <c r="CX8" s="435"/>
      <c r="CY8" s="435"/>
      <c r="CZ8" s="435"/>
      <c r="DA8" s="436"/>
      <c r="DB8" s="434">
        <v>0.15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4118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47070</v>
      </c>
      <c r="BO9" s="395"/>
      <c r="BP9" s="395"/>
      <c r="BQ9" s="395"/>
      <c r="BR9" s="395"/>
      <c r="BS9" s="395"/>
      <c r="BT9" s="395"/>
      <c r="BU9" s="396"/>
      <c r="BV9" s="394">
        <v>195696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10.6</v>
      </c>
      <c r="CU9" s="392"/>
      <c r="CV9" s="392"/>
      <c r="CW9" s="392"/>
      <c r="CX9" s="392"/>
      <c r="CY9" s="392"/>
      <c r="CZ9" s="392"/>
      <c r="DA9" s="393"/>
      <c r="DB9" s="391">
        <v>11.3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4260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104542</v>
      </c>
      <c r="BO10" s="395"/>
      <c r="BP10" s="395"/>
      <c r="BQ10" s="395"/>
      <c r="BR10" s="395"/>
      <c r="BS10" s="395"/>
      <c r="BT10" s="395"/>
      <c r="BU10" s="396"/>
      <c r="BV10" s="394">
        <v>50526</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4295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200000</v>
      </c>
      <c r="BO12" s="395"/>
      <c r="BP12" s="395"/>
      <c r="BQ12" s="395"/>
      <c r="BR12" s="395"/>
      <c r="BS12" s="395"/>
      <c r="BT12" s="395"/>
      <c r="BU12" s="396"/>
      <c r="BV12" s="394">
        <v>100000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4268</v>
      </c>
      <c r="S13" s="479"/>
      <c r="T13" s="479"/>
      <c r="U13" s="479"/>
      <c r="V13" s="480"/>
      <c r="W13" s="410" t="s">
        <v>131</v>
      </c>
      <c r="X13" s="411"/>
      <c r="Y13" s="411"/>
      <c r="Z13" s="411"/>
      <c r="AA13" s="411"/>
      <c r="AB13" s="401"/>
      <c r="AC13" s="445">
        <v>776</v>
      </c>
      <c r="AD13" s="446"/>
      <c r="AE13" s="446"/>
      <c r="AF13" s="446"/>
      <c r="AG13" s="488"/>
      <c r="AH13" s="445">
        <v>770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-48388</v>
      </c>
      <c r="BO13" s="395"/>
      <c r="BP13" s="395"/>
      <c r="BQ13" s="395"/>
      <c r="BR13" s="395"/>
      <c r="BS13" s="395"/>
      <c r="BT13" s="395"/>
      <c r="BU13" s="396"/>
      <c r="BV13" s="394">
        <v>146222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5.0999999999999996</v>
      </c>
      <c r="CU13" s="392"/>
      <c r="CV13" s="392"/>
      <c r="CW13" s="392"/>
      <c r="CX13" s="392"/>
      <c r="CY13" s="392"/>
      <c r="CZ13" s="392"/>
      <c r="DA13" s="393"/>
      <c r="DB13" s="391">
        <v>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4366</v>
      </c>
      <c r="S14" s="479"/>
      <c r="T14" s="479"/>
      <c r="U14" s="479"/>
      <c r="V14" s="480"/>
      <c r="W14" s="384"/>
      <c r="X14" s="385"/>
      <c r="Y14" s="385"/>
      <c r="Z14" s="385"/>
      <c r="AA14" s="385"/>
      <c r="AB14" s="374"/>
      <c r="AC14" s="481">
        <v>35</v>
      </c>
      <c r="AD14" s="482"/>
      <c r="AE14" s="482"/>
      <c r="AF14" s="482"/>
      <c r="AG14" s="483"/>
      <c r="AH14" s="481">
        <v>33.700000000000003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4340</v>
      </c>
      <c r="S15" s="479"/>
      <c r="T15" s="479"/>
      <c r="U15" s="479"/>
      <c r="V15" s="480"/>
      <c r="W15" s="410" t="s">
        <v>137</v>
      </c>
      <c r="X15" s="411"/>
      <c r="Y15" s="411"/>
      <c r="Z15" s="411"/>
      <c r="AA15" s="411"/>
      <c r="AB15" s="401"/>
      <c r="AC15" s="445">
        <v>290</v>
      </c>
      <c r="AD15" s="446"/>
      <c r="AE15" s="446"/>
      <c r="AF15" s="446"/>
      <c r="AG15" s="488"/>
      <c r="AH15" s="445">
        <v>326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424070</v>
      </c>
      <c r="BO15" s="358"/>
      <c r="BP15" s="358"/>
      <c r="BQ15" s="358"/>
      <c r="BR15" s="358"/>
      <c r="BS15" s="358"/>
      <c r="BT15" s="358"/>
      <c r="BU15" s="359"/>
      <c r="BV15" s="357">
        <v>419149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13.1</v>
      </c>
      <c r="AD16" s="482"/>
      <c r="AE16" s="482"/>
      <c r="AF16" s="482"/>
      <c r="AG16" s="483"/>
      <c r="AH16" s="481">
        <v>14.3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2746352</v>
      </c>
      <c r="BO16" s="395"/>
      <c r="BP16" s="395"/>
      <c r="BQ16" s="395"/>
      <c r="BR16" s="395"/>
      <c r="BS16" s="395"/>
      <c r="BT16" s="395"/>
      <c r="BU16" s="396"/>
      <c r="BV16" s="394">
        <v>2751591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1148</v>
      </c>
      <c r="AD17" s="446"/>
      <c r="AE17" s="446"/>
      <c r="AF17" s="446"/>
      <c r="AG17" s="488"/>
      <c r="AH17" s="445">
        <v>1188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522588</v>
      </c>
      <c r="BO17" s="395"/>
      <c r="BP17" s="395"/>
      <c r="BQ17" s="395"/>
      <c r="BR17" s="395"/>
      <c r="BS17" s="395"/>
      <c r="BT17" s="395"/>
      <c r="BU17" s="396"/>
      <c r="BV17" s="394">
        <v>526778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22.7</v>
      </c>
      <c r="M18" s="518"/>
      <c r="N18" s="518"/>
      <c r="O18" s="518"/>
      <c r="P18" s="518"/>
      <c r="Q18" s="518"/>
      <c r="R18" s="519"/>
      <c r="S18" s="519"/>
      <c r="T18" s="519"/>
      <c r="U18" s="519"/>
      <c r="V18" s="520"/>
      <c r="W18" s="412"/>
      <c r="X18" s="413"/>
      <c r="Y18" s="413"/>
      <c r="Z18" s="413"/>
      <c r="AA18" s="413"/>
      <c r="AB18" s="404"/>
      <c r="AC18" s="521">
        <v>51.9</v>
      </c>
      <c r="AD18" s="522"/>
      <c r="AE18" s="522"/>
      <c r="AF18" s="522"/>
      <c r="AG18" s="523"/>
      <c r="AH18" s="521">
        <v>52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2316151</v>
      </c>
      <c r="BO18" s="395"/>
      <c r="BP18" s="395"/>
      <c r="BQ18" s="395"/>
      <c r="BR18" s="395"/>
      <c r="BS18" s="395"/>
      <c r="BT18" s="395"/>
      <c r="BU18" s="396"/>
      <c r="BV18" s="394">
        <v>2368942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181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4324315</v>
      </c>
      <c r="BO19" s="395"/>
      <c r="BP19" s="395"/>
      <c r="BQ19" s="395"/>
      <c r="BR19" s="395"/>
      <c r="BS19" s="395"/>
      <c r="BT19" s="395"/>
      <c r="BU19" s="396"/>
      <c r="BV19" s="394">
        <v>4246040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1900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4300215</v>
      </c>
      <c r="BO22" s="358"/>
      <c r="BP22" s="358"/>
      <c r="BQ22" s="358"/>
      <c r="BR22" s="358"/>
      <c r="BS22" s="358"/>
      <c r="BT22" s="358"/>
      <c r="BU22" s="359"/>
      <c r="BV22" s="357">
        <v>4401673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3976261</v>
      </c>
      <c r="BO23" s="395"/>
      <c r="BP23" s="395"/>
      <c r="BQ23" s="395"/>
      <c r="BR23" s="395"/>
      <c r="BS23" s="395"/>
      <c r="BT23" s="395"/>
      <c r="BU23" s="396"/>
      <c r="BV23" s="394">
        <v>4072993</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7315</v>
      </c>
      <c r="R24" s="446"/>
      <c r="S24" s="446"/>
      <c r="T24" s="446"/>
      <c r="U24" s="446"/>
      <c r="V24" s="488"/>
      <c r="W24" s="540"/>
      <c r="X24" s="541"/>
      <c r="Y24" s="542"/>
      <c r="Z24" s="444" t="s">
        <v>162</v>
      </c>
      <c r="AA24" s="424"/>
      <c r="AB24" s="424"/>
      <c r="AC24" s="424"/>
      <c r="AD24" s="424"/>
      <c r="AE24" s="424"/>
      <c r="AF24" s="424"/>
      <c r="AG24" s="425"/>
      <c r="AH24" s="445">
        <v>113</v>
      </c>
      <c r="AI24" s="446"/>
      <c r="AJ24" s="446"/>
      <c r="AK24" s="446"/>
      <c r="AL24" s="488"/>
      <c r="AM24" s="445">
        <v>329395</v>
      </c>
      <c r="AN24" s="446"/>
      <c r="AO24" s="446"/>
      <c r="AP24" s="446"/>
      <c r="AQ24" s="446"/>
      <c r="AR24" s="488"/>
      <c r="AS24" s="445">
        <v>2915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3294647</v>
      </c>
      <c r="BO24" s="395"/>
      <c r="BP24" s="395"/>
      <c r="BQ24" s="395"/>
      <c r="BR24" s="395"/>
      <c r="BS24" s="395"/>
      <c r="BT24" s="395"/>
      <c r="BU24" s="396"/>
      <c r="BV24" s="394">
        <v>3279559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5928</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t="s">
        <v>122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5567</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2632</v>
      </c>
      <c r="R27" s="446"/>
      <c r="S27" s="446"/>
      <c r="T27" s="446"/>
      <c r="U27" s="446"/>
      <c r="V27" s="488"/>
      <c r="W27" s="540"/>
      <c r="X27" s="541"/>
      <c r="Y27" s="542"/>
      <c r="Z27" s="444" t="s">
        <v>171</v>
      </c>
      <c r="AA27" s="424"/>
      <c r="AB27" s="424"/>
      <c r="AC27" s="424"/>
      <c r="AD27" s="424"/>
      <c r="AE27" s="424"/>
      <c r="AF27" s="424"/>
      <c r="AG27" s="425"/>
      <c r="AH27" s="445">
        <v>7</v>
      </c>
      <c r="AI27" s="446"/>
      <c r="AJ27" s="446"/>
      <c r="AK27" s="446"/>
      <c r="AL27" s="488"/>
      <c r="AM27" s="445">
        <v>21424</v>
      </c>
      <c r="AN27" s="446"/>
      <c r="AO27" s="446"/>
      <c r="AP27" s="446"/>
      <c r="AQ27" s="446"/>
      <c r="AR27" s="488"/>
      <c r="AS27" s="445">
        <v>3061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81895</v>
      </c>
      <c r="BO27" s="514"/>
      <c r="BP27" s="514"/>
      <c r="BQ27" s="514"/>
      <c r="BR27" s="514"/>
      <c r="BS27" s="514"/>
      <c r="BT27" s="514"/>
      <c r="BU27" s="515"/>
      <c r="BV27" s="513">
        <v>81653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2184</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1840119</v>
      </c>
      <c r="BO28" s="358"/>
      <c r="BP28" s="358"/>
      <c r="BQ28" s="358"/>
      <c r="BR28" s="358"/>
      <c r="BS28" s="358"/>
      <c r="BT28" s="358"/>
      <c r="BU28" s="359"/>
      <c r="BV28" s="357">
        <v>1935577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8</v>
      </c>
      <c r="M29" s="446"/>
      <c r="N29" s="446"/>
      <c r="O29" s="446"/>
      <c r="P29" s="488"/>
      <c r="Q29" s="445">
        <v>2047</v>
      </c>
      <c r="R29" s="446"/>
      <c r="S29" s="446"/>
      <c r="T29" s="446"/>
      <c r="U29" s="446"/>
      <c r="V29" s="488"/>
      <c r="W29" s="543"/>
      <c r="X29" s="544"/>
      <c r="Y29" s="545"/>
      <c r="Z29" s="444" t="s">
        <v>177</v>
      </c>
      <c r="AA29" s="424"/>
      <c r="AB29" s="424"/>
      <c r="AC29" s="424"/>
      <c r="AD29" s="424"/>
      <c r="AE29" s="424"/>
      <c r="AF29" s="424"/>
      <c r="AG29" s="425"/>
      <c r="AH29" s="445">
        <v>120</v>
      </c>
      <c r="AI29" s="446"/>
      <c r="AJ29" s="446"/>
      <c r="AK29" s="446"/>
      <c r="AL29" s="488"/>
      <c r="AM29" s="445">
        <v>350819</v>
      </c>
      <c r="AN29" s="446"/>
      <c r="AO29" s="446"/>
      <c r="AP29" s="446"/>
      <c r="AQ29" s="446"/>
      <c r="AR29" s="488"/>
      <c r="AS29" s="445">
        <v>2923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524845</v>
      </c>
      <c r="BO29" s="395"/>
      <c r="BP29" s="395"/>
      <c r="BQ29" s="395"/>
      <c r="BR29" s="395"/>
      <c r="BS29" s="395"/>
      <c r="BT29" s="395"/>
      <c r="BU29" s="396"/>
      <c r="BV29" s="394">
        <v>504845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92.4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2187382</v>
      </c>
      <c r="BO30" s="514"/>
      <c r="BP30" s="514"/>
      <c r="BQ30" s="514"/>
      <c r="BR30" s="514"/>
      <c r="BS30" s="514"/>
      <c r="BT30" s="514"/>
      <c r="BU30" s="515"/>
      <c r="BV30" s="513">
        <v>1999474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診療所特別会計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IF('各会計、関係団体の財政状況及び健全化判断比率'!B31="","",'各会計、関係団体の財政状況及び健全化判断比率'!B31)</f>
        <v>船舶運航事業会計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lfoFxiN5u1/0E5+qWVI9EsxfDQSUFJlPf+jKUrgMxlgOaQ7LvWDDtg246Hy1MVafFBpowyJFvTyyAxZVmxAY6A==" saltValue="5Fquxi5+49EotWC5sF5f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362241</v>
      </c>
      <c r="S5" s="600"/>
      <c r="T5" s="600"/>
      <c r="U5" s="600"/>
      <c r="V5" s="600"/>
      <c r="W5" s="600"/>
      <c r="X5" s="600"/>
      <c r="Y5" s="601"/>
      <c r="Z5" s="602">
        <v>4.5999999999999996</v>
      </c>
      <c r="AA5" s="602"/>
      <c r="AB5" s="602"/>
      <c r="AC5" s="602"/>
      <c r="AD5" s="603">
        <v>362128</v>
      </c>
      <c r="AE5" s="603"/>
      <c r="AF5" s="603"/>
      <c r="AG5" s="603"/>
      <c r="AH5" s="603"/>
      <c r="AI5" s="603"/>
      <c r="AJ5" s="603"/>
      <c r="AK5" s="603"/>
      <c r="AL5" s="604">
        <v>12.4</v>
      </c>
      <c r="AM5" s="605"/>
      <c r="AN5" s="605"/>
      <c r="AO5" s="606"/>
      <c r="AP5" s="596" t="s">
        <v>216</v>
      </c>
      <c r="AQ5" s="597"/>
      <c r="AR5" s="597"/>
      <c r="AS5" s="597"/>
      <c r="AT5" s="597"/>
      <c r="AU5" s="597"/>
      <c r="AV5" s="597"/>
      <c r="AW5" s="597"/>
      <c r="AX5" s="597"/>
      <c r="AY5" s="597"/>
      <c r="AZ5" s="597"/>
      <c r="BA5" s="597"/>
      <c r="BB5" s="597"/>
      <c r="BC5" s="597"/>
      <c r="BD5" s="597"/>
      <c r="BE5" s="597"/>
      <c r="BF5" s="598"/>
      <c r="BG5" s="610">
        <v>362241</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43908</v>
      </c>
      <c r="S6" s="611"/>
      <c r="T6" s="611"/>
      <c r="U6" s="611"/>
      <c r="V6" s="611"/>
      <c r="W6" s="611"/>
      <c r="X6" s="611"/>
      <c r="Y6" s="612"/>
      <c r="Z6" s="613">
        <v>0.6</v>
      </c>
      <c r="AA6" s="613"/>
      <c r="AB6" s="613"/>
      <c r="AC6" s="613"/>
      <c r="AD6" s="614">
        <v>43908</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362241</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66311</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66311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60</v>
      </c>
      <c r="S7" s="611"/>
      <c r="T7" s="611"/>
      <c r="U7" s="611"/>
      <c r="V7" s="611"/>
      <c r="W7" s="611"/>
      <c r="X7" s="611"/>
      <c r="Y7" s="612"/>
      <c r="Z7" s="613">
        <v>0</v>
      </c>
      <c r="AA7" s="613"/>
      <c r="AB7" s="613"/>
      <c r="AC7" s="613"/>
      <c r="AD7" s="614">
        <v>60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125873</v>
      </c>
      <c r="BH7" s="611"/>
      <c r="BI7" s="611"/>
      <c r="BJ7" s="611"/>
      <c r="BK7" s="611"/>
      <c r="BL7" s="611"/>
      <c r="BM7" s="611"/>
      <c r="BN7" s="612"/>
      <c r="BO7" s="613">
        <v>34.700000000000003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1576605</v>
      </c>
      <c r="CS7" s="611"/>
      <c r="CT7" s="611"/>
      <c r="CU7" s="611"/>
      <c r="CV7" s="611"/>
      <c r="CW7" s="611"/>
      <c r="CX7" s="611"/>
      <c r="CY7" s="612"/>
      <c r="CZ7" s="613">
        <v>20.9</v>
      </c>
      <c r="DA7" s="613"/>
      <c r="DB7" s="613"/>
      <c r="DC7" s="613"/>
      <c r="DD7" s="619">
        <v>381000</v>
      </c>
      <c r="DE7" s="611"/>
      <c r="DF7" s="611"/>
      <c r="DG7" s="611"/>
      <c r="DH7" s="611"/>
      <c r="DI7" s="611"/>
      <c r="DJ7" s="611"/>
      <c r="DK7" s="611"/>
      <c r="DL7" s="611"/>
      <c r="DM7" s="611"/>
      <c r="DN7" s="611"/>
      <c r="DO7" s="611"/>
      <c r="DP7" s="612"/>
      <c r="DQ7" s="619">
        <v>1009748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773</v>
      </c>
      <c r="S8" s="611"/>
      <c r="T8" s="611"/>
      <c r="U8" s="611"/>
      <c r="V8" s="611"/>
      <c r="W8" s="611"/>
      <c r="X8" s="611"/>
      <c r="Y8" s="612"/>
      <c r="Z8" s="613">
        <v>0</v>
      </c>
      <c r="AA8" s="613"/>
      <c r="AB8" s="613"/>
      <c r="AC8" s="613"/>
      <c r="AD8" s="614">
        <v>773</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5587</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1167938</v>
      </c>
      <c r="CS8" s="611"/>
      <c r="CT8" s="611"/>
      <c r="CU8" s="611"/>
      <c r="CV8" s="611"/>
      <c r="CW8" s="611"/>
      <c r="CX8" s="611"/>
      <c r="CY8" s="612"/>
      <c r="CZ8" s="613">
        <v>15.5</v>
      </c>
      <c r="DA8" s="613"/>
      <c r="DB8" s="613"/>
      <c r="DC8" s="613"/>
      <c r="DD8" s="619">
        <v>66269</v>
      </c>
      <c r="DE8" s="611"/>
      <c r="DF8" s="611"/>
      <c r="DG8" s="611"/>
      <c r="DH8" s="611"/>
      <c r="DI8" s="611"/>
      <c r="DJ8" s="611"/>
      <c r="DK8" s="611"/>
      <c r="DL8" s="611"/>
      <c r="DM8" s="611"/>
      <c r="DN8" s="611"/>
      <c r="DO8" s="611"/>
      <c r="DP8" s="612"/>
      <c r="DQ8" s="619">
        <v>735324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860</v>
      </c>
      <c r="S9" s="611"/>
      <c r="T9" s="611"/>
      <c r="U9" s="611"/>
      <c r="V9" s="611"/>
      <c r="W9" s="611"/>
      <c r="X9" s="611"/>
      <c r="Y9" s="612"/>
      <c r="Z9" s="613">
        <v>0</v>
      </c>
      <c r="AA9" s="613"/>
      <c r="AB9" s="613"/>
      <c r="AC9" s="613"/>
      <c r="AD9" s="614">
        <v>860</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107981</v>
      </c>
      <c r="BH9" s="611"/>
      <c r="BI9" s="611"/>
      <c r="BJ9" s="611"/>
      <c r="BK9" s="611"/>
      <c r="BL9" s="611"/>
      <c r="BM9" s="611"/>
      <c r="BN9" s="612"/>
      <c r="BO9" s="613">
        <v>29.8</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732567</v>
      </c>
      <c r="CS9" s="611"/>
      <c r="CT9" s="611"/>
      <c r="CU9" s="611"/>
      <c r="CV9" s="611"/>
      <c r="CW9" s="611"/>
      <c r="CX9" s="611"/>
      <c r="CY9" s="612"/>
      <c r="CZ9" s="613">
        <v>9.6999999999999993</v>
      </c>
      <c r="DA9" s="613"/>
      <c r="DB9" s="613"/>
      <c r="DC9" s="613"/>
      <c r="DD9" s="619">
        <v>23572</v>
      </c>
      <c r="DE9" s="611"/>
      <c r="DF9" s="611"/>
      <c r="DG9" s="611"/>
      <c r="DH9" s="611"/>
      <c r="DI9" s="611"/>
      <c r="DJ9" s="611"/>
      <c r="DK9" s="611"/>
      <c r="DL9" s="611"/>
      <c r="DM9" s="611"/>
      <c r="DN9" s="611"/>
      <c r="DO9" s="611"/>
      <c r="DP9" s="612"/>
      <c r="DQ9" s="619">
        <v>374848</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9635</v>
      </c>
      <c r="BH10" s="611"/>
      <c r="BI10" s="611"/>
      <c r="BJ10" s="611"/>
      <c r="BK10" s="611"/>
      <c r="BL10" s="611"/>
      <c r="BM10" s="611"/>
      <c r="BN10" s="612"/>
      <c r="BO10" s="613">
        <v>2.7</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90768</v>
      </c>
      <c r="S11" s="611"/>
      <c r="T11" s="611"/>
      <c r="U11" s="611"/>
      <c r="V11" s="611"/>
      <c r="W11" s="611"/>
      <c r="X11" s="611"/>
      <c r="Y11" s="612"/>
      <c r="Z11" s="615">
        <v>1.2</v>
      </c>
      <c r="AA11" s="616"/>
      <c r="AB11" s="616"/>
      <c r="AC11" s="622"/>
      <c r="AD11" s="619">
        <v>90768</v>
      </c>
      <c r="AE11" s="611"/>
      <c r="AF11" s="611"/>
      <c r="AG11" s="611"/>
      <c r="AH11" s="611"/>
      <c r="AI11" s="611"/>
      <c r="AJ11" s="611"/>
      <c r="AK11" s="612"/>
      <c r="AL11" s="615">
        <v>3.1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2670</v>
      </c>
      <c r="BH11" s="611"/>
      <c r="BI11" s="611"/>
      <c r="BJ11" s="611"/>
      <c r="BK11" s="611"/>
      <c r="BL11" s="611"/>
      <c r="BM11" s="611"/>
      <c r="BN11" s="612"/>
      <c r="BO11" s="613">
        <v>0.7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1579196</v>
      </c>
      <c r="CS11" s="611"/>
      <c r="CT11" s="611"/>
      <c r="CU11" s="611"/>
      <c r="CV11" s="611"/>
      <c r="CW11" s="611"/>
      <c r="CX11" s="611"/>
      <c r="CY11" s="612"/>
      <c r="CZ11" s="613">
        <v>20.9</v>
      </c>
      <c r="DA11" s="613"/>
      <c r="DB11" s="613"/>
      <c r="DC11" s="613"/>
      <c r="DD11" s="619">
        <v>972431</v>
      </c>
      <c r="DE11" s="611"/>
      <c r="DF11" s="611"/>
      <c r="DG11" s="611"/>
      <c r="DH11" s="611"/>
      <c r="DI11" s="611"/>
      <c r="DJ11" s="611"/>
      <c r="DK11" s="611"/>
      <c r="DL11" s="611"/>
      <c r="DM11" s="611"/>
      <c r="DN11" s="611"/>
      <c r="DO11" s="611"/>
      <c r="DP11" s="612"/>
      <c r="DQ11" s="619">
        <v>375967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2120</v>
      </c>
      <c r="S12" s="611"/>
      <c r="T12" s="611"/>
      <c r="U12" s="611"/>
      <c r="V12" s="611"/>
      <c r="W12" s="611"/>
      <c r="X12" s="611"/>
      <c r="Y12" s="612"/>
      <c r="Z12" s="613">
        <v>0</v>
      </c>
      <c r="AA12" s="613"/>
      <c r="AB12" s="613"/>
      <c r="AC12" s="613"/>
      <c r="AD12" s="614">
        <v>2120</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191107</v>
      </c>
      <c r="BH12" s="611"/>
      <c r="BI12" s="611"/>
      <c r="BJ12" s="611"/>
      <c r="BK12" s="611"/>
      <c r="BL12" s="611"/>
      <c r="BM12" s="611"/>
      <c r="BN12" s="612"/>
      <c r="BO12" s="613">
        <v>52.8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559016</v>
      </c>
      <c r="CS12" s="611"/>
      <c r="CT12" s="611"/>
      <c r="CU12" s="611"/>
      <c r="CV12" s="611"/>
      <c r="CW12" s="611"/>
      <c r="CX12" s="611"/>
      <c r="CY12" s="612"/>
      <c r="CZ12" s="613">
        <v>7.4</v>
      </c>
      <c r="DA12" s="613"/>
      <c r="DB12" s="613"/>
      <c r="DC12" s="613"/>
      <c r="DD12" s="619">
        <v>229625</v>
      </c>
      <c r="DE12" s="611"/>
      <c r="DF12" s="611"/>
      <c r="DG12" s="611"/>
      <c r="DH12" s="611"/>
      <c r="DI12" s="611"/>
      <c r="DJ12" s="611"/>
      <c r="DK12" s="611"/>
      <c r="DL12" s="611"/>
      <c r="DM12" s="611"/>
      <c r="DN12" s="611"/>
      <c r="DO12" s="611"/>
      <c r="DP12" s="612"/>
      <c r="DQ12" s="619">
        <v>148103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182257</v>
      </c>
      <c r="BH13" s="611"/>
      <c r="BI13" s="611"/>
      <c r="BJ13" s="611"/>
      <c r="BK13" s="611"/>
      <c r="BL13" s="611"/>
      <c r="BM13" s="611"/>
      <c r="BN13" s="612"/>
      <c r="BO13" s="613">
        <v>50.3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509980</v>
      </c>
      <c r="CS13" s="611"/>
      <c r="CT13" s="611"/>
      <c r="CU13" s="611"/>
      <c r="CV13" s="611"/>
      <c r="CW13" s="611"/>
      <c r="CX13" s="611"/>
      <c r="CY13" s="612"/>
      <c r="CZ13" s="613">
        <v>6.8</v>
      </c>
      <c r="DA13" s="613"/>
      <c r="DB13" s="613"/>
      <c r="DC13" s="613"/>
      <c r="DD13" s="619">
        <v>222240</v>
      </c>
      <c r="DE13" s="611"/>
      <c r="DF13" s="611"/>
      <c r="DG13" s="611"/>
      <c r="DH13" s="611"/>
      <c r="DI13" s="611"/>
      <c r="DJ13" s="611"/>
      <c r="DK13" s="611"/>
      <c r="DL13" s="611"/>
      <c r="DM13" s="611"/>
      <c r="DN13" s="611"/>
      <c r="DO13" s="611"/>
      <c r="DP13" s="612"/>
      <c r="DQ13" s="619">
        <v>237073</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407</v>
      </c>
      <c r="S14" s="611"/>
      <c r="T14" s="611"/>
      <c r="U14" s="611"/>
      <c r="V14" s="611"/>
      <c r="W14" s="611"/>
      <c r="X14" s="611"/>
      <c r="Y14" s="612"/>
      <c r="Z14" s="613">
        <v>0</v>
      </c>
      <c r="AA14" s="613"/>
      <c r="AB14" s="613"/>
      <c r="AC14" s="613"/>
      <c r="AD14" s="614">
        <v>407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25661</v>
      </c>
      <c r="BH14" s="611"/>
      <c r="BI14" s="611"/>
      <c r="BJ14" s="611"/>
      <c r="BK14" s="611"/>
      <c r="BL14" s="611"/>
      <c r="BM14" s="611"/>
      <c r="BN14" s="612"/>
      <c r="BO14" s="613">
        <v>7.1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34959</v>
      </c>
      <c r="CS14" s="611"/>
      <c r="CT14" s="611"/>
      <c r="CU14" s="611"/>
      <c r="CV14" s="611"/>
      <c r="CW14" s="611"/>
      <c r="CX14" s="611"/>
      <c r="CY14" s="612"/>
      <c r="CZ14" s="613">
        <v>0.5</v>
      </c>
      <c r="DA14" s="613"/>
      <c r="DB14" s="613"/>
      <c r="DC14" s="613"/>
      <c r="DD14" s="619" t="s">
        <v>122</v>
      </c>
      <c r="DE14" s="611"/>
      <c r="DF14" s="611"/>
      <c r="DG14" s="611"/>
      <c r="DH14" s="611"/>
      <c r="DI14" s="611"/>
      <c r="DJ14" s="611"/>
      <c r="DK14" s="611"/>
      <c r="DL14" s="611"/>
      <c r="DM14" s="611"/>
      <c r="DN14" s="611"/>
      <c r="DO14" s="611"/>
      <c r="DP14" s="612"/>
      <c r="DQ14" s="619">
        <v>30259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19341</v>
      </c>
      <c r="BH15" s="611"/>
      <c r="BI15" s="611"/>
      <c r="BJ15" s="611"/>
      <c r="BK15" s="611"/>
      <c r="BL15" s="611"/>
      <c r="BM15" s="611"/>
      <c r="BN15" s="612"/>
      <c r="BO15" s="613">
        <v>5.3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850130</v>
      </c>
      <c r="CS15" s="611"/>
      <c r="CT15" s="611"/>
      <c r="CU15" s="611"/>
      <c r="CV15" s="611"/>
      <c r="CW15" s="611"/>
      <c r="CX15" s="611"/>
      <c r="CY15" s="612"/>
      <c r="CZ15" s="613">
        <v>11.3</v>
      </c>
      <c r="DA15" s="613"/>
      <c r="DB15" s="613"/>
      <c r="DC15" s="613"/>
      <c r="DD15" s="619">
        <v>284033</v>
      </c>
      <c r="DE15" s="611"/>
      <c r="DF15" s="611"/>
      <c r="DG15" s="611"/>
      <c r="DH15" s="611"/>
      <c r="DI15" s="611"/>
      <c r="DJ15" s="611"/>
      <c r="DK15" s="611"/>
      <c r="DL15" s="611"/>
      <c r="DM15" s="611"/>
      <c r="DN15" s="611"/>
      <c r="DO15" s="611"/>
      <c r="DP15" s="612"/>
      <c r="DQ15" s="619">
        <v>543057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4653</v>
      </c>
      <c r="S16" s="611"/>
      <c r="T16" s="611"/>
      <c r="U16" s="611"/>
      <c r="V16" s="611"/>
      <c r="W16" s="611"/>
      <c r="X16" s="611"/>
      <c r="Y16" s="612"/>
      <c r="Z16" s="613">
        <v>0.1</v>
      </c>
      <c r="AA16" s="613"/>
      <c r="AB16" s="613"/>
      <c r="AC16" s="613"/>
      <c r="AD16" s="614">
        <v>4653</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259</v>
      </c>
      <c r="BH16" s="611"/>
      <c r="BI16" s="611"/>
      <c r="BJ16" s="611"/>
      <c r="BK16" s="611"/>
      <c r="BL16" s="611"/>
      <c r="BM16" s="611"/>
      <c r="BN16" s="612"/>
      <c r="BO16" s="613">
        <v>0.1</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5695</v>
      </c>
      <c r="S17" s="611"/>
      <c r="T17" s="611"/>
      <c r="U17" s="611"/>
      <c r="V17" s="611"/>
      <c r="W17" s="611"/>
      <c r="X17" s="611"/>
      <c r="Y17" s="612"/>
      <c r="Z17" s="613">
        <v>0.1</v>
      </c>
      <c r="AA17" s="613"/>
      <c r="AB17" s="613"/>
      <c r="AC17" s="613"/>
      <c r="AD17" s="614">
        <v>5695</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459979</v>
      </c>
      <c r="CS17" s="611"/>
      <c r="CT17" s="611"/>
      <c r="CU17" s="611"/>
      <c r="CV17" s="611"/>
      <c r="CW17" s="611"/>
      <c r="CX17" s="611"/>
      <c r="CY17" s="612"/>
      <c r="CZ17" s="613">
        <v>6.1</v>
      </c>
      <c r="DA17" s="613"/>
      <c r="DB17" s="613"/>
      <c r="DC17" s="613"/>
      <c r="DD17" s="619" t="s">
        <v>122</v>
      </c>
      <c r="DE17" s="611"/>
      <c r="DF17" s="611"/>
      <c r="DG17" s="611"/>
      <c r="DH17" s="611"/>
      <c r="DI17" s="611"/>
      <c r="DJ17" s="611"/>
      <c r="DK17" s="611"/>
      <c r="DL17" s="611"/>
      <c r="DM17" s="611"/>
      <c r="DN17" s="611"/>
      <c r="DO17" s="611"/>
      <c r="DP17" s="612"/>
      <c r="DQ17" s="619">
        <v>459979</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1865</v>
      </c>
      <c r="S18" s="611"/>
      <c r="T18" s="611"/>
      <c r="U18" s="611"/>
      <c r="V18" s="611"/>
      <c r="W18" s="611"/>
      <c r="X18" s="611"/>
      <c r="Y18" s="612"/>
      <c r="Z18" s="613">
        <v>0</v>
      </c>
      <c r="AA18" s="613"/>
      <c r="AB18" s="613"/>
      <c r="AC18" s="613"/>
      <c r="AD18" s="614">
        <v>1865</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6949</v>
      </c>
      <c r="CS18" s="611"/>
      <c r="CT18" s="611"/>
      <c r="CU18" s="611"/>
      <c r="CV18" s="611"/>
      <c r="CW18" s="611"/>
      <c r="CX18" s="611"/>
      <c r="CY18" s="612"/>
      <c r="CZ18" s="613">
        <v>0.1</v>
      </c>
      <c r="DA18" s="613"/>
      <c r="DB18" s="613"/>
      <c r="DC18" s="613"/>
      <c r="DD18" s="619" t="s">
        <v>122</v>
      </c>
      <c r="DE18" s="611"/>
      <c r="DF18" s="611"/>
      <c r="DG18" s="611"/>
      <c r="DH18" s="611"/>
      <c r="DI18" s="611"/>
      <c r="DJ18" s="611"/>
      <c r="DK18" s="611"/>
      <c r="DL18" s="611"/>
      <c r="DM18" s="611"/>
      <c r="DN18" s="611"/>
      <c r="DO18" s="611"/>
      <c r="DP18" s="612"/>
      <c r="DQ18" s="619">
        <v>6949</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1190</v>
      </c>
      <c r="S19" s="611"/>
      <c r="T19" s="611"/>
      <c r="U19" s="611"/>
      <c r="V19" s="611"/>
      <c r="W19" s="611"/>
      <c r="X19" s="611"/>
      <c r="Y19" s="612"/>
      <c r="Z19" s="613">
        <v>0</v>
      </c>
      <c r="AA19" s="613"/>
      <c r="AB19" s="613"/>
      <c r="AC19" s="613"/>
      <c r="AD19" s="614">
        <v>1190</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675</v>
      </c>
      <c r="S20" s="611"/>
      <c r="T20" s="611"/>
      <c r="U20" s="611"/>
      <c r="V20" s="611"/>
      <c r="W20" s="611"/>
      <c r="X20" s="611"/>
      <c r="Y20" s="612"/>
      <c r="Z20" s="613">
        <v>0</v>
      </c>
      <c r="AA20" s="613"/>
      <c r="AB20" s="613"/>
      <c r="AC20" s="613"/>
      <c r="AD20" s="614">
        <v>675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7543630</v>
      </c>
      <c r="CS20" s="611"/>
      <c r="CT20" s="611"/>
      <c r="CU20" s="611"/>
      <c r="CV20" s="611"/>
      <c r="CW20" s="611"/>
      <c r="CX20" s="611"/>
      <c r="CY20" s="612"/>
      <c r="CZ20" s="613">
        <v>100</v>
      </c>
      <c r="DA20" s="613"/>
      <c r="DB20" s="613"/>
      <c r="DC20" s="613"/>
      <c r="DD20" s="619">
        <v>2179170</v>
      </c>
      <c r="DE20" s="611"/>
      <c r="DF20" s="611"/>
      <c r="DG20" s="611"/>
      <c r="DH20" s="611"/>
      <c r="DI20" s="611"/>
      <c r="DJ20" s="611"/>
      <c r="DK20" s="611"/>
      <c r="DL20" s="611"/>
      <c r="DM20" s="611"/>
      <c r="DN20" s="611"/>
      <c r="DO20" s="611"/>
      <c r="DP20" s="612"/>
      <c r="DQ20" s="619">
        <v>3987618</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2594481</v>
      </c>
      <c r="S21" s="611"/>
      <c r="T21" s="611"/>
      <c r="U21" s="611"/>
      <c r="V21" s="611"/>
      <c r="W21" s="611"/>
      <c r="X21" s="611"/>
      <c r="Y21" s="612"/>
      <c r="Z21" s="613">
        <v>32.9</v>
      </c>
      <c r="AA21" s="613"/>
      <c r="AB21" s="613"/>
      <c r="AC21" s="613"/>
      <c r="AD21" s="614">
        <v>2322282</v>
      </c>
      <c r="AE21" s="614"/>
      <c r="AF21" s="614"/>
      <c r="AG21" s="614"/>
      <c r="AH21" s="614"/>
      <c r="AI21" s="614"/>
      <c r="AJ21" s="614"/>
      <c r="AK21" s="614"/>
      <c r="AL21" s="615">
        <v>79.599999999999994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2322282</v>
      </c>
      <c r="S22" s="611"/>
      <c r="T22" s="611"/>
      <c r="U22" s="611"/>
      <c r="V22" s="611"/>
      <c r="W22" s="611"/>
      <c r="X22" s="611"/>
      <c r="Y22" s="612"/>
      <c r="Z22" s="613">
        <v>29.5</v>
      </c>
      <c r="AA22" s="613"/>
      <c r="AB22" s="613"/>
      <c r="AC22" s="613"/>
      <c r="AD22" s="614">
        <v>2322282</v>
      </c>
      <c r="AE22" s="614"/>
      <c r="AF22" s="614"/>
      <c r="AG22" s="614"/>
      <c r="AH22" s="614"/>
      <c r="AI22" s="614"/>
      <c r="AJ22" s="614"/>
      <c r="AK22" s="614"/>
      <c r="AL22" s="615">
        <v>79.599999999999994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272199</v>
      </c>
      <c r="S23" s="611"/>
      <c r="T23" s="611"/>
      <c r="U23" s="611"/>
      <c r="V23" s="611"/>
      <c r="W23" s="611"/>
      <c r="X23" s="611"/>
      <c r="Y23" s="612"/>
      <c r="Z23" s="613">
        <v>3.5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2143576</v>
      </c>
      <c r="CS24" s="600"/>
      <c r="CT24" s="600"/>
      <c r="CU24" s="600"/>
      <c r="CV24" s="600"/>
      <c r="CW24" s="600"/>
      <c r="CX24" s="600"/>
      <c r="CY24" s="601"/>
      <c r="CZ24" s="604">
        <v>28.4</v>
      </c>
      <c r="DA24" s="605"/>
      <c r="DB24" s="605"/>
      <c r="DC24" s="621"/>
      <c r="DD24" s="642">
        <v>1546563</v>
      </c>
      <c r="DE24" s="600"/>
      <c r="DF24" s="600"/>
      <c r="DG24" s="600"/>
      <c r="DH24" s="600"/>
      <c r="DI24" s="600"/>
      <c r="DJ24" s="600"/>
      <c r="DK24" s="601"/>
      <c r="DL24" s="642">
        <v>1500208</v>
      </c>
      <c r="DM24" s="600"/>
      <c r="DN24" s="600"/>
      <c r="DO24" s="600"/>
      <c r="DP24" s="600"/>
      <c r="DQ24" s="600"/>
      <c r="DR24" s="600"/>
      <c r="DS24" s="600"/>
      <c r="DT24" s="600"/>
      <c r="DU24" s="600"/>
      <c r="DV24" s="601"/>
      <c r="DW24" s="604">
        <v>51.2</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3107831</v>
      </c>
      <c r="S25" s="611"/>
      <c r="T25" s="611"/>
      <c r="U25" s="611"/>
      <c r="V25" s="611"/>
      <c r="W25" s="611"/>
      <c r="X25" s="611"/>
      <c r="Y25" s="612"/>
      <c r="Z25" s="613">
        <v>39.4</v>
      </c>
      <c r="AA25" s="613"/>
      <c r="AB25" s="613"/>
      <c r="AC25" s="613"/>
      <c r="AD25" s="614">
        <v>2835519</v>
      </c>
      <c r="AE25" s="614"/>
      <c r="AF25" s="614"/>
      <c r="AG25" s="614"/>
      <c r="AH25" s="614"/>
      <c r="AI25" s="614"/>
      <c r="AJ25" s="614"/>
      <c r="AK25" s="614"/>
      <c r="AL25" s="615">
        <v>97.2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1298895</v>
      </c>
      <c r="CS25" s="643"/>
      <c r="CT25" s="643"/>
      <c r="CU25" s="643"/>
      <c r="CV25" s="643"/>
      <c r="CW25" s="643"/>
      <c r="CX25" s="643"/>
      <c r="CY25" s="644"/>
      <c r="CZ25" s="615">
        <v>17.2</v>
      </c>
      <c r="DA25" s="640"/>
      <c r="DB25" s="640"/>
      <c r="DC25" s="645"/>
      <c r="DD25" s="619">
        <v>967482</v>
      </c>
      <c r="DE25" s="643"/>
      <c r="DF25" s="643"/>
      <c r="DG25" s="643"/>
      <c r="DH25" s="643"/>
      <c r="DI25" s="643"/>
      <c r="DJ25" s="643"/>
      <c r="DK25" s="644"/>
      <c r="DL25" s="619">
        <v>930529</v>
      </c>
      <c r="DM25" s="643"/>
      <c r="DN25" s="643"/>
      <c r="DO25" s="643"/>
      <c r="DP25" s="643"/>
      <c r="DQ25" s="643"/>
      <c r="DR25" s="643"/>
      <c r="DS25" s="643"/>
      <c r="DT25" s="643"/>
      <c r="DU25" s="643"/>
      <c r="DV25" s="644"/>
      <c r="DW25" s="615">
        <v>31.8</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1114</v>
      </c>
      <c r="S26" s="611"/>
      <c r="T26" s="611"/>
      <c r="U26" s="611"/>
      <c r="V26" s="611"/>
      <c r="W26" s="611"/>
      <c r="X26" s="611"/>
      <c r="Y26" s="612"/>
      <c r="Z26" s="613">
        <v>0</v>
      </c>
      <c r="AA26" s="613"/>
      <c r="AB26" s="613"/>
      <c r="AC26" s="613"/>
      <c r="AD26" s="614">
        <v>1114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824848</v>
      </c>
      <c r="CS26" s="611"/>
      <c r="CT26" s="611"/>
      <c r="CU26" s="611"/>
      <c r="CV26" s="611"/>
      <c r="CW26" s="611"/>
      <c r="CX26" s="611"/>
      <c r="CY26" s="612"/>
      <c r="CZ26" s="615">
        <v>10.9</v>
      </c>
      <c r="DA26" s="640"/>
      <c r="DB26" s="640"/>
      <c r="DC26" s="645"/>
      <c r="DD26" s="619">
        <v>609196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39349</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362241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384702</v>
      </c>
      <c r="CS27" s="643"/>
      <c r="CT27" s="643"/>
      <c r="CU27" s="643"/>
      <c r="CV27" s="643"/>
      <c r="CW27" s="643"/>
      <c r="CX27" s="643"/>
      <c r="CY27" s="644"/>
      <c r="CZ27" s="615">
        <v>5.0999999999999996</v>
      </c>
      <c r="DA27" s="640"/>
      <c r="DB27" s="640"/>
      <c r="DC27" s="645"/>
      <c r="DD27" s="619">
        <v>119102</v>
      </c>
      <c r="DE27" s="643"/>
      <c r="DF27" s="643"/>
      <c r="DG27" s="643"/>
      <c r="DH27" s="643"/>
      <c r="DI27" s="643"/>
      <c r="DJ27" s="643"/>
      <c r="DK27" s="644"/>
      <c r="DL27" s="619">
        <v>109700</v>
      </c>
      <c r="DM27" s="643"/>
      <c r="DN27" s="643"/>
      <c r="DO27" s="643"/>
      <c r="DP27" s="643"/>
      <c r="DQ27" s="643"/>
      <c r="DR27" s="643"/>
      <c r="DS27" s="643"/>
      <c r="DT27" s="643"/>
      <c r="DU27" s="643"/>
      <c r="DV27" s="644"/>
      <c r="DW27" s="615">
        <v>3.7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57007</v>
      </c>
      <c r="S28" s="611"/>
      <c r="T28" s="611"/>
      <c r="U28" s="611"/>
      <c r="V28" s="611"/>
      <c r="W28" s="611"/>
      <c r="X28" s="611"/>
      <c r="Y28" s="612"/>
      <c r="Z28" s="613">
        <v>0.7</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459979</v>
      </c>
      <c r="CS28" s="611"/>
      <c r="CT28" s="611"/>
      <c r="CU28" s="611"/>
      <c r="CV28" s="611"/>
      <c r="CW28" s="611"/>
      <c r="CX28" s="611"/>
      <c r="CY28" s="612"/>
      <c r="CZ28" s="615">
        <v>6.1</v>
      </c>
      <c r="DA28" s="640"/>
      <c r="DB28" s="640"/>
      <c r="DC28" s="645"/>
      <c r="DD28" s="619">
        <v>459979</v>
      </c>
      <c r="DE28" s="611"/>
      <c r="DF28" s="611"/>
      <c r="DG28" s="611"/>
      <c r="DH28" s="611"/>
      <c r="DI28" s="611"/>
      <c r="DJ28" s="611"/>
      <c r="DK28" s="612"/>
      <c r="DL28" s="619">
        <v>459979</v>
      </c>
      <c r="DM28" s="611"/>
      <c r="DN28" s="611"/>
      <c r="DO28" s="611"/>
      <c r="DP28" s="611"/>
      <c r="DQ28" s="611"/>
      <c r="DR28" s="611"/>
      <c r="DS28" s="611"/>
      <c r="DT28" s="611"/>
      <c r="DU28" s="611"/>
      <c r="DV28" s="612"/>
      <c r="DW28" s="615">
        <v>15.7</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321397</v>
      </c>
      <c r="S29" s="611"/>
      <c r="T29" s="611"/>
      <c r="U29" s="611"/>
      <c r="V29" s="611"/>
      <c r="W29" s="611"/>
      <c r="X29" s="611"/>
      <c r="Y29" s="612"/>
      <c r="Z29" s="613">
        <v>4.0999999999999996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459979</v>
      </c>
      <c r="CS29" s="643"/>
      <c r="CT29" s="643"/>
      <c r="CU29" s="643"/>
      <c r="CV29" s="643"/>
      <c r="CW29" s="643"/>
      <c r="CX29" s="643"/>
      <c r="CY29" s="644"/>
      <c r="CZ29" s="615">
        <v>6.1</v>
      </c>
      <c r="DA29" s="640"/>
      <c r="DB29" s="640"/>
      <c r="DC29" s="645"/>
      <c r="DD29" s="619">
        <v>459979</v>
      </c>
      <c r="DE29" s="643"/>
      <c r="DF29" s="643"/>
      <c r="DG29" s="643"/>
      <c r="DH29" s="643"/>
      <c r="DI29" s="643"/>
      <c r="DJ29" s="643"/>
      <c r="DK29" s="644"/>
      <c r="DL29" s="619">
        <v>459979</v>
      </c>
      <c r="DM29" s="643"/>
      <c r="DN29" s="643"/>
      <c r="DO29" s="643"/>
      <c r="DP29" s="643"/>
      <c r="DQ29" s="643"/>
      <c r="DR29" s="643"/>
      <c r="DS29" s="643"/>
      <c r="DT29" s="643"/>
      <c r="DU29" s="643"/>
      <c r="DV29" s="644"/>
      <c r="DW29" s="615">
        <v>15.7</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1959914</v>
      </c>
      <c r="S30" s="611"/>
      <c r="T30" s="611"/>
      <c r="U30" s="611"/>
      <c r="V30" s="611"/>
      <c r="W30" s="611"/>
      <c r="X30" s="611"/>
      <c r="Y30" s="612"/>
      <c r="Z30" s="613">
        <v>24.9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443991</v>
      </c>
      <c r="CS30" s="611"/>
      <c r="CT30" s="611"/>
      <c r="CU30" s="611"/>
      <c r="CV30" s="611"/>
      <c r="CW30" s="611"/>
      <c r="CX30" s="611"/>
      <c r="CY30" s="612"/>
      <c r="CZ30" s="615">
        <v>5.9</v>
      </c>
      <c r="DA30" s="640"/>
      <c r="DB30" s="640"/>
      <c r="DC30" s="645"/>
      <c r="DD30" s="619">
        <v>443991</v>
      </c>
      <c r="DE30" s="611"/>
      <c r="DF30" s="611"/>
      <c r="DG30" s="611"/>
      <c r="DH30" s="611"/>
      <c r="DI30" s="611"/>
      <c r="DJ30" s="611"/>
      <c r="DK30" s="612"/>
      <c r="DL30" s="619">
        <v>443991</v>
      </c>
      <c r="DM30" s="611"/>
      <c r="DN30" s="611"/>
      <c r="DO30" s="611"/>
      <c r="DP30" s="611"/>
      <c r="DQ30" s="611"/>
      <c r="DR30" s="611"/>
      <c r="DS30" s="611"/>
      <c r="DT30" s="611"/>
      <c r="DU30" s="611"/>
      <c r="DV30" s="612"/>
      <c r="DW30" s="615">
        <v>15.2</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80339</v>
      </c>
      <c r="S31" s="611"/>
      <c r="T31" s="611"/>
      <c r="U31" s="611"/>
      <c r="V31" s="611"/>
      <c r="W31" s="611"/>
      <c r="X31" s="611"/>
      <c r="Y31" s="612"/>
      <c r="Z31" s="613">
        <v>1</v>
      </c>
      <c r="AA31" s="613"/>
      <c r="AB31" s="613"/>
      <c r="AC31" s="613"/>
      <c r="AD31" s="614">
        <v>80339</v>
      </c>
      <c r="AE31" s="614"/>
      <c r="AF31" s="614"/>
      <c r="AG31" s="614"/>
      <c r="AH31" s="614"/>
      <c r="AI31" s="614"/>
      <c r="AJ31" s="614"/>
      <c r="AK31" s="614"/>
      <c r="AL31" s="615">
        <v>2.8</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99.4</v>
      </c>
      <c r="BH31" s="654"/>
      <c r="BI31" s="654"/>
      <c r="BJ31" s="654"/>
      <c r="BK31" s="654"/>
      <c r="BL31" s="654"/>
      <c r="BM31" s="605">
        <v>98.6</v>
      </c>
      <c r="BN31" s="654"/>
      <c r="BO31" s="654"/>
      <c r="BP31" s="654"/>
      <c r="BQ31" s="655"/>
      <c r="BR31" s="657">
        <v>99.5</v>
      </c>
      <c r="BS31" s="654"/>
      <c r="BT31" s="654"/>
      <c r="BU31" s="654"/>
      <c r="BV31" s="654"/>
      <c r="BW31" s="654"/>
      <c r="BX31" s="605">
        <v>98.8</v>
      </c>
      <c r="BY31" s="654"/>
      <c r="BZ31" s="654"/>
      <c r="CA31" s="654"/>
      <c r="CB31" s="655"/>
      <c r="CD31" s="650"/>
      <c r="CE31" s="651"/>
      <c r="CF31" s="607" t="s">
        <v>300</v>
      </c>
      <c r="CG31" s="608"/>
      <c r="CH31" s="608"/>
      <c r="CI31" s="608"/>
      <c r="CJ31" s="608"/>
      <c r="CK31" s="608"/>
      <c r="CL31" s="608"/>
      <c r="CM31" s="608"/>
      <c r="CN31" s="608"/>
      <c r="CO31" s="608"/>
      <c r="CP31" s="608"/>
      <c r="CQ31" s="609"/>
      <c r="CR31" s="610">
        <v>15988</v>
      </c>
      <c r="CS31" s="643"/>
      <c r="CT31" s="643"/>
      <c r="CU31" s="643"/>
      <c r="CV31" s="643"/>
      <c r="CW31" s="643"/>
      <c r="CX31" s="643"/>
      <c r="CY31" s="644"/>
      <c r="CZ31" s="615">
        <v>0.2</v>
      </c>
      <c r="DA31" s="640"/>
      <c r="DB31" s="640"/>
      <c r="DC31" s="645"/>
      <c r="DD31" s="619">
        <v>15988</v>
      </c>
      <c r="DE31" s="643"/>
      <c r="DF31" s="643"/>
      <c r="DG31" s="643"/>
      <c r="DH31" s="643"/>
      <c r="DI31" s="643"/>
      <c r="DJ31" s="643"/>
      <c r="DK31" s="644"/>
      <c r="DL31" s="619">
        <v>15988</v>
      </c>
      <c r="DM31" s="643"/>
      <c r="DN31" s="643"/>
      <c r="DO31" s="643"/>
      <c r="DP31" s="643"/>
      <c r="DQ31" s="643"/>
      <c r="DR31" s="643"/>
      <c r="DS31" s="643"/>
      <c r="DT31" s="643"/>
      <c r="DU31" s="643"/>
      <c r="DV31" s="644"/>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931503</v>
      </c>
      <c r="S32" s="611"/>
      <c r="T32" s="611"/>
      <c r="U32" s="611"/>
      <c r="V32" s="611"/>
      <c r="W32" s="611"/>
      <c r="X32" s="611"/>
      <c r="Y32" s="612"/>
      <c r="Z32" s="613">
        <v>11.8</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99.5</v>
      </c>
      <c r="BH32" s="643"/>
      <c r="BI32" s="643"/>
      <c r="BJ32" s="643"/>
      <c r="BK32" s="643"/>
      <c r="BL32" s="643"/>
      <c r="BM32" s="616">
        <v>98.8</v>
      </c>
      <c r="BN32" s="643"/>
      <c r="BO32" s="643"/>
      <c r="BP32" s="643"/>
      <c r="BQ32" s="656"/>
      <c r="BR32" s="667">
        <v>99.6</v>
      </c>
      <c r="BS32" s="643"/>
      <c r="BT32" s="643"/>
      <c r="BU32" s="643"/>
      <c r="BV32" s="643"/>
      <c r="BW32" s="643"/>
      <c r="BX32" s="616">
        <v>99.1</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92111</v>
      </c>
      <c r="S33" s="611"/>
      <c r="T33" s="611"/>
      <c r="U33" s="611"/>
      <c r="V33" s="611"/>
      <c r="W33" s="611"/>
      <c r="X33" s="611"/>
      <c r="Y33" s="612"/>
      <c r="Z33" s="613">
        <v>1.2</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99.2</v>
      </c>
      <c r="BH33" s="669"/>
      <c r="BI33" s="669"/>
      <c r="BJ33" s="669"/>
      <c r="BK33" s="669"/>
      <c r="BL33" s="669"/>
      <c r="BM33" s="670">
        <v>98.1</v>
      </c>
      <c r="BN33" s="669"/>
      <c r="BO33" s="669"/>
      <c r="BP33" s="669"/>
      <c r="BQ33" s="671"/>
      <c r="BR33" s="668">
        <v>99.2</v>
      </c>
      <c r="BS33" s="669"/>
      <c r="BT33" s="669"/>
      <c r="BU33" s="669"/>
      <c r="BV33" s="669"/>
      <c r="BW33" s="669"/>
      <c r="BX33" s="670">
        <v>98.2</v>
      </c>
      <c r="BY33" s="669"/>
      <c r="BZ33" s="669"/>
      <c r="CA33" s="669"/>
      <c r="CB33" s="671"/>
      <c r="CD33" s="607" t="s">
        <v>307</v>
      </c>
      <c r="CE33" s="608"/>
      <c r="CF33" s="608"/>
      <c r="CG33" s="608"/>
      <c r="CH33" s="608"/>
      <c r="CI33" s="608"/>
      <c r="CJ33" s="608"/>
      <c r="CK33" s="608"/>
      <c r="CL33" s="608"/>
      <c r="CM33" s="608"/>
      <c r="CN33" s="608"/>
      <c r="CO33" s="608"/>
      <c r="CP33" s="608"/>
      <c r="CQ33" s="609"/>
      <c r="CR33" s="610">
        <v>3220884</v>
      </c>
      <c r="CS33" s="643"/>
      <c r="CT33" s="643"/>
      <c r="CU33" s="643"/>
      <c r="CV33" s="643"/>
      <c r="CW33" s="643"/>
      <c r="CX33" s="643"/>
      <c r="CY33" s="644"/>
      <c r="CZ33" s="615">
        <v>42.7</v>
      </c>
      <c r="DA33" s="640"/>
      <c r="DB33" s="640"/>
      <c r="DC33" s="645"/>
      <c r="DD33" s="619">
        <v>2199175</v>
      </c>
      <c r="DE33" s="643"/>
      <c r="DF33" s="643"/>
      <c r="DG33" s="643"/>
      <c r="DH33" s="643"/>
      <c r="DI33" s="643"/>
      <c r="DJ33" s="643"/>
      <c r="DK33" s="644"/>
      <c r="DL33" s="619">
        <v>815943</v>
      </c>
      <c r="DM33" s="643"/>
      <c r="DN33" s="643"/>
      <c r="DO33" s="643"/>
      <c r="DP33" s="643"/>
      <c r="DQ33" s="643"/>
      <c r="DR33" s="643"/>
      <c r="DS33" s="643"/>
      <c r="DT33" s="643"/>
      <c r="DU33" s="643"/>
      <c r="DV33" s="644"/>
      <c r="DW33" s="615">
        <v>27.9</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40005</v>
      </c>
      <c r="S34" s="611"/>
      <c r="T34" s="611"/>
      <c r="U34" s="611"/>
      <c r="V34" s="611"/>
      <c r="W34" s="611"/>
      <c r="X34" s="611"/>
      <c r="Y34" s="612"/>
      <c r="Z34" s="613">
        <v>0.5</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1753637</v>
      </c>
      <c r="CS34" s="611"/>
      <c r="CT34" s="611"/>
      <c r="CU34" s="611"/>
      <c r="CV34" s="611"/>
      <c r="CW34" s="611"/>
      <c r="CX34" s="611"/>
      <c r="CY34" s="612"/>
      <c r="CZ34" s="615">
        <v>23.2</v>
      </c>
      <c r="DA34" s="640"/>
      <c r="DB34" s="640"/>
      <c r="DC34" s="645"/>
      <c r="DD34" s="619">
        <v>1115869</v>
      </c>
      <c r="DE34" s="611"/>
      <c r="DF34" s="611"/>
      <c r="DG34" s="611"/>
      <c r="DH34" s="611"/>
      <c r="DI34" s="611"/>
      <c r="DJ34" s="611"/>
      <c r="DK34" s="612"/>
      <c r="DL34" s="619">
        <v>509368</v>
      </c>
      <c r="DM34" s="611"/>
      <c r="DN34" s="611"/>
      <c r="DO34" s="611"/>
      <c r="DP34" s="611"/>
      <c r="DQ34" s="611"/>
      <c r="DR34" s="611"/>
      <c r="DS34" s="611"/>
      <c r="DT34" s="611"/>
      <c r="DU34" s="611"/>
      <c r="DV34" s="612"/>
      <c r="DW34" s="615">
        <v>17.399999999999999</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427205</v>
      </c>
      <c r="S35" s="611"/>
      <c r="T35" s="611"/>
      <c r="U35" s="611"/>
      <c r="V35" s="611"/>
      <c r="W35" s="611"/>
      <c r="X35" s="611"/>
      <c r="Y35" s="612"/>
      <c r="Z35" s="613">
        <v>5.4</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43450</v>
      </c>
      <c r="CS35" s="643"/>
      <c r="CT35" s="643"/>
      <c r="CU35" s="643"/>
      <c r="CV35" s="643"/>
      <c r="CW35" s="643"/>
      <c r="CX35" s="643"/>
      <c r="CY35" s="644"/>
      <c r="CZ35" s="615">
        <v>0.6</v>
      </c>
      <c r="DA35" s="640"/>
      <c r="DB35" s="640"/>
      <c r="DC35" s="645"/>
      <c r="DD35" s="619">
        <v>43450</v>
      </c>
      <c r="DE35" s="643"/>
      <c r="DF35" s="643"/>
      <c r="DG35" s="643"/>
      <c r="DH35" s="643"/>
      <c r="DI35" s="643"/>
      <c r="DJ35" s="643"/>
      <c r="DK35" s="644"/>
      <c r="DL35" s="619" t="s">
        <v>122</v>
      </c>
      <c r="DM35" s="643"/>
      <c r="DN35" s="643"/>
      <c r="DO35" s="643"/>
      <c r="DP35" s="643"/>
      <c r="DQ35" s="643"/>
      <c r="DR35" s="643"/>
      <c r="DS35" s="643"/>
      <c r="DT35" s="643"/>
      <c r="DU35" s="643"/>
      <c r="DV35" s="644"/>
      <c r="DW35" s="615" t="s">
        <v>122</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394863</v>
      </c>
      <c r="S36" s="611"/>
      <c r="T36" s="611"/>
      <c r="U36" s="611"/>
      <c r="V36" s="611"/>
      <c r="W36" s="611"/>
      <c r="X36" s="611"/>
      <c r="Y36" s="612"/>
      <c r="Z36" s="613">
        <v>5</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256615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5497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637185</v>
      </c>
      <c r="CS36" s="611"/>
      <c r="CT36" s="611"/>
      <c r="CU36" s="611"/>
      <c r="CV36" s="611"/>
      <c r="CW36" s="611"/>
      <c r="CX36" s="611"/>
      <c r="CY36" s="612"/>
      <c r="CZ36" s="615">
        <v>8.4</v>
      </c>
      <c r="DA36" s="640"/>
      <c r="DB36" s="640"/>
      <c r="DC36" s="645"/>
      <c r="DD36" s="619">
        <v>327887</v>
      </c>
      <c r="DE36" s="611"/>
      <c r="DF36" s="611"/>
      <c r="DG36" s="611"/>
      <c r="DH36" s="611"/>
      <c r="DI36" s="611"/>
      <c r="DJ36" s="611"/>
      <c r="DK36" s="612"/>
      <c r="DL36" s="619">
        <v>137653</v>
      </c>
      <c r="DM36" s="611"/>
      <c r="DN36" s="611"/>
      <c r="DO36" s="611"/>
      <c r="DP36" s="611"/>
      <c r="DQ36" s="611"/>
      <c r="DR36" s="611"/>
      <c r="DS36" s="611"/>
      <c r="DT36" s="611"/>
      <c r="DU36" s="611"/>
      <c r="DV36" s="612"/>
      <c r="DW36" s="615">
        <v>4.7</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85156</v>
      </c>
      <c r="S37" s="611"/>
      <c r="T37" s="611"/>
      <c r="U37" s="611"/>
      <c r="V37" s="611"/>
      <c r="W37" s="611"/>
      <c r="X37" s="611"/>
      <c r="Y37" s="612"/>
      <c r="Z37" s="613">
        <v>1.1000000000000001</v>
      </c>
      <c r="AA37" s="613"/>
      <c r="AB37" s="613"/>
      <c r="AC37" s="613"/>
      <c r="AD37" s="614">
        <v>1620</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6938</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-7814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80254</v>
      </c>
      <c r="CS37" s="643"/>
      <c r="CT37" s="643"/>
      <c r="CU37" s="643"/>
      <c r="CV37" s="643"/>
      <c r="CW37" s="643"/>
      <c r="CX37" s="643"/>
      <c r="CY37" s="644"/>
      <c r="CZ37" s="615">
        <v>1.1000000000000001</v>
      </c>
      <c r="DA37" s="640"/>
      <c r="DB37" s="640"/>
      <c r="DC37" s="645"/>
      <c r="DD37" s="619">
        <v>45787</v>
      </c>
      <c r="DE37" s="643"/>
      <c r="DF37" s="643"/>
      <c r="DG37" s="643"/>
      <c r="DH37" s="643"/>
      <c r="DI37" s="643"/>
      <c r="DJ37" s="643"/>
      <c r="DK37" s="644"/>
      <c r="DL37" s="619">
        <v>44887</v>
      </c>
      <c r="DM37" s="643"/>
      <c r="DN37" s="643"/>
      <c r="DO37" s="643"/>
      <c r="DP37" s="643"/>
      <c r="DQ37" s="643"/>
      <c r="DR37" s="643"/>
      <c r="DS37" s="643"/>
      <c r="DT37" s="643"/>
      <c r="DU37" s="643"/>
      <c r="DV37" s="644"/>
      <c r="DW37" s="615">
        <v>1.5</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342533</v>
      </c>
      <c r="S38" s="611"/>
      <c r="T38" s="611"/>
      <c r="U38" s="611"/>
      <c r="V38" s="611"/>
      <c r="W38" s="611"/>
      <c r="X38" s="611"/>
      <c r="Y38" s="612"/>
      <c r="Z38" s="613">
        <v>4.3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2720</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1097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246957</v>
      </c>
      <c r="CS38" s="611"/>
      <c r="CT38" s="611"/>
      <c r="CU38" s="611"/>
      <c r="CV38" s="611"/>
      <c r="CW38" s="611"/>
      <c r="CX38" s="611"/>
      <c r="CY38" s="612"/>
      <c r="CZ38" s="615">
        <v>3.3</v>
      </c>
      <c r="DA38" s="640"/>
      <c r="DB38" s="640"/>
      <c r="DC38" s="645"/>
      <c r="DD38" s="619">
        <v>203264</v>
      </c>
      <c r="DE38" s="611"/>
      <c r="DF38" s="611"/>
      <c r="DG38" s="611"/>
      <c r="DH38" s="611"/>
      <c r="DI38" s="611"/>
      <c r="DJ38" s="611"/>
      <c r="DK38" s="612"/>
      <c r="DL38" s="619">
        <v>168922</v>
      </c>
      <c r="DM38" s="611"/>
      <c r="DN38" s="611"/>
      <c r="DO38" s="611"/>
      <c r="DP38" s="611"/>
      <c r="DQ38" s="611"/>
      <c r="DR38" s="611"/>
      <c r="DS38" s="611"/>
      <c r="DT38" s="611"/>
      <c r="DU38" s="611"/>
      <c r="DV38" s="612"/>
      <c r="DW38" s="615">
        <v>5.8</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1790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539655</v>
      </c>
      <c r="CS39" s="643"/>
      <c r="CT39" s="643"/>
      <c r="CU39" s="643"/>
      <c r="CV39" s="643"/>
      <c r="CW39" s="643"/>
      <c r="CX39" s="643"/>
      <c r="CY39" s="644"/>
      <c r="CZ39" s="615">
        <v>7.2</v>
      </c>
      <c r="DA39" s="640"/>
      <c r="DB39" s="640"/>
      <c r="DC39" s="645"/>
      <c r="DD39" s="619">
        <v>508705</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10433</v>
      </c>
      <c r="S40" s="611"/>
      <c r="T40" s="611"/>
      <c r="U40" s="611"/>
      <c r="V40" s="611"/>
      <c r="W40" s="611"/>
      <c r="X40" s="611"/>
      <c r="Y40" s="612"/>
      <c r="Z40" s="613">
        <v>0.1</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7"/>
      <c r="BM40" s="608" t="s">
        <v>333</v>
      </c>
      <c r="BN40" s="608"/>
      <c r="BO40" s="608"/>
      <c r="BP40" s="608"/>
      <c r="BQ40" s="608"/>
      <c r="BR40" s="608"/>
      <c r="BS40" s="608"/>
      <c r="BT40" s="608"/>
      <c r="BU40" s="609"/>
      <c r="BV40" s="610">
        <v>66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7880327</v>
      </c>
      <c r="S41" s="683"/>
      <c r="T41" s="683"/>
      <c r="U41" s="683"/>
      <c r="V41" s="683"/>
      <c r="W41" s="683"/>
      <c r="X41" s="683"/>
      <c r="Y41" s="687"/>
      <c r="Z41" s="688">
        <v>100</v>
      </c>
      <c r="AA41" s="688"/>
      <c r="AB41" s="688"/>
      <c r="AC41" s="688"/>
      <c r="AD41" s="689">
        <v>2918592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75753</v>
      </c>
      <c r="BA41" s="611"/>
      <c r="BB41" s="611"/>
      <c r="BC41" s="611"/>
      <c r="BD41" s="643"/>
      <c r="BE41" s="643"/>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171204</v>
      </c>
      <c r="BA42" s="683"/>
      <c r="BB42" s="683"/>
      <c r="BC42" s="683"/>
      <c r="BD42" s="669"/>
      <c r="BE42" s="669"/>
      <c r="BF42" s="671"/>
      <c r="BG42" s="662"/>
      <c r="BH42" s="663"/>
      <c r="BI42" s="663"/>
      <c r="BJ42" s="663"/>
      <c r="BK42" s="663"/>
      <c r="BL42" s="218"/>
      <c r="BM42" s="632" t="s">
        <v>340</v>
      </c>
      <c r="BN42" s="632"/>
      <c r="BO42" s="632"/>
      <c r="BP42" s="632"/>
      <c r="BQ42" s="632"/>
      <c r="BR42" s="632"/>
      <c r="BS42" s="632"/>
      <c r="BT42" s="632"/>
      <c r="BU42" s="633"/>
      <c r="BV42" s="682">
        <v>399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2179170</v>
      </c>
      <c r="CS42" s="643"/>
      <c r="CT42" s="643"/>
      <c r="CU42" s="643"/>
      <c r="CV42" s="643"/>
      <c r="CW42" s="643"/>
      <c r="CX42" s="643"/>
      <c r="CY42" s="644"/>
      <c r="CZ42" s="615">
        <v>28.9</v>
      </c>
      <c r="DA42" s="640"/>
      <c r="DB42" s="640"/>
      <c r="DC42" s="645"/>
      <c r="DD42" s="619">
        <v>241880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t="s">
        <v>122</v>
      </c>
      <c r="CS43" s="643"/>
      <c r="CT43" s="643"/>
      <c r="CU43" s="643"/>
      <c r="CV43" s="643"/>
      <c r="CW43" s="643"/>
      <c r="CX43" s="643"/>
      <c r="CY43" s="644"/>
      <c r="CZ43" s="615" t="s">
        <v>122</v>
      </c>
      <c r="DA43" s="640"/>
      <c r="DB43" s="640"/>
      <c r="DC43" s="645"/>
      <c r="DD43" s="619" t="s">
        <v>122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2179170</v>
      </c>
      <c r="CS44" s="611"/>
      <c r="CT44" s="611"/>
      <c r="CU44" s="611"/>
      <c r="CV44" s="611"/>
      <c r="CW44" s="611"/>
      <c r="CX44" s="611"/>
      <c r="CY44" s="612"/>
      <c r="CZ44" s="615">
        <v>28.9</v>
      </c>
      <c r="DA44" s="616"/>
      <c r="DB44" s="616"/>
      <c r="DC44" s="622"/>
      <c r="DD44" s="619">
        <v>241880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2087663</v>
      </c>
      <c r="CS45" s="643"/>
      <c r="CT45" s="643"/>
      <c r="CU45" s="643"/>
      <c r="CV45" s="643"/>
      <c r="CW45" s="643"/>
      <c r="CX45" s="643"/>
      <c r="CY45" s="644"/>
      <c r="CZ45" s="615">
        <v>27.7</v>
      </c>
      <c r="DA45" s="640"/>
      <c r="DB45" s="640"/>
      <c r="DC45" s="645"/>
      <c r="DD45" s="619">
        <v>183699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90734</v>
      </c>
      <c r="CS46" s="611"/>
      <c r="CT46" s="611"/>
      <c r="CU46" s="611"/>
      <c r="CV46" s="611"/>
      <c r="CW46" s="611"/>
      <c r="CX46" s="611"/>
      <c r="CY46" s="612"/>
      <c r="CZ46" s="615">
        <v>1.2</v>
      </c>
      <c r="DA46" s="616"/>
      <c r="DB46" s="616"/>
      <c r="DC46" s="622"/>
      <c r="DD46" s="619">
        <v>57408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0"/>
      <c r="DB47" s="640"/>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7543630</v>
      </c>
      <c r="CS49" s="669"/>
      <c r="CT49" s="669"/>
      <c r="CU49" s="669"/>
      <c r="CV49" s="669"/>
      <c r="CW49" s="669"/>
      <c r="CX49" s="669"/>
      <c r="CY49" s="698"/>
      <c r="CZ49" s="690">
        <v>100</v>
      </c>
      <c r="DA49" s="699"/>
      <c r="DB49" s="699"/>
      <c r="DC49" s="700"/>
      <c r="DD49" s="701">
        <v>3987618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weC1mCuzbqipqHMp2zrIby++MuFHQ8rkZDSpWiIj2KgUOnJDRGAarYzRENOM5A/dQPL1jdVTbgGmircwRYHsA==" saltValue="TXgNlp+SNHbIiuRTgTo1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7529</v>
      </c>
      <c r="R7" s="740"/>
      <c r="S7" s="740"/>
      <c r="T7" s="740"/>
      <c r="U7" s="740"/>
      <c r="V7" s="740">
        <v>7182</v>
      </c>
      <c r="W7" s="740"/>
      <c r="X7" s="740"/>
      <c r="Y7" s="740"/>
      <c r="Z7" s="740"/>
      <c r="AA7" s="740">
        <v>348</v>
      </c>
      <c r="AB7" s="740"/>
      <c r="AC7" s="740"/>
      <c r="AD7" s="740"/>
      <c r="AE7" s="741"/>
      <c r="AF7" s="742">
        <v>248</v>
      </c>
      <c r="AG7" s="743"/>
      <c r="AH7" s="743"/>
      <c r="AI7" s="743"/>
      <c r="AJ7" s="744"/>
      <c r="AK7" s="745"/>
      <c r="AL7" s="746"/>
      <c r="AM7" s="746"/>
      <c r="AN7" s="746"/>
      <c r="AO7" s="746"/>
      <c r="AP7" s="746">
        <v>4300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v>351</v>
      </c>
      <c r="R8" s="771"/>
      <c r="S8" s="771"/>
      <c r="T8" s="771"/>
      <c r="U8" s="771"/>
      <c r="V8" s="771">
        <v>362</v>
      </c>
      <c r="W8" s="771"/>
      <c r="X8" s="771"/>
      <c r="Y8" s="771"/>
      <c r="Z8" s="771"/>
      <c r="AA8" s="771">
        <v>-11</v>
      </c>
      <c r="AB8" s="771"/>
      <c r="AC8" s="771"/>
      <c r="AD8" s="771"/>
      <c r="AE8" s="772"/>
      <c r="AF8" s="773">
        <v>39</v>
      </c>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v>7880</v>
      </c>
      <c r="R23" s="780"/>
      <c r="S23" s="780"/>
      <c r="T23" s="780"/>
      <c r="U23" s="780"/>
      <c r="V23" s="780">
        <v>7544</v>
      </c>
      <c r="W23" s="780"/>
      <c r="X23" s="780"/>
      <c r="Y23" s="780"/>
      <c r="Z23" s="780"/>
      <c r="AA23" s="780">
        <v>337</v>
      </c>
      <c r="AB23" s="780"/>
      <c r="AC23" s="780"/>
      <c r="AD23" s="780"/>
      <c r="AE23" s="781"/>
      <c r="AF23" s="782">
        <v>287</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1032</v>
      </c>
      <c r="R28" s="810"/>
      <c r="S28" s="810"/>
      <c r="T28" s="810"/>
      <c r="U28" s="810"/>
      <c r="V28" s="810">
        <v>1027</v>
      </c>
      <c r="W28" s="810"/>
      <c r="X28" s="810"/>
      <c r="Y28" s="810"/>
      <c r="Z28" s="810"/>
      <c r="AA28" s="810">
        <v>5</v>
      </c>
      <c r="AB28" s="810"/>
      <c r="AC28" s="810"/>
      <c r="AD28" s="810"/>
      <c r="AE28" s="811"/>
      <c r="AF28" s="812">
        <v>5</v>
      </c>
      <c r="AG28" s="810"/>
      <c r="AH28" s="810"/>
      <c r="AI28" s="810"/>
      <c r="AJ28" s="813"/>
      <c r="AK28" s="814"/>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62</v>
      </c>
      <c r="R29" s="771"/>
      <c r="S29" s="771"/>
      <c r="T29" s="771"/>
      <c r="U29" s="771"/>
      <c r="V29" s="771">
        <v>61</v>
      </c>
      <c r="W29" s="771"/>
      <c r="X29" s="771"/>
      <c r="Y29" s="771"/>
      <c r="Z29" s="771"/>
      <c r="AA29" s="771">
        <v>1</v>
      </c>
      <c r="AB29" s="771"/>
      <c r="AC29" s="771"/>
      <c r="AD29" s="771"/>
      <c r="AE29" s="772"/>
      <c r="AF29" s="773">
        <v>1</v>
      </c>
      <c r="AG29" s="774"/>
      <c r="AH29" s="774"/>
      <c r="AI29" s="774"/>
      <c r="AJ29" s="775"/>
      <c r="AK29" s="821"/>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344</v>
      </c>
      <c r="R30" s="771"/>
      <c r="S30" s="771"/>
      <c r="T30" s="771"/>
      <c r="U30" s="771"/>
      <c r="V30" s="771">
        <v>17</v>
      </c>
      <c r="W30" s="771"/>
      <c r="X30" s="771"/>
      <c r="Y30" s="771"/>
      <c r="Z30" s="771"/>
      <c r="AA30" s="771">
        <v>327</v>
      </c>
      <c r="AB30" s="771"/>
      <c r="AC30" s="771"/>
      <c r="AD30" s="771"/>
      <c r="AE30" s="772"/>
      <c r="AF30" s="773">
        <v>327</v>
      </c>
      <c r="AG30" s="774"/>
      <c r="AH30" s="774"/>
      <c r="AI30" s="774"/>
      <c r="AJ30" s="775"/>
      <c r="AK30" s="821"/>
      <c r="AL30" s="817"/>
      <c r="AM30" s="817"/>
      <c r="AN30" s="817"/>
      <c r="AO30" s="817"/>
      <c r="AP30" s="817">
        <v>28</v>
      </c>
      <c r="AQ30" s="817"/>
      <c r="AR30" s="817"/>
      <c r="AS30" s="817"/>
      <c r="AT30" s="817"/>
      <c r="AU30" s="817"/>
      <c r="AV30" s="817"/>
      <c r="AW30" s="817"/>
      <c r="AX30" s="817"/>
      <c r="AY30" s="817"/>
      <c r="AZ30" s="818"/>
      <c r="BA30" s="818"/>
      <c r="BB30" s="818"/>
      <c r="BC30" s="818"/>
      <c r="BD30" s="818"/>
      <c r="BE30" s="819" t="s">
        <v>392</v>
      </c>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393</v>
      </c>
      <c r="C31" s="768"/>
      <c r="D31" s="768"/>
      <c r="E31" s="768"/>
      <c r="F31" s="768"/>
      <c r="G31" s="768"/>
      <c r="H31" s="768"/>
      <c r="I31" s="768"/>
      <c r="J31" s="768"/>
      <c r="K31" s="768"/>
      <c r="L31" s="768"/>
      <c r="M31" s="768"/>
      <c r="N31" s="768"/>
      <c r="O31" s="768"/>
      <c r="P31" s="769"/>
      <c r="Q31" s="770">
        <v>2582</v>
      </c>
      <c r="R31" s="771"/>
      <c r="S31" s="771"/>
      <c r="T31" s="771"/>
      <c r="U31" s="771"/>
      <c r="V31" s="771">
        <v>39</v>
      </c>
      <c r="W31" s="771"/>
      <c r="X31" s="771"/>
      <c r="Y31" s="771"/>
      <c r="Z31" s="771"/>
      <c r="AA31" s="771">
        <v>2543</v>
      </c>
      <c r="AB31" s="771"/>
      <c r="AC31" s="771"/>
      <c r="AD31" s="771"/>
      <c r="AE31" s="772"/>
      <c r="AF31" s="773">
        <v>2543</v>
      </c>
      <c r="AG31" s="774"/>
      <c r="AH31" s="774"/>
      <c r="AI31" s="774"/>
      <c r="AJ31" s="775"/>
      <c r="AK31" s="821"/>
      <c r="AL31" s="817"/>
      <c r="AM31" s="817"/>
      <c r="AN31" s="817"/>
      <c r="AO31" s="817"/>
      <c r="AP31" s="817">
        <v>35</v>
      </c>
      <c r="AQ31" s="817"/>
      <c r="AR31" s="817"/>
      <c r="AS31" s="817"/>
      <c r="AT31" s="817"/>
      <c r="AU31" s="817"/>
      <c r="AV31" s="817"/>
      <c r="AW31" s="817"/>
      <c r="AX31" s="817"/>
      <c r="AY31" s="817"/>
      <c r="AZ31" s="818"/>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2876</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483497</v>
      </c>
      <c r="AB110" s="887"/>
      <c r="AC110" s="887"/>
      <c r="AD110" s="887"/>
      <c r="AE110" s="888"/>
      <c r="AF110" s="889">
        <v>481015</v>
      </c>
      <c r="AG110" s="887"/>
      <c r="AH110" s="887"/>
      <c r="AI110" s="887"/>
      <c r="AJ110" s="888"/>
      <c r="AK110" s="889">
        <v>459979</v>
      </c>
      <c r="AL110" s="887"/>
      <c r="AM110" s="887"/>
      <c r="AN110" s="887"/>
      <c r="AO110" s="888"/>
      <c r="AP110" s="890">
        <v>18.2</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4535304</v>
      </c>
      <c r="BR110" s="918"/>
      <c r="BS110" s="918"/>
      <c r="BT110" s="918"/>
      <c r="BU110" s="918"/>
      <c r="BV110" s="918">
        <v>4401672</v>
      </c>
      <c r="BW110" s="918"/>
      <c r="BX110" s="918"/>
      <c r="BY110" s="918"/>
      <c r="BZ110" s="918"/>
      <c r="CA110" s="918">
        <v>4300215</v>
      </c>
      <c r="CB110" s="918"/>
      <c r="CC110" s="918"/>
      <c r="CD110" s="918"/>
      <c r="CE110" s="918"/>
      <c r="CF110" s="931">
        <v>170.1</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214854</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663</v>
      </c>
      <c r="BR112" s="913"/>
      <c r="BS112" s="913"/>
      <c r="BT112" s="913"/>
      <c r="BU112" s="913"/>
      <c r="BV112" s="913">
        <v>308</v>
      </c>
      <c r="BW112" s="913"/>
      <c r="BX112" s="913"/>
      <c r="BY112" s="913"/>
      <c r="BZ112" s="913"/>
      <c r="CA112" s="913">
        <v>169</v>
      </c>
      <c r="CB112" s="913"/>
      <c r="CC112" s="913"/>
      <c r="CD112" s="913"/>
      <c r="CE112" s="913"/>
      <c r="CF112" s="907">
        <v>0</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150</v>
      </c>
      <c r="AB113" s="925"/>
      <c r="AC113" s="925"/>
      <c r="AD113" s="925"/>
      <c r="AE113" s="926"/>
      <c r="AF113" s="927">
        <v>162</v>
      </c>
      <c r="AG113" s="925"/>
      <c r="AH113" s="925"/>
      <c r="AI113" s="925"/>
      <c r="AJ113" s="926"/>
      <c r="AK113" s="927">
        <v>659</v>
      </c>
      <c r="AL113" s="925"/>
      <c r="AM113" s="925"/>
      <c r="AN113" s="925"/>
      <c r="AO113" s="926"/>
      <c r="AP113" s="928">
        <v>0</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5532</v>
      </c>
      <c r="BR113" s="913"/>
      <c r="BS113" s="913"/>
      <c r="BT113" s="913"/>
      <c r="BU113" s="913"/>
      <c r="BV113" s="913">
        <v>975</v>
      </c>
      <c r="BW113" s="913"/>
      <c r="BX113" s="913"/>
      <c r="BY113" s="913"/>
      <c r="BZ113" s="913"/>
      <c r="CA113" s="913">
        <v>1476</v>
      </c>
      <c r="CB113" s="913"/>
      <c r="CC113" s="913"/>
      <c r="CD113" s="913"/>
      <c r="CE113" s="913"/>
      <c r="CF113" s="907">
        <v>0.1</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1033</v>
      </c>
      <c r="AB114" s="946"/>
      <c r="AC114" s="946"/>
      <c r="AD114" s="946"/>
      <c r="AE114" s="947"/>
      <c r="AF114" s="948">
        <v>975</v>
      </c>
      <c r="AG114" s="946"/>
      <c r="AH114" s="946"/>
      <c r="AI114" s="946"/>
      <c r="AJ114" s="947"/>
      <c r="AK114" s="948">
        <v>1051</v>
      </c>
      <c r="AL114" s="946"/>
      <c r="AM114" s="946"/>
      <c r="AN114" s="946"/>
      <c r="AO114" s="947"/>
      <c r="AP114" s="949">
        <v>0</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526754</v>
      </c>
      <c r="BR114" s="913"/>
      <c r="BS114" s="913"/>
      <c r="BT114" s="913"/>
      <c r="BU114" s="913"/>
      <c r="BV114" s="913" t="s">
        <v>122</v>
      </c>
      <c r="BW114" s="913"/>
      <c r="BX114" s="913"/>
      <c r="BY114" s="913"/>
      <c r="BZ114" s="913"/>
      <c r="CA114" s="913">
        <v>509188</v>
      </c>
      <c r="CB114" s="913"/>
      <c r="CC114" s="913"/>
      <c r="CD114" s="913"/>
      <c r="CE114" s="913"/>
      <c r="CF114" s="907">
        <v>20.100000000000001</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484680</v>
      </c>
      <c r="AB117" s="966"/>
      <c r="AC117" s="966"/>
      <c r="AD117" s="966"/>
      <c r="AE117" s="967"/>
      <c r="AF117" s="968">
        <v>482152</v>
      </c>
      <c r="AG117" s="966"/>
      <c r="AH117" s="966"/>
      <c r="AI117" s="966"/>
      <c r="AJ117" s="967"/>
      <c r="AK117" s="968">
        <v>461689</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5283107</v>
      </c>
      <c r="BR119" s="987"/>
      <c r="BS119" s="987"/>
      <c r="BT119" s="987"/>
      <c r="BU119" s="987"/>
      <c r="BV119" s="987">
        <v>4402955</v>
      </c>
      <c r="BW119" s="987"/>
      <c r="BX119" s="987"/>
      <c r="BY119" s="987"/>
      <c r="BZ119" s="987"/>
      <c r="CA119" s="987">
        <v>4811048</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214854</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4468325</v>
      </c>
      <c r="BR120" s="918"/>
      <c r="BS120" s="918"/>
      <c r="BT120" s="918"/>
      <c r="BU120" s="918"/>
      <c r="BV120" s="918">
        <v>4439897</v>
      </c>
      <c r="BW120" s="918"/>
      <c r="BX120" s="918"/>
      <c r="BY120" s="918"/>
      <c r="BZ120" s="918"/>
      <c r="CA120" s="918">
        <v>4495249</v>
      </c>
      <c r="CB120" s="918"/>
      <c r="CC120" s="918"/>
      <c r="CD120" s="918"/>
      <c r="CE120" s="918"/>
      <c r="CF120" s="931">
        <v>177.8</v>
      </c>
      <c r="CG120" s="932"/>
      <c r="CH120" s="932"/>
      <c r="CI120" s="932"/>
      <c r="CJ120" s="932"/>
      <c r="CK120" s="993" t="s">
        <v>444</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603</v>
      </c>
      <c r="DH120" s="918"/>
      <c r="DI120" s="918"/>
      <c r="DJ120" s="918"/>
      <c r="DK120" s="918"/>
      <c r="DL120" s="918">
        <v>308</v>
      </c>
      <c r="DM120" s="918"/>
      <c r="DN120" s="918"/>
      <c r="DO120" s="918"/>
      <c r="DP120" s="918"/>
      <c r="DQ120" s="918">
        <v>169</v>
      </c>
      <c r="DR120" s="918"/>
      <c r="DS120" s="918"/>
      <c r="DT120" s="918"/>
      <c r="DU120" s="918"/>
      <c r="DV120" s="919">
        <v>0</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3343991</v>
      </c>
      <c r="BR122" s="987"/>
      <c r="BS122" s="987"/>
      <c r="BT122" s="987"/>
      <c r="BU122" s="987"/>
      <c r="BV122" s="987">
        <v>3262033</v>
      </c>
      <c r="BW122" s="987"/>
      <c r="BX122" s="987"/>
      <c r="BY122" s="987"/>
      <c r="BZ122" s="987"/>
      <c r="CA122" s="987">
        <v>3199233</v>
      </c>
      <c r="CB122" s="987"/>
      <c r="CC122" s="987"/>
      <c r="CD122" s="987"/>
      <c r="CE122" s="987"/>
      <c r="CF122" s="1004">
        <v>126.5</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7812316</v>
      </c>
      <c r="BR123" s="1051"/>
      <c r="BS123" s="1051"/>
      <c r="BT123" s="1051"/>
      <c r="BU123" s="1051"/>
      <c r="BV123" s="1051">
        <v>7701930</v>
      </c>
      <c r="BW123" s="1051"/>
      <c r="BX123" s="1051"/>
      <c r="BY123" s="1051"/>
      <c r="BZ123" s="1051"/>
      <c r="CA123" s="1051">
        <v>7694482</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v>60</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2908205</v>
      </c>
      <c r="AB129" s="946"/>
      <c r="AC129" s="946"/>
      <c r="AD129" s="946"/>
      <c r="AE129" s="947"/>
      <c r="AF129" s="948">
        <v>2877448</v>
      </c>
      <c r="AG129" s="946"/>
      <c r="AH129" s="946"/>
      <c r="AI129" s="946"/>
      <c r="AJ129" s="947"/>
      <c r="AK129" s="948">
        <v>2855303</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355549</v>
      </c>
      <c r="AB130" s="946"/>
      <c r="AC130" s="946"/>
      <c r="AD130" s="946"/>
      <c r="AE130" s="947"/>
      <c r="AF130" s="948">
        <v>351148</v>
      </c>
      <c r="AG130" s="946"/>
      <c r="AH130" s="946"/>
      <c r="AI130" s="946"/>
      <c r="AJ130" s="947"/>
      <c r="AK130" s="948">
        <v>327167</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5.0999999999999996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2552656</v>
      </c>
      <c r="AB131" s="973"/>
      <c r="AC131" s="973"/>
      <c r="AD131" s="973"/>
      <c r="AE131" s="974"/>
      <c r="AF131" s="972">
        <v>2526300</v>
      </c>
      <c r="AG131" s="973"/>
      <c r="AH131" s="973"/>
      <c r="AI131" s="973"/>
      <c r="AJ131" s="974"/>
      <c r="AK131" s="972">
        <v>2528136</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5.05869181</v>
      </c>
      <c r="AB132" s="1084"/>
      <c r="AC132" s="1084"/>
      <c r="AD132" s="1084"/>
      <c r="AE132" s="1085"/>
      <c r="AF132" s="1086">
        <v>5.1856074100000003</v>
      </c>
      <c r="AG132" s="1084"/>
      <c r="AH132" s="1084"/>
      <c r="AI132" s="1084"/>
      <c r="AJ132" s="1085"/>
      <c r="AK132" s="1086">
        <v>5.3209953890000001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4.5999999999999996</v>
      </c>
      <c r="AB133" s="1067"/>
      <c r="AC133" s="1067"/>
      <c r="AD133" s="1067"/>
      <c r="AE133" s="1068"/>
      <c r="AF133" s="1066">
        <v>5</v>
      </c>
      <c r="AG133" s="1067"/>
      <c r="AH133" s="1067"/>
      <c r="AI133" s="1067"/>
      <c r="AJ133" s="1068"/>
      <c r="AK133" s="1066">
        <v>5.0999999999999996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XTWBjZPD5Gmj6SvfBKWxlRZba/+SjBtElE8UtjiiYx2ruS8tFjEt9ff8U427uqgasVi2gKBR8jgqILDwU5noQ==" saltValue="lxqkDMJZhOE283fkQr5A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iS5BLQpfZeq4hlVWjz7Gzcd7hCYd8aDl6cEe7kHYhVSxzTwVaXbxXIRPGWu+kEz6/J/yKFGPoFCQmaGRaSRUw==" saltValue="8i5PbIaLSFkCPz+G5u6MP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oF/uQpJKddVZQrpzhFOqcsGrhuYsJq5VzswLf9XxhWlznV9GlKF9u8wIIAzZndBn0XsSOkry5rCB72P2QAOpA==" saltValue="mWw/VFZWOx29jux52kCa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1298895</v>
      </c>
      <c r="AP9" s="274">
        <v>302420</v>
      </c>
      <c r="AQ9" s="275">
        <v>243450</v>
      </c>
      <c r="AR9" s="276">
        <v>24.2</v>
      </c>
    </row>
    <row r="10" spans="1:46" ht="13.5" customHeight="1" x14ac:dyDescent="0.15">
      <c r="A10" s="259"/>
      <c r="AK10" s="1103" t="s">
        <v>483</v>
      </c>
      <c r="AL10" s="1104"/>
      <c r="AM10" s="1104"/>
      <c r="AN10" s="1105"/>
      <c r="AO10" s="277">
        <v>44917</v>
      </c>
      <c r="AP10" s="277">
        <v>10458</v>
      </c>
      <c r="AQ10" s="278">
        <v>36828</v>
      </c>
      <c r="AR10" s="279">
        <v>-71.599999999999994</v>
      </c>
    </row>
    <row r="11" spans="1:46" ht="13.5" customHeight="1" x14ac:dyDescent="0.15">
      <c r="A11" s="259"/>
      <c r="AK11" s="1103" t="s">
        <v>484</v>
      </c>
      <c r="AL11" s="1104"/>
      <c r="AM11" s="1104"/>
      <c r="AN11" s="1105"/>
      <c r="AO11" s="277" t="s">
        <v>485</v>
      </c>
      <c r="AP11" s="277" t="s">
        <v>485</v>
      </c>
      <c r="AQ11" s="278">
        <v>2575</v>
      </c>
      <c r="AR11" s="279" t="s">
        <v>485</v>
      </c>
    </row>
    <row r="12" spans="1:46" ht="13.5" customHeight="1" x14ac:dyDescent="0.15">
      <c r="A12" s="259"/>
      <c r="AK12" s="1103" t="s">
        <v>486</v>
      </c>
      <c r="AL12" s="1104"/>
      <c r="AM12" s="1104"/>
      <c r="AN12" s="1105"/>
      <c r="AO12" s="277" t="s">
        <v>485</v>
      </c>
      <c r="AP12" s="277" t="s">
        <v>485</v>
      </c>
      <c r="AQ12" s="278" t="s">
        <v>485</v>
      </c>
      <c r="AR12" s="279" t="s">
        <v>485</v>
      </c>
    </row>
    <row r="13" spans="1:46" ht="13.5" customHeight="1" x14ac:dyDescent="0.15">
      <c r="A13" s="259"/>
      <c r="AK13" s="1103" t="s">
        <v>487</v>
      </c>
      <c r="AL13" s="1104"/>
      <c r="AM13" s="1104"/>
      <c r="AN13" s="1105"/>
      <c r="AO13" s="277">
        <v>10437</v>
      </c>
      <c r="AP13" s="277">
        <v>2430</v>
      </c>
      <c r="AQ13" s="278">
        <v>11862</v>
      </c>
      <c r="AR13" s="279">
        <v>-79.5</v>
      </c>
    </row>
    <row r="14" spans="1:46" ht="13.5" customHeight="1" x14ac:dyDescent="0.15">
      <c r="A14" s="259"/>
      <c r="AK14" s="1103" t="s">
        <v>488</v>
      </c>
      <c r="AL14" s="1104"/>
      <c r="AM14" s="1104"/>
      <c r="AN14" s="1105"/>
      <c r="AO14" s="277" t="s">
        <v>485</v>
      </c>
      <c r="AP14" s="277" t="s">
        <v>485</v>
      </c>
      <c r="AQ14" s="278">
        <v>4647</v>
      </c>
      <c r="AR14" s="279" t="s">
        <v>485</v>
      </c>
    </row>
    <row r="15" spans="1:46" ht="13.5" customHeight="1" x14ac:dyDescent="0.15">
      <c r="A15" s="259"/>
      <c r="AK15" s="1106" t="s">
        <v>489</v>
      </c>
      <c r="AL15" s="1107"/>
      <c r="AM15" s="1107"/>
      <c r="AN15" s="1108"/>
      <c r="AO15" s="277">
        <v>-94127</v>
      </c>
      <c r="AP15" s="277">
        <v>-21915</v>
      </c>
      <c r="AQ15" s="278">
        <v>-13358</v>
      </c>
      <c r="AR15" s="279">
        <v>64.099999999999994</v>
      </c>
    </row>
    <row r="16" spans="1:46" x14ac:dyDescent="0.15">
      <c r="A16" s="259"/>
      <c r="AK16" s="1106" t="s">
        <v>177</v>
      </c>
      <c r="AL16" s="1107"/>
      <c r="AM16" s="1107"/>
      <c r="AN16" s="1108"/>
      <c r="AO16" s="277">
        <v>1260122</v>
      </c>
      <c r="AP16" s="277">
        <v>293393</v>
      </c>
      <c r="AQ16" s="278">
        <v>286004</v>
      </c>
      <c r="AR16" s="279">
        <v>2.6</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27.94</v>
      </c>
      <c r="AP21" s="290">
        <v>24.25</v>
      </c>
      <c r="AQ21" s="291">
        <v>3.69</v>
      </c>
      <c r="AS21" s="292"/>
      <c r="AT21" s="288"/>
    </row>
    <row r="22" spans="1:46" s="260" customFormat="1" x14ac:dyDescent="0.15">
      <c r="A22" s="288"/>
      <c r="AK22" s="1109" t="s">
        <v>495</v>
      </c>
      <c r="AL22" s="1110"/>
      <c r="AM22" s="1110"/>
      <c r="AN22" s="1111"/>
      <c r="AO22" s="293">
        <v>92.4</v>
      </c>
      <c r="AP22" s="294">
        <v>95.4</v>
      </c>
      <c r="AQ22" s="295">
        <v>-3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459979</v>
      </c>
      <c r="AP32" s="303">
        <v>107096</v>
      </c>
      <c r="AQ32" s="304">
        <v>167387</v>
      </c>
      <c r="AR32" s="305">
        <v>-36</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v>5</v>
      </c>
      <c r="AR34" s="305" t="s">
        <v>485</v>
      </c>
    </row>
    <row r="35" spans="1:46" ht="27" customHeight="1" x14ac:dyDescent="0.15">
      <c r="A35" s="259"/>
      <c r="AK35" s="1117" t="s">
        <v>502</v>
      </c>
      <c r="AL35" s="1118"/>
      <c r="AM35" s="1118"/>
      <c r="AN35" s="1119"/>
      <c r="AO35" s="303">
        <v>659</v>
      </c>
      <c r="AP35" s="303">
        <v>153</v>
      </c>
      <c r="AQ35" s="304">
        <v>34589</v>
      </c>
      <c r="AR35" s="305">
        <v>-99.6</v>
      </c>
    </row>
    <row r="36" spans="1:46" ht="27" customHeight="1" x14ac:dyDescent="0.15">
      <c r="A36" s="259"/>
      <c r="AK36" s="1117" t="s">
        <v>503</v>
      </c>
      <c r="AL36" s="1118"/>
      <c r="AM36" s="1118"/>
      <c r="AN36" s="1119"/>
      <c r="AO36" s="303">
        <v>1051</v>
      </c>
      <c r="AP36" s="303">
        <v>245</v>
      </c>
      <c r="AQ36" s="304">
        <v>2508</v>
      </c>
      <c r="AR36" s="305">
        <v>-90.2</v>
      </c>
    </row>
    <row r="37" spans="1:46" ht="13.5" customHeight="1" x14ac:dyDescent="0.15">
      <c r="A37" s="259"/>
      <c r="AK37" s="1117" t="s">
        <v>504</v>
      </c>
      <c r="AL37" s="1118"/>
      <c r="AM37" s="1118"/>
      <c r="AN37" s="1119"/>
      <c r="AO37" s="303" t="s">
        <v>485</v>
      </c>
      <c r="AP37" s="303" t="s">
        <v>485</v>
      </c>
      <c r="AQ37" s="304">
        <v>1525</v>
      </c>
      <c r="AR37" s="305" t="s">
        <v>485</v>
      </c>
    </row>
    <row r="38" spans="1:46" ht="27" customHeight="1" x14ac:dyDescent="0.15">
      <c r="A38" s="259"/>
      <c r="AK38" s="1120" t="s">
        <v>505</v>
      </c>
      <c r="AL38" s="1121"/>
      <c r="AM38" s="1121"/>
      <c r="AN38" s="1122"/>
      <c r="AO38" s="306" t="s">
        <v>485</v>
      </c>
      <c r="AP38" s="306" t="s">
        <v>485</v>
      </c>
      <c r="AQ38" s="307">
        <v>44</v>
      </c>
      <c r="AR38" s="295" t="s">
        <v>485</v>
      </c>
      <c r="AS38" s="302"/>
    </row>
    <row r="39" spans="1:46" x14ac:dyDescent="0.15">
      <c r="A39" s="259"/>
      <c r="AK39" s="1120" t="s">
        <v>506</v>
      </c>
      <c r="AL39" s="1121"/>
      <c r="AM39" s="1121"/>
      <c r="AN39" s="1122"/>
      <c r="AO39" s="303" t="s">
        <v>485</v>
      </c>
      <c r="AP39" s="303" t="s">
        <v>485</v>
      </c>
      <c r="AQ39" s="304">
        <v>-7489</v>
      </c>
      <c r="AR39" s="305" t="s">
        <v>485</v>
      </c>
      <c r="AS39" s="302"/>
    </row>
    <row r="40" spans="1:46" ht="27" customHeight="1" x14ac:dyDescent="0.15">
      <c r="A40" s="259"/>
      <c r="AK40" s="1117" t="s">
        <v>507</v>
      </c>
      <c r="AL40" s="1118"/>
      <c r="AM40" s="1118"/>
      <c r="AN40" s="1119"/>
      <c r="AO40" s="303">
        <v>-327167</v>
      </c>
      <c r="AP40" s="303">
        <v>-76174</v>
      </c>
      <c r="AQ40" s="304">
        <v>-138932</v>
      </c>
      <c r="AR40" s="305">
        <v>-45.2</v>
      </c>
      <c r="AS40" s="302"/>
    </row>
    <row r="41" spans="1:46" x14ac:dyDescent="0.15">
      <c r="A41" s="259"/>
      <c r="AK41" s="1123" t="s">
        <v>287</v>
      </c>
      <c r="AL41" s="1124"/>
      <c r="AM41" s="1124"/>
      <c r="AN41" s="1125"/>
      <c r="AO41" s="303">
        <v>134522</v>
      </c>
      <c r="AP41" s="303">
        <v>31321</v>
      </c>
      <c r="AQ41" s="304">
        <v>59636</v>
      </c>
      <c r="AR41" s="305">
        <v>-47.5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2327346</v>
      </c>
      <c r="AN51" s="325">
        <v>514444</v>
      </c>
      <c r="AO51" s="326">
        <v>-12.9</v>
      </c>
      <c r="AP51" s="327">
        <v>268375</v>
      </c>
      <c r="AQ51" s="328">
        <v>-1.2</v>
      </c>
      <c r="AR51" s="329">
        <v>-11.7</v>
      </c>
    </row>
    <row r="52" spans="1:44" x14ac:dyDescent="0.15">
      <c r="A52" s="259"/>
      <c r="AK52" s="330"/>
      <c r="AL52" s="331" t="s">
        <v>517</v>
      </c>
      <c r="AM52" s="332">
        <v>361063</v>
      </c>
      <c r="AN52" s="333">
        <v>79811</v>
      </c>
      <c r="AO52" s="334">
        <v>10.5</v>
      </c>
      <c r="AP52" s="335">
        <v>119602</v>
      </c>
      <c r="AQ52" s="336">
        <v>1.5</v>
      </c>
      <c r="AR52" s="337">
        <v>9</v>
      </c>
    </row>
    <row r="53" spans="1:44" x14ac:dyDescent="0.15">
      <c r="A53" s="259"/>
      <c r="AK53" s="315" t="s">
        <v>518</v>
      </c>
      <c r="AL53" s="316"/>
      <c r="AM53" s="324">
        <v>2918590</v>
      </c>
      <c r="AN53" s="325">
        <v>652199</v>
      </c>
      <c r="AO53" s="326">
        <v>26.8</v>
      </c>
      <c r="AP53" s="327">
        <v>301035</v>
      </c>
      <c r="AQ53" s="328">
        <v>12.2</v>
      </c>
      <c r="AR53" s="329">
        <v>14.6</v>
      </c>
    </row>
    <row r="54" spans="1:44" x14ac:dyDescent="0.15">
      <c r="A54" s="259"/>
      <c r="AK54" s="330"/>
      <c r="AL54" s="331" t="s">
        <v>517</v>
      </c>
      <c r="AM54" s="332">
        <v>158984</v>
      </c>
      <c r="AN54" s="333">
        <v>35527</v>
      </c>
      <c r="AO54" s="334">
        <v>-55.5</v>
      </c>
      <c r="AP54" s="335">
        <v>154376</v>
      </c>
      <c r="AQ54" s="336">
        <v>29.1</v>
      </c>
      <c r="AR54" s="337">
        <v>-84.6</v>
      </c>
    </row>
    <row r="55" spans="1:44" x14ac:dyDescent="0.15">
      <c r="A55" s="259"/>
      <c r="AK55" s="315" t="s">
        <v>519</v>
      </c>
      <c r="AL55" s="316"/>
      <c r="AM55" s="324">
        <v>3993978</v>
      </c>
      <c r="AN55" s="325">
        <v>900762</v>
      </c>
      <c r="AO55" s="326">
        <v>38.1</v>
      </c>
      <c r="AP55" s="327">
        <v>277467</v>
      </c>
      <c r="AQ55" s="328">
        <v>-7.8</v>
      </c>
      <c r="AR55" s="329">
        <v>45.9</v>
      </c>
    </row>
    <row r="56" spans="1:44" x14ac:dyDescent="0.15">
      <c r="A56" s="259"/>
      <c r="AK56" s="330"/>
      <c r="AL56" s="331" t="s">
        <v>517</v>
      </c>
      <c r="AM56" s="332">
        <v>109081</v>
      </c>
      <c r="AN56" s="333">
        <v>24601</v>
      </c>
      <c r="AO56" s="334">
        <v>-30.8</v>
      </c>
      <c r="AP56" s="335">
        <v>128378</v>
      </c>
      <c r="AQ56" s="336">
        <v>-16.8</v>
      </c>
      <c r="AR56" s="337">
        <v>-14</v>
      </c>
    </row>
    <row r="57" spans="1:44" x14ac:dyDescent="0.15">
      <c r="A57" s="259"/>
      <c r="AK57" s="315" t="s">
        <v>520</v>
      </c>
      <c r="AL57" s="316"/>
      <c r="AM57" s="324">
        <v>1718948</v>
      </c>
      <c r="AN57" s="325">
        <v>393712</v>
      </c>
      <c r="AO57" s="326">
        <v>-56.3</v>
      </c>
      <c r="AP57" s="327">
        <v>282256</v>
      </c>
      <c r="AQ57" s="328">
        <v>1.7</v>
      </c>
      <c r="AR57" s="329">
        <v>-58</v>
      </c>
    </row>
    <row r="58" spans="1:44" x14ac:dyDescent="0.15">
      <c r="A58" s="259"/>
      <c r="AK58" s="330"/>
      <c r="AL58" s="331" t="s">
        <v>517</v>
      </c>
      <c r="AM58" s="332">
        <v>182981</v>
      </c>
      <c r="AN58" s="333">
        <v>41910</v>
      </c>
      <c r="AO58" s="334">
        <v>70.400000000000006</v>
      </c>
      <c r="AP58" s="335">
        <v>145453</v>
      </c>
      <c r="AQ58" s="336">
        <v>13.3</v>
      </c>
      <c r="AR58" s="337">
        <v>57.1</v>
      </c>
    </row>
    <row r="59" spans="1:44" x14ac:dyDescent="0.15">
      <c r="A59" s="259"/>
      <c r="AK59" s="315" t="s">
        <v>521</v>
      </c>
      <c r="AL59" s="316"/>
      <c r="AM59" s="324">
        <v>2179170</v>
      </c>
      <c r="AN59" s="325">
        <v>507374</v>
      </c>
      <c r="AO59" s="326">
        <v>28.9</v>
      </c>
      <c r="AP59" s="327">
        <v>295341</v>
      </c>
      <c r="AQ59" s="328">
        <v>4.5999999999999996</v>
      </c>
      <c r="AR59" s="329">
        <v>24.3</v>
      </c>
    </row>
    <row r="60" spans="1:44" x14ac:dyDescent="0.15">
      <c r="A60" s="259"/>
      <c r="AK60" s="330"/>
      <c r="AL60" s="331" t="s">
        <v>517</v>
      </c>
      <c r="AM60" s="332">
        <v>90734</v>
      </c>
      <c r="AN60" s="333">
        <v>21125</v>
      </c>
      <c r="AO60" s="334">
        <v>-49.6</v>
      </c>
      <c r="AP60" s="335">
        <v>137402</v>
      </c>
      <c r="AQ60" s="336">
        <v>-5.5</v>
      </c>
      <c r="AR60" s="337">
        <v>-44.1</v>
      </c>
    </row>
    <row r="61" spans="1:44" x14ac:dyDescent="0.15">
      <c r="A61" s="259"/>
      <c r="AK61" s="315" t="s">
        <v>522</v>
      </c>
      <c r="AL61" s="338"/>
      <c r="AM61" s="324">
        <v>2627606</v>
      </c>
      <c r="AN61" s="325">
        <v>593698</v>
      </c>
      <c r="AO61" s="326">
        <v>4.9000000000000004</v>
      </c>
      <c r="AP61" s="327">
        <v>284895</v>
      </c>
      <c r="AQ61" s="339">
        <v>1.9</v>
      </c>
      <c r="AR61" s="329">
        <v>3</v>
      </c>
    </row>
    <row r="62" spans="1:44" x14ac:dyDescent="0.15">
      <c r="A62" s="259"/>
      <c r="AK62" s="330"/>
      <c r="AL62" s="331" t="s">
        <v>517</v>
      </c>
      <c r="AM62" s="332">
        <v>180569</v>
      </c>
      <c r="AN62" s="333">
        <v>40595</v>
      </c>
      <c r="AO62" s="334">
        <v>-11</v>
      </c>
      <c r="AP62" s="335">
        <v>137042</v>
      </c>
      <c r="AQ62" s="336">
        <v>4.3</v>
      </c>
      <c r="AR62" s="337">
        <v>-15.3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6Z+ZRLYTvdfxHJm9DYJu93JsVyvodMSKVzmmoFk45i7MFcPhNrEPpl6f2vkLc9B1hRg5ELdnPpdKs1YqUYxtow==" saltValue="m37egnpD9xYlnNmPd36F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Mg21I7cxIkf7/D84hOh4/uKbJZPKj9Ai4bubewjaNX9n5f/i98YVsU+oBOrsJrbFW6rwiV6e/I8vjqn6vk67rw==" saltValue="4n0WjqBm8G/pjQU87ZrC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R/UOYlEganQl8J0COJTWxpOr+S6Kw6ROJwavBMgtnilS7ZxH+jbq3bhSSqzJ+NVxjLCDfBz9P1YLuvAAk6YDjA==" saltValue="Iy8MXm8NyUJyeBp/n79L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74.56</v>
      </c>
      <c r="G47" s="12">
        <v>75.5</v>
      </c>
      <c r="H47" s="12">
        <v>68.260000000000005</v>
      </c>
      <c r="I47" s="12">
        <v>67.27</v>
      </c>
      <c r="J47" s="13">
        <v>64.45</v>
      </c>
    </row>
    <row r="48" spans="2:10" ht="57.75" customHeight="1" x14ac:dyDescent="0.15">
      <c r="B48" s="14"/>
      <c r="C48" s="1128" t="s">
        <v>4</v>
      </c>
      <c r="D48" s="1128"/>
      <c r="E48" s="1129"/>
      <c r="F48" s="15">
        <v>6.39</v>
      </c>
      <c r="G48" s="16">
        <v>4.5599999999999996</v>
      </c>
      <c r="H48" s="16">
        <v>1.51</v>
      </c>
      <c r="I48" s="16">
        <v>8.33</v>
      </c>
      <c r="J48" s="17">
        <v>10.039999999999999</v>
      </c>
    </row>
    <row r="49" spans="2:10" ht="57.75" customHeight="1" thickBot="1" x14ac:dyDescent="0.2">
      <c r="B49" s="18"/>
      <c r="C49" s="1130" t="s">
        <v>5</v>
      </c>
      <c r="D49" s="1130"/>
      <c r="E49" s="1131"/>
      <c r="F49" s="19">
        <v>7.63</v>
      </c>
      <c r="G49" s="20">
        <v>3.06</v>
      </c>
      <c r="H49" s="20" t="s">
        <v>529</v>
      </c>
      <c r="I49" s="20">
        <v>5.08</v>
      </c>
      <c r="J49" s="21" t="s">
        <v>530</v>
      </c>
    </row>
    <row r="50" spans="2:10" x14ac:dyDescent="0.15"/>
  </sheetData>
  <sheetProtection algorithmName="SHA-512" hashValue="ocNGauKNIua25kJOdD1ZFKC+rZRoby3pIAbWTD+GA2ju/YMe9guwAvzHVyCCOeiW5RVaXbsv5pKX0nSa/vVJVA==" saltValue="cshrV03dU5+Y8oXMzczg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v>107.19</v>
      </c>
      <c r="G34" s="33">
        <v>104.83</v>
      </c>
      <c r="H34" s="33">
        <v>88.24</v>
      </c>
      <c r="I34" s="33">
        <v>89.82</v>
      </c>
      <c r="J34" s="34">
        <v>89.05</v>
      </c>
      <c r="K34" s="22"/>
      <c r="L34" s="22"/>
      <c r="M34" s="22"/>
      <c r="N34" s="22"/>
      <c r="O34" s="22"/>
      <c r="P34" s="22"/>
    </row>
    <row r="35" spans="1:16" ht="39" customHeight="1" x14ac:dyDescent="0.15">
      <c r="A35" s="22"/>
      <c r="B35" s="35"/>
      <c r="C35" s="1132" t="s">
        <v>532</v>
      </c>
      <c r="D35" s="1132"/>
      <c r="E35" s="1133"/>
      <c r="F35" s="36">
        <v>14.23</v>
      </c>
      <c r="G35" s="37">
        <v>13.23</v>
      </c>
      <c r="H35" s="37">
        <v>11.64</v>
      </c>
      <c r="I35" s="37">
        <v>11.34</v>
      </c>
      <c r="J35" s="38">
        <v>11.45</v>
      </c>
      <c r="K35" s="22"/>
      <c r="L35" s="22"/>
      <c r="M35" s="22"/>
      <c r="N35" s="22"/>
      <c r="O35" s="22"/>
      <c r="P35" s="22"/>
    </row>
    <row r="36" spans="1:16" ht="39" customHeight="1" x14ac:dyDescent="0.15">
      <c r="A36" s="22"/>
      <c r="B36" s="35"/>
      <c r="C36" s="1132" t="s">
        <v>533</v>
      </c>
      <c r="D36" s="1132"/>
      <c r="E36" s="1133"/>
      <c r="F36" s="36">
        <v>6</v>
      </c>
      <c r="G36" s="37">
        <v>4.24</v>
      </c>
      <c r="H36" s="37">
        <v>1.08</v>
      </c>
      <c r="I36" s="37">
        <v>8.4499999999999993</v>
      </c>
      <c r="J36" s="38">
        <v>8.67</v>
      </c>
      <c r="K36" s="22"/>
      <c r="L36" s="22"/>
      <c r="M36" s="22"/>
      <c r="N36" s="22"/>
      <c r="O36" s="22"/>
      <c r="P36" s="22"/>
    </row>
    <row r="37" spans="1:16" ht="39" customHeight="1" x14ac:dyDescent="0.15">
      <c r="A37" s="22"/>
      <c r="B37" s="35"/>
      <c r="C37" s="1132" t="s">
        <v>534</v>
      </c>
      <c r="D37" s="1132"/>
      <c r="E37" s="1133"/>
      <c r="F37" s="36">
        <v>0.38</v>
      </c>
      <c r="G37" s="37">
        <v>0.31</v>
      </c>
      <c r="H37" s="37">
        <v>0.42</v>
      </c>
      <c r="I37" s="37" t="s">
        <v>535</v>
      </c>
      <c r="J37" s="38">
        <v>1.36</v>
      </c>
      <c r="K37" s="22"/>
      <c r="L37" s="22"/>
      <c r="M37" s="22"/>
      <c r="N37" s="22"/>
      <c r="O37" s="22"/>
      <c r="P37" s="22"/>
    </row>
    <row r="38" spans="1:16" ht="39" customHeight="1" x14ac:dyDescent="0.15">
      <c r="A38" s="22"/>
      <c r="B38" s="35"/>
      <c r="C38" s="1132" t="s">
        <v>536</v>
      </c>
      <c r="D38" s="1132"/>
      <c r="E38" s="1133"/>
      <c r="F38" s="36">
        <v>2.6</v>
      </c>
      <c r="G38" s="37">
        <v>0.57999999999999996</v>
      </c>
      <c r="H38" s="37">
        <v>0.46</v>
      </c>
      <c r="I38" s="37">
        <v>0.25</v>
      </c>
      <c r="J38" s="38">
        <v>0.19</v>
      </c>
      <c r="K38" s="22"/>
      <c r="L38" s="22"/>
      <c r="M38" s="22"/>
      <c r="N38" s="22"/>
      <c r="O38" s="22"/>
      <c r="P38" s="22"/>
    </row>
    <row r="39" spans="1:16" ht="39" customHeight="1" x14ac:dyDescent="0.15">
      <c r="A39" s="22"/>
      <c r="B39" s="35"/>
      <c r="C39" s="1132" t="s">
        <v>537</v>
      </c>
      <c r="D39" s="1132"/>
      <c r="E39" s="1133"/>
      <c r="F39" s="36">
        <v>0.01</v>
      </c>
      <c r="G39" s="37">
        <v>0.01</v>
      </c>
      <c r="H39" s="37">
        <v>0.01</v>
      </c>
      <c r="I39" s="37">
        <v>0.02</v>
      </c>
      <c r="J39" s="38">
        <v>0.02</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539</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AKkzS7kHbStgrSCqPSwGsDk0doELvJcRNQL1tqcKRF8nLCvpVuc3Or/xhBTHkRHyvchPZ13obf/R60R3oBgGQ==" saltValue="Xhtu+LZjaeQzEAW1aUHR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438</v>
      </c>
      <c r="L45" s="58">
        <v>458</v>
      </c>
      <c r="M45" s="58">
        <v>483</v>
      </c>
      <c r="N45" s="58">
        <v>481</v>
      </c>
      <c r="O45" s="59">
        <v>460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0</v>
      </c>
      <c r="L48" s="62">
        <v>0</v>
      </c>
      <c r="M48" s="62">
        <v>0</v>
      </c>
      <c r="N48" s="62">
        <v>0</v>
      </c>
      <c r="O48" s="63">
        <v>1</v>
      </c>
      <c r="P48" s="46"/>
      <c r="Q48" s="46"/>
      <c r="R48" s="46"/>
      <c r="S48" s="46"/>
      <c r="T48" s="46"/>
      <c r="U48" s="46"/>
    </row>
    <row r="49" spans="1:21" ht="30.75" customHeight="1" x14ac:dyDescent="0.15">
      <c r="A49" s="46"/>
      <c r="B49" s="1140"/>
      <c r="C49" s="1141"/>
      <c r="D49" s="60"/>
      <c r="E49" s="1146" t="s">
        <v>14</v>
      </c>
      <c r="F49" s="1146"/>
      <c r="G49" s="1146"/>
      <c r="H49" s="1146"/>
      <c r="I49" s="1146"/>
      <c r="J49" s="1147"/>
      <c r="K49" s="61">
        <v>1</v>
      </c>
      <c r="L49" s="62">
        <v>1</v>
      </c>
      <c r="M49" s="62">
        <v>1</v>
      </c>
      <c r="N49" s="62">
        <v>1</v>
      </c>
      <c r="O49" s="63">
        <v>1</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345</v>
      </c>
      <c r="L52" s="62">
        <v>346</v>
      </c>
      <c r="M52" s="62">
        <v>356</v>
      </c>
      <c r="N52" s="62">
        <v>351</v>
      </c>
      <c r="O52" s="63">
        <v>327</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94</v>
      </c>
      <c r="L53" s="67">
        <v>113</v>
      </c>
      <c r="M53" s="67">
        <v>128</v>
      </c>
      <c r="N53" s="67">
        <v>131</v>
      </c>
      <c r="O53" s="68">
        <v>135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0QwVXiRe2NvSWkBEwTgz2PJriwy2liqBBLwFnHvrNBq6Q4yb0eCpBmVlKOQJXQe4ydgpIEyTccEdOlwOJxI7g==" saltValue="U4ZXC6cE81lc+7ngmOh+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4274</v>
      </c>
      <c r="J41" s="343">
        <v>4272</v>
      </c>
      <c r="K41" s="343">
        <v>4535</v>
      </c>
      <c r="L41" s="343">
        <v>4402</v>
      </c>
      <c r="M41" s="344">
        <v>4300</v>
      </c>
    </row>
    <row r="42" spans="2:13" ht="27.75" customHeight="1" x14ac:dyDescent="0.15">
      <c r="B42" s="1171"/>
      <c r="C42" s="1172"/>
      <c r="D42" s="104"/>
      <c r="E42" s="1177" t="s">
        <v>32</v>
      </c>
      <c r="F42" s="1177"/>
      <c r="G42" s="1177"/>
      <c r="H42" s="1178"/>
      <c r="I42" s="345" t="s">
        <v>485</v>
      </c>
      <c r="J42" s="346" t="s">
        <v>485</v>
      </c>
      <c r="K42" s="346">
        <v>215</v>
      </c>
      <c r="L42" s="346" t="s">
        <v>485</v>
      </c>
      <c r="M42" s="347" t="s">
        <v>485</v>
      </c>
    </row>
    <row r="43" spans="2:13" ht="27.75" customHeight="1" x14ac:dyDescent="0.15">
      <c r="B43" s="1171"/>
      <c r="C43" s="1172"/>
      <c r="D43" s="104"/>
      <c r="E43" s="1177" t="s">
        <v>33</v>
      </c>
      <c r="F43" s="1177"/>
      <c r="G43" s="1177"/>
      <c r="H43" s="1178"/>
      <c r="I43" s="345">
        <v>2</v>
      </c>
      <c r="J43" s="346">
        <v>1</v>
      </c>
      <c r="K43" s="346">
        <v>1</v>
      </c>
      <c r="L43" s="346">
        <v>0</v>
      </c>
      <c r="M43" s="347">
        <v>0</v>
      </c>
    </row>
    <row r="44" spans="2:13" ht="27.75" customHeight="1" x14ac:dyDescent="0.15">
      <c r="B44" s="1171"/>
      <c r="C44" s="1172"/>
      <c r="D44" s="104"/>
      <c r="E44" s="1177" t="s">
        <v>34</v>
      </c>
      <c r="F44" s="1177"/>
      <c r="G44" s="1177"/>
      <c r="H44" s="1178"/>
      <c r="I44" s="345">
        <v>7</v>
      </c>
      <c r="J44" s="346">
        <v>6</v>
      </c>
      <c r="K44" s="346">
        <v>6</v>
      </c>
      <c r="L44" s="346">
        <v>1</v>
      </c>
      <c r="M44" s="347">
        <v>1</v>
      </c>
    </row>
    <row r="45" spans="2:13" ht="27.75" customHeight="1" x14ac:dyDescent="0.15">
      <c r="B45" s="1171"/>
      <c r="C45" s="1172"/>
      <c r="D45" s="104"/>
      <c r="E45" s="1177" t="s">
        <v>35</v>
      </c>
      <c r="F45" s="1177"/>
      <c r="G45" s="1177"/>
      <c r="H45" s="1178"/>
      <c r="I45" s="345">
        <v>2</v>
      </c>
      <c r="J45" s="346">
        <v>507</v>
      </c>
      <c r="K45" s="346">
        <v>527</v>
      </c>
      <c r="L45" s="346" t="s">
        <v>485</v>
      </c>
      <c r="M45" s="347">
        <v>509</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4133</v>
      </c>
      <c r="J50" s="346">
        <v>4140</v>
      </c>
      <c r="K50" s="346">
        <v>4468</v>
      </c>
      <c r="L50" s="346">
        <v>4440</v>
      </c>
      <c r="M50" s="347">
        <v>4495</v>
      </c>
    </row>
    <row r="51" spans="2:13" ht="27.75" customHeight="1" x14ac:dyDescent="0.15">
      <c r="B51" s="1171"/>
      <c r="C51" s="1172"/>
      <c r="D51" s="104"/>
      <c r="E51" s="1177" t="s">
        <v>42</v>
      </c>
      <c r="F51" s="1177"/>
      <c r="G51" s="1177"/>
      <c r="H51" s="1178"/>
      <c r="I51" s="345" t="s">
        <v>485</v>
      </c>
      <c r="J51" s="346" t="s">
        <v>485</v>
      </c>
      <c r="K51" s="346" t="s">
        <v>485</v>
      </c>
      <c r="L51" s="346" t="s">
        <v>485</v>
      </c>
      <c r="M51" s="347" t="s">
        <v>485</v>
      </c>
    </row>
    <row r="52" spans="2:13" ht="27.75" customHeight="1" x14ac:dyDescent="0.15">
      <c r="B52" s="1173"/>
      <c r="C52" s="1174"/>
      <c r="D52" s="104"/>
      <c r="E52" s="1177" t="s">
        <v>43</v>
      </c>
      <c r="F52" s="1177"/>
      <c r="G52" s="1177"/>
      <c r="H52" s="1178"/>
      <c r="I52" s="345">
        <v>3122</v>
      </c>
      <c r="J52" s="346">
        <v>3099</v>
      </c>
      <c r="K52" s="346">
        <v>3344</v>
      </c>
      <c r="L52" s="346">
        <v>3262</v>
      </c>
      <c r="M52" s="347">
        <v>3199</v>
      </c>
    </row>
    <row r="53" spans="2:13" ht="27.75" customHeight="1" thickBot="1" x14ac:dyDescent="0.2">
      <c r="B53" s="1184" t="s">
        <v>19</v>
      </c>
      <c r="C53" s="1185"/>
      <c r="D53" s="108"/>
      <c r="E53" s="1186" t="s">
        <v>44</v>
      </c>
      <c r="F53" s="1186"/>
      <c r="G53" s="1186"/>
      <c r="H53" s="1187"/>
      <c r="I53" s="348">
        <v>-2971</v>
      </c>
      <c r="J53" s="349">
        <v>-2455</v>
      </c>
      <c r="K53" s="349">
        <v>-2529</v>
      </c>
      <c r="L53" s="349">
        <v>-3299</v>
      </c>
      <c r="M53" s="350">
        <v>-2883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m10v/7Uv4QZD0CYTqkkjRaqkssNKvgXzOihFEM1ojE8jCZvYrKsx1KDEs7iIYx5WZL1F8X5/VHEQ40zMd+Mj5A==" saltValue="ITcnQlAFdLP3IZkCYzmV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1985</v>
      </c>
      <c r="G55" s="120">
        <v>1936</v>
      </c>
      <c r="H55" s="121">
        <v>1840</v>
      </c>
    </row>
    <row r="56" spans="2:8" ht="52.5" customHeight="1" x14ac:dyDescent="0.15">
      <c r="B56" s="122"/>
      <c r="C56" s="1198" t="s">
        <v>47</v>
      </c>
      <c r="D56" s="1198"/>
      <c r="E56" s="1199"/>
      <c r="F56" s="123">
        <v>605</v>
      </c>
      <c r="G56" s="123">
        <v>505</v>
      </c>
      <c r="H56" s="124">
        <v>525</v>
      </c>
    </row>
    <row r="57" spans="2:8" ht="53.25" customHeight="1" x14ac:dyDescent="0.15">
      <c r="B57" s="122"/>
      <c r="C57" s="1200" t="s">
        <v>48</v>
      </c>
      <c r="D57" s="1200"/>
      <c r="E57" s="1201"/>
      <c r="F57" s="125">
        <v>1879</v>
      </c>
      <c r="G57" s="125">
        <v>1999</v>
      </c>
      <c r="H57" s="126">
        <v>2187</v>
      </c>
    </row>
    <row r="58" spans="2:8" ht="45.75" customHeight="1" x14ac:dyDescent="0.15">
      <c r="B58" s="127"/>
      <c r="C58" s="1188" t="s">
        <v>547</v>
      </c>
      <c r="D58" s="1189"/>
      <c r="E58" s="1190"/>
      <c r="F58" s="128">
        <v>532</v>
      </c>
      <c r="G58" s="128">
        <v>552</v>
      </c>
      <c r="H58" s="129">
        <v>652</v>
      </c>
    </row>
    <row r="59" spans="2:8" ht="45.75" customHeight="1" x14ac:dyDescent="0.15">
      <c r="B59" s="127"/>
      <c r="C59" s="1188" t="s">
        <v>548</v>
      </c>
      <c r="D59" s="1189"/>
      <c r="E59" s="1190"/>
      <c r="F59" s="128">
        <v>496</v>
      </c>
      <c r="G59" s="128">
        <v>496</v>
      </c>
      <c r="H59" s="129">
        <v>514</v>
      </c>
    </row>
    <row r="60" spans="2:8" ht="45.75" customHeight="1" x14ac:dyDescent="0.15">
      <c r="B60" s="127"/>
      <c r="C60" s="1188" t="s">
        <v>549</v>
      </c>
      <c r="D60" s="1189"/>
      <c r="E60" s="1190"/>
      <c r="F60" s="128">
        <v>170</v>
      </c>
      <c r="G60" s="128">
        <v>170</v>
      </c>
      <c r="H60" s="129">
        <v>160</v>
      </c>
    </row>
    <row r="61" spans="2:8" ht="45.75" customHeight="1" x14ac:dyDescent="0.15">
      <c r="B61" s="127"/>
      <c r="C61" s="1188" t="s">
        <v>545</v>
      </c>
      <c r="D61" s="1189"/>
      <c r="E61" s="1190"/>
      <c r="F61" s="128">
        <v>145</v>
      </c>
      <c r="G61" s="128">
        <v>138</v>
      </c>
      <c r="H61" s="129">
        <v>154</v>
      </c>
    </row>
    <row r="62" spans="2:8" ht="45.75" customHeight="1" thickBot="1" x14ac:dyDescent="0.2">
      <c r="B62" s="130"/>
      <c r="C62" s="1191" t="s">
        <v>546</v>
      </c>
      <c r="D62" s="1192"/>
      <c r="E62" s="1193"/>
      <c r="F62" s="131">
        <v>152</v>
      </c>
      <c r="G62" s="131">
        <v>147</v>
      </c>
      <c r="H62" s="132">
        <v>137</v>
      </c>
    </row>
    <row r="63" spans="2:8" ht="52.5" customHeight="1" thickBot="1" x14ac:dyDescent="0.2">
      <c r="B63" s="133"/>
      <c r="C63" s="1194" t="s">
        <v>49</v>
      </c>
      <c r="D63" s="1194"/>
      <c r="E63" s="1195"/>
      <c r="F63" s="134">
        <v>4468</v>
      </c>
      <c r="G63" s="134">
        <v>4440</v>
      </c>
      <c r="H63" s="135">
        <v>4552</v>
      </c>
    </row>
    <row r="64" spans="2:8" x14ac:dyDescent="0.15"/>
  </sheetData>
  <sheetProtection algorithmName="SHA-512" hashValue="BnnQlejigPcUz4HJpAWKCT6YTxlL8BTwKl1m4FfciTbUU73CZWtSsBT5scR3RYrUPNhxphAvC9PW3TLwZvMWZw==" saltValue="q8PlD/5hZK28v9a+iUah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514444</v>
      </c>
      <c r="E3" s="154"/>
      <c r="F3" s="155">
        <v>268375</v>
      </c>
      <c r="G3" s="156"/>
      <c r="H3" s="157"/>
    </row>
    <row r="4" spans="1:8" x14ac:dyDescent="0.15">
      <c r="A4" s="158"/>
      <c r="B4" s="159"/>
      <c r="C4" s="160"/>
      <c r="D4" s="161">
        <v>79811</v>
      </c>
      <c r="E4" s="162"/>
      <c r="F4" s="163">
        <v>119602</v>
      </c>
      <c r="G4" s="164"/>
      <c r="H4" s="165"/>
    </row>
    <row r="5" spans="1:8" x14ac:dyDescent="0.15">
      <c r="A5" s="146" t="s">
        <v>518</v>
      </c>
      <c r="B5" s="151"/>
      <c r="C5" s="152"/>
      <c r="D5" s="153">
        <v>652199</v>
      </c>
      <c r="E5" s="154"/>
      <c r="F5" s="155">
        <v>301035</v>
      </c>
      <c r="G5" s="156"/>
      <c r="H5" s="157"/>
    </row>
    <row r="6" spans="1:8" x14ac:dyDescent="0.15">
      <c r="A6" s="158"/>
      <c r="B6" s="159"/>
      <c r="C6" s="160"/>
      <c r="D6" s="161">
        <v>35527</v>
      </c>
      <c r="E6" s="162"/>
      <c r="F6" s="163">
        <v>154376</v>
      </c>
      <c r="G6" s="164"/>
      <c r="H6" s="165"/>
    </row>
    <row r="7" spans="1:8" x14ac:dyDescent="0.15">
      <c r="A7" s="146" t="s">
        <v>519</v>
      </c>
      <c r="B7" s="151"/>
      <c r="C7" s="152"/>
      <c r="D7" s="153">
        <v>900762</v>
      </c>
      <c r="E7" s="154"/>
      <c r="F7" s="155">
        <v>277467</v>
      </c>
      <c r="G7" s="156"/>
      <c r="H7" s="157"/>
    </row>
    <row r="8" spans="1:8" x14ac:dyDescent="0.15">
      <c r="A8" s="158"/>
      <c r="B8" s="159"/>
      <c r="C8" s="160"/>
      <c r="D8" s="161">
        <v>24601</v>
      </c>
      <c r="E8" s="162"/>
      <c r="F8" s="163">
        <v>128378</v>
      </c>
      <c r="G8" s="164"/>
      <c r="H8" s="165"/>
    </row>
    <row r="9" spans="1:8" x14ac:dyDescent="0.15">
      <c r="A9" s="146" t="s">
        <v>520</v>
      </c>
      <c r="B9" s="151"/>
      <c r="C9" s="152"/>
      <c r="D9" s="153">
        <v>393712</v>
      </c>
      <c r="E9" s="154"/>
      <c r="F9" s="155">
        <v>282256</v>
      </c>
      <c r="G9" s="156"/>
      <c r="H9" s="157"/>
    </row>
    <row r="10" spans="1:8" x14ac:dyDescent="0.15">
      <c r="A10" s="158"/>
      <c r="B10" s="159"/>
      <c r="C10" s="160"/>
      <c r="D10" s="161">
        <v>41910</v>
      </c>
      <c r="E10" s="162"/>
      <c r="F10" s="163">
        <v>145453</v>
      </c>
      <c r="G10" s="164"/>
      <c r="H10" s="165"/>
    </row>
    <row r="11" spans="1:8" x14ac:dyDescent="0.15">
      <c r="A11" s="146" t="s">
        <v>521</v>
      </c>
      <c r="B11" s="151"/>
      <c r="C11" s="152"/>
      <c r="D11" s="153">
        <v>507374</v>
      </c>
      <c r="E11" s="154"/>
      <c r="F11" s="155">
        <v>295341</v>
      </c>
      <c r="G11" s="156"/>
      <c r="H11" s="157"/>
    </row>
    <row r="12" spans="1:8" x14ac:dyDescent="0.15">
      <c r="A12" s="158"/>
      <c r="B12" s="159"/>
      <c r="C12" s="166"/>
      <c r="D12" s="161">
        <v>21125</v>
      </c>
      <c r="E12" s="162"/>
      <c r="F12" s="163">
        <v>137402</v>
      </c>
      <c r="G12" s="164"/>
      <c r="H12" s="165"/>
    </row>
    <row r="13" spans="1:8" x14ac:dyDescent="0.15">
      <c r="A13" s="146"/>
      <c r="B13" s="151"/>
      <c r="C13" s="152"/>
      <c r="D13" s="153">
        <v>593698</v>
      </c>
      <c r="E13" s="154"/>
      <c r="F13" s="155">
        <v>284895</v>
      </c>
      <c r="G13" s="167"/>
      <c r="H13" s="157"/>
    </row>
    <row r="14" spans="1:8" x14ac:dyDescent="0.15">
      <c r="A14" s="158"/>
      <c r="B14" s="159"/>
      <c r="C14" s="160"/>
      <c r="D14" s="161">
        <v>40595</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6.39</v>
      </c>
      <c r="C19" s="168">
        <f>ROUND(VALUE(SUBSTITUTE(実質収支比率等に係る経年分析!G$48,"▲","-")),2)</f>
        <v>4.5599999999999996</v>
      </c>
      <c r="D19" s="168">
        <f>ROUND(VALUE(SUBSTITUTE(実質収支比率等に係る経年分析!H$48,"▲","-")),2)</f>
        <v>1.51</v>
      </c>
      <c r="E19" s="168">
        <f>ROUND(VALUE(SUBSTITUTE(実質収支比率等に係る経年分析!I$48,"▲","-")),2)</f>
        <v>8.33</v>
      </c>
      <c r="F19" s="168">
        <f>ROUND(VALUE(SUBSTITUTE(実質収支比率等に係る経年分析!J$48,"▲","-")),2)</f>
        <v>10.039999999999999</v>
      </c>
    </row>
    <row r="20" spans="1:11" x14ac:dyDescent="0.15">
      <c r="A20" s="168" t="s">
        <v>53</v>
      </c>
      <c r="B20" s="168">
        <f>ROUND(VALUE(SUBSTITUTE(実質収支比率等に係る経年分析!F$47,"▲","-")),2)</f>
        <v>74.56</v>
      </c>
      <c r="C20" s="168">
        <f>ROUND(VALUE(SUBSTITUTE(実質収支比率等に係る経年分析!G$47,"▲","-")),2)</f>
        <v>75.5</v>
      </c>
      <c r="D20" s="168">
        <f>ROUND(VALUE(SUBSTITUTE(実質収支比率等に係る経年分析!H$47,"▲","-")),2)</f>
        <v>68.260000000000005</v>
      </c>
      <c r="E20" s="168">
        <f>ROUND(VALUE(SUBSTITUTE(実質収支比率等に係る経年分析!I$47,"▲","-")),2)</f>
        <v>67.27</v>
      </c>
      <c r="F20" s="168">
        <f>ROUND(VALUE(SUBSTITUTE(実質収支比率等に係る経年分析!J$47,"▲","-")),2)</f>
        <v>64.45</v>
      </c>
    </row>
    <row r="21" spans="1:11" x14ac:dyDescent="0.15">
      <c r="A21" s="168" t="s">
        <v>54</v>
      </c>
      <c r="B21" s="168">
        <f>IF(ISNUMBER(VALUE(SUBSTITUTE(実質収支比率等に係る経年分析!F$49,"▲","-"))),ROUND(VALUE(SUBSTITUTE(実質収支比率等に係る経年分析!F$49,"▲","-")),2),NA())</f>
        <v>7.63</v>
      </c>
      <c r="C21" s="168">
        <f>IF(ISNUMBER(VALUE(SUBSTITUTE(実質収支比率等に係る経年分析!G$49,"▲","-"))),ROUND(VALUE(SUBSTITUTE(実質収支比率等に係る経年分析!G$49,"▲","-")),2),NA())</f>
        <v>3.06</v>
      </c>
      <c r="D21" s="168">
        <f>IF(ISNUMBER(VALUE(SUBSTITUTE(実質収支比率等に係る経年分析!H$49,"▲","-"))),ROUND(VALUE(SUBSTITUTE(実質収支比率等に係る経年分析!H$49,"▲","-")),2),NA())</f>
        <v>-4.83</v>
      </c>
      <c r="E21" s="168">
        <f>IF(ISNUMBER(VALUE(SUBSTITUTE(実質収支比率等に係る経年分析!I$49,"▲","-"))),ROUND(VALUE(SUBSTITUTE(実質収支比率等に係る経年分析!I$49,"▲","-")),2),NA())</f>
        <v>5.08</v>
      </c>
      <c r="F21" s="168">
        <f>IF(ISNUMBER(VALUE(SUBSTITUTE(実質収支比率等に係る経年分析!J$49,"▲","-"))),ROUND(VALUE(SUBSTITUTE(実質収支比率等に係る経年分析!J$49,"▲","-")),2),NA())</f>
        <v>-1.69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0.57999999999999996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0.19</v>
      </c>
    </row>
    <row r="33" spans="1:16" x14ac:dyDescent="0.15">
      <c r="A33" s="169" t="str">
        <f>IF(連結実質赤字比率に係る赤字・黒字の構成分析!C$37="",NA(),連結実質赤字比率に係る赤字・黒字の構成分析!C$37)</f>
        <v>診療所特別会計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0.42</v>
      </c>
      <c r="H33" s="169">
        <f>IF(ROUND(VALUE(SUBSTITUTE(連結実質赤字比率に係る赤字・黒字の構成分析!I$37,"▲", "-")), 2) &lt; 0, ABS(ROUND(VALUE(SUBSTITUTE(連結実質赤字比率に係る赤字・黒字の構成分析!I$37,"▲", "-")), 2)), NA())</f>
        <v>0.12</v>
      </c>
      <c r="I33" s="169" t="e">
        <f>IF(ROUND(VALUE(SUBSTITUTE(連結実質赤字比率に係る赤字・黒字の構成分析!I$37,"▲", "-")), 2) &gt;= 0, ABS(ROUND(VALUE(SUBSTITUTE(連結実質赤字比率に係る赤字・黒字の構成分析!I$37,"▲", "-")), 2)), NA())</f>
        <v>#N/A</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1.36</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4.24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8.4499999999999993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8.67</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13.23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11.34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11.45</v>
      </c>
    </row>
    <row r="36" spans="1:16" x14ac:dyDescent="0.15">
      <c r="A36" s="169" t="str">
        <f>IF(連結実質赤字比率に係る赤字・黒字の構成分析!C$34="",NA(),連結実質赤字比率に係る赤字・黒字の構成分析!C$34)</f>
        <v>船舶運航事業会計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107.19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104.83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88.24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89.82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89.05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345</v>
      </c>
      <c r="E42" s="170"/>
      <c r="F42" s="170"/>
      <c r="G42" s="170">
        <f>'実質公債費比率（分子）の構造'!L$52</f>
        <v>346</v>
      </c>
      <c r="H42" s="170"/>
      <c r="I42" s="170"/>
      <c r="J42" s="170">
        <f>'実質公債費比率（分子）の構造'!M$52</f>
        <v>356</v>
      </c>
      <c r="K42" s="170"/>
      <c r="L42" s="170"/>
      <c r="M42" s="170">
        <f>'実質公債費比率（分子）の構造'!N$52</f>
        <v>351</v>
      </c>
      <c r="N42" s="170"/>
      <c r="O42" s="170"/>
      <c r="P42" s="170">
        <f>'実質公債費比率（分子）の構造'!O$52</f>
        <v>327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v>
      </c>
      <c r="C45" s="170"/>
      <c r="D45" s="170"/>
      <c r="E45" s="170">
        <f>'実質公債費比率（分子）の構造'!L$49</f>
        <v>1</v>
      </c>
      <c r="F45" s="170"/>
      <c r="G45" s="170"/>
      <c r="H45" s="170">
        <f>'実質公債費比率（分子）の構造'!M$49</f>
        <v>1</v>
      </c>
      <c r="I45" s="170"/>
      <c r="J45" s="170"/>
      <c r="K45" s="170">
        <f>'実質公債費比率（分子）の構造'!N$49</f>
        <v>1</v>
      </c>
      <c r="L45" s="170"/>
      <c r="M45" s="170"/>
      <c r="N45" s="170">
        <f>'実質公債費比率（分子）の構造'!O$49</f>
        <v>1</v>
      </c>
      <c r="O45" s="170"/>
      <c r="P45" s="170"/>
    </row>
    <row r="46" spans="1:16" x14ac:dyDescent="0.15">
      <c r="A46" s="170" t="s">
        <v>64</v>
      </c>
      <c r="B46" s="170">
        <f>'実質公債費比率（分子）の構造'!K$48</f>
        <v>0</v>
      </c>
      <c r="C46" s="170"/>
      <c r="D46" s="170"/>
      <c r="E46" s="170">
        <f>'実質公債費比率（分子）の構造'!L$48</f>
        <v>0</v>
      </c>
      <c r="F46" s="170"/>
      <c r="G46" s="170"/>
      <c r="H46" s="170">
        <f>'実質公債費比率（分子）の構造'!M$48</f>
        <v>0</v>
      </c>
      <c r="I46" s="170"/>
      <c r="J46" s="170"/>
      <c r="K46" s="170">
        <f>'実質公債費比率（分子）の構造'!N$48</f>
        <v>0</v>
      </c>
      <c r="L46" s="170"/>
      <c r="M46" s="170"/>
      <c r="N46" s="170">
        <f>'実質公債費比率（分子）の構造'!O$48</f>
        <v>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438</v>
      </c>
      <c r="C49" s="170"/>
      <c r="D49" s="170"/>
      <c r="E49" s="170">
        <f>'実質公債費比率（分子）の構造'!L$45</f>
        <v>458</v>
      </c>
      <c r="F49" s="170"/>
      <c r="G49" s="170"/>
      <c r="H49" s="170">
        <f>'実質公債費比率（分子）の構造'!M$45</f>
        <v>483</v>
      </c>
      <c r="I49" s="170"/>
      <c r="J49" s="170"/>
      <c r="K49" s="170">
        <f>'実質公債費比率（分子）の構造'!N$45</f>
        <v>481</v>
      </c>
      <c r="L49" s="170"/>
      <c r="M49" s="170"/>
      <c r="N49" s="170">
        <f>'実質公債費比率（分子）の構造'!O$45</f>
        <v>460</v>
      </c>
      <c r="O49" s="170"/>
      <c r="P49" s="170"/>
    </row>
    <row r="50" spans="1:16" x14ac:dyDescent="0.15">
      <c r="A50" s="170" t="s">
        <v>67</v>
      </c>
      <c r="B50" s="170" t="e">
        <f>NA()</f>
        <v>#N/A</v>
      </c>
      <c r="C50" s="170">
        <f>IF(ISNUMBER('実質公債費比率（分子）の構造'!K$53),'実質公債費比率（分子）の構造'!K$53,NA())</f>
        <v>94</v>
      </c>
      <c r="D50" s="170" t="e">
        <f>NA()</f>
        <v>#N/A</v>
      </c>
      <c r="E50" s="170" t="e">
        <f>NA()</f>
        <v>#N/A</v>
      </c>
      <c r="F50" s="170">
        <f>IF(ISNUMBER('実質公債費比率（分子）の構造'!L$53),'実質公債費比率（分子）の構造'!L$53,NA())</f>
        <v>113</v>
      </c>
      <c r="G50" s="170" t="e">
        <f>NA()</f>
        <v>#N/A</v>
      </c>
      <c r="H50" s="170" t="e">
        <f>NA()</f>
        <v>#N/A</v>
      </c>
      <c r="I50" s="170">
        <f>IF(ISNUMBER('実質公債費比率（分子）の構造'!M$53),'実質公債費比率（分子）の構造'!M$53,NA())</f>
        <v>128</v>
      </c>
      <c r="J50" s="170" t="e">
        <f>NA()</f>
        <v>#N/A</v>
      </c>
      <c r="K50" s="170" t="e">
        <f>NA()</f>
        <v>#N/A</v>
      </c>
      <c r="L50" s="170">
        <f>IF(ISNUMBER('実質公債費比率（分子）の構造'!N$53),'実質公債費比率（分子）の構造'!N$53,NA())</f>
        <v>131</v>
      </c>
      <c r="M50" s="170" t="e">
        <f>NA()</f>
        <v>#N/A</v>
      </c>
      <c r="N50" s="170" t="e">
        <f>NA()</f>
        <v>#N/A</v>
      </c>
      <c r="O50" s="170">
        <f>IF(ISNUMBER('実質公債費比率（分子）の構造'!O$53),'実質公債費比率（分子）の構造'!O$53,NA())</f>
        <v>135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3122</v>
      </c>
      <c r="E56" s="169"/>
      <c r="F56" s="169"/>
      <c r="G56" s="169">
        <f>'将来負担比率（分子）の構造'!J$52</f>
        <v>3099</v>
      </c>
      <c r="H56" s="169"/>
      <c r="I56" s="169"/>
      <c r="J56" s="169">
        <f>'将来負担比率（分子）の構造'!K$52</f>
        <v>3344</v>
      </c>
      <c r="K56" s="169"/>
      <c r="L56" s="169"/>
      <c r="M56" s="169">
        <f>'将来負担比率（分子）の構造'!L$52</f>
        <v>3262</v>
      </c>
      <c r="N56" s="169"/>
      <c r="O56" s="169"/>
      <c r="P56" s="169">
        <f>'将来負担比率（分子）の構造'!M$52</f>
        <v>3199</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4133</v>
      </c>
      <c r="E58" s="169"/>
      <c r="F58" s="169"/>
      <c r="G58" s="169">
        <f>'将来負担比率（分子）の構造'!J$50</f>
        <v>4140</v>
      </c>
      <c r="H58" s="169"/>
      <c r="I58" s="169"/>
      <c r="J58" s="169">
        <f>'将来負担比率（分子）の構造'!K$50</f>
        <v>4468</v>
      </c>
      <c r="K58" s="169"/>
      <c r="L58" s="169"/>
      <c r="M58" s="169">
        <f>'将来負担比率（分子）の構造'!L$50</f>
        <v>4440</v>
      </c>
      <c r="N58" s="169"/>
      <c r="O58" s="169"/>
      <c r="P58" s="169">
        <f>'将来負担比率（分子）の構造'!M$50</f>
        <v>4495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v>
      </c>
      <c r="C62" s="169"/>
      <c r="D62" s="169"/>
      <c r="E62" s="169">
        <f>'将来負担比率（分子）の構造'!J$45</f>
        <v>507</v>
      </c>
      <c r="F62" s="169"/>
      <c r="G62" s="169"/>
      <c r="H62" s="169">
        <f>'将来負担比率（分子）の構造'!K$45</f>
        <v>527</v>
      </c>
      <c r="I62" s="169"/>
      <c r="J62" s="169"/>
      <c r="K62" s="169" t="str">
        <f>'将来負担比率（分子）の構造'!L$45</f>
        <v>-</v>
      </c>
      <c r="L62" s="169"/>
      <c r="M62" s="169"/>
      <c r="N62" s="169">
        <f>'将来負担比率（分子）の構造'!M$45</f>
        <v>509</v>
      </c>
      <c r="O62" s="169"/>
      <c r="P62" s="169"/>
    </row>
    <row r="63" spans="1:16" x14ac:dyDescent="0.15">
      <c r="A63" s="169" t="s">
        <v>34</v>
      </c>
      <c r="B63" s="169">
        <f>'将来負担比率（分子）の構造'!I$44</f>
        <v>7</v>
      </c>
      <c r="C63" s="169"/>
      <c r="D63" s="169"/>
      <c r="E63" s="169">
        <f>'将来負担比率（分子）の構造'!J$44</f>
        <v>6</v>
      </c>
      <c r="F63" s="169"/>
      <c r="G63" s="169"/>
      <c r="H63" s="169">
        <f>'将来負担比率（分子）の構造'!K$44</f>
        <v>6</v>
      </c>
      <c r="I63" s="169"/>
      <c r="J63" s="169"/>
      <c r="K63" s="169">
        <f>'将来負担比率（分子）の構造'!L$44</f>
        <v>1</v>
      </c>
      <c r="L63" s="169"/>
      <c r="M63" s="169"/>
      <c r="N63" s="169">
        <f>'将来負担比率（分子）の構造'!M$44</f>
        <v>1</v>
      </c>
      <c r="O63" s="169"/>
      <c r="P63" s="169"/>
    </row>
    <row r="64" spans="1:16" x14ac:dyDescent="0.15">
      <c r="A64" s="169" t="s">
        <v>33</v>
      </c>
      <c r="B64" s="169">
        <f>'将来負担比率（分子）の構造'!I$43</f>
        <v>2</v>
      </c>
      <c r="C64" s="169"/>
      <c r="D64" s="169"/>
      <c r="E64" s="169">
        <f>'将来負担比率（分子）の構造'!J$43</f>
        <v>1</v>
      </c>
      <c r="F64" s="169"/>
      <c r="G64" s="169"/>
      <c r="H64" s="169">
        <f>'将来負担比率（分子）の構造'!K$43</f>
        <v>1</v>
      </c>
      <c r="I64" s="169"/>
      <c r="J64" s="169"/>
      <c r="K64" s="169">
        <f>'将来負担比率（分子）の構造'!L$43</f>
        <v>0</v>
      </c>
      <c r="L64" s="169"/>
      <c r="M64" s="169"/>
      <c r="N64" s="169">
        <f>'将来負担比率（分子）の構造'!M$43</f>
        <v>0</v>
      </c>
      <c r="O64" s="169"/>
      <c r="P64" s="169"/>
    </row>
    <row r="65" spans="1:16" x14ac:dyDescent="0.15">
      <c r="A65" s="169" t="s">
        <v>32</v>
      </c>
      <c r="B65" s="169" t="str">
        <f>'将来負担比率（分子）の構造'!I$42</f>
        <v>-</v>
      </c>
      <c r="C65" s="169"/>
      <c r="D65" s="169"/>
      <c r="E65" s="169" t="str">
        <f>'将来負担比率（分子）の構造'!J$42</f>
        <v>-</v>
      </c>
      <c r="F65" s="169"/>
      <c r="G65" s="169"/>
      <c r="H65" s="169">
        <f>'将来負担比率（分子）の構造'!K$42</f>
        <v>215</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4274</v>
      </c>
      <c r="C66" s="169"/>
      <c r="D66" s="169"/>
      <c r="E66" s="169">
        <f>'将来負担比率（分子）の構造'!J$41</f>
        <v>4272</v>
      </c>
      <c r="F66" s="169"/>
      <c r="G66" s="169"/>
      <c r="H66" s="169">
        <f>'将来負担比率（分子）の構造'!K$41</f>
        <v>4535</v>
      </c>
      <c r="I66" s="169"/>
      <c r="J66" s="169"/>
      <c r="K66" s="169">
        <f>'将来負担比率（分子）の構造'!L$41</f>
        <v>4402</v>
      </c>
      <c r="L66" s="169"/>
      <c r="M66" s="169"/>
      <c r="N66" s="169">
        <f>'将来負担比率（分子）の構造'!M$41</f>
        <v>4300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1985</v>
      </c>
      <c r="C72" s="173">
        <f>基金残高に係る経年分析!G55</f>
        <v>1936</v>
      </c>
      <c r="D72" s="173">
        <f>基金残高に係る経年分析!H55</f>
        <v>1840</v>
      </c>
    </row>
    <row r="73" spans="1:16" x14ac:dyDescent="0.15">
      <c r="A73" s="172" t="s">
        <v>74</v>
      </c>
      <c r="B73" s="173">
        <f>基金残高に係る経年分析!F56</f>
        <v>605</v>
      </c>
      <c r="C73" s="173">
        <f>基金残高に係る経年分析!G56</f>
        <v>505</v>
      </c>
      <c r="D73" s="173">
        <f>基金残高に係る経年分析!H56</f>
        <v>525</v>
      </c>
    </row>
    <row r="74" spans="1:16" x14ac:dyDescent="0.15">
      <c r="A74" s="172" t="s">
        <v>75</v>
      </c>
      <c r="B74" s="173">
        <f>基金残高に係る経年分析!F57</f>
        <v>1879</v>
      </c>
      <c r="C74" s="173">
        <f>基金残高に係る経年分析!G57</f>
        <v>1999</v>
      </c>
      <c r="D74" s="173">
        <f>基金残高に係る経年分析!H57</f>
        <v>2187</v>
      </c>
    </row>
  </sheetData>
  <sheetProtection algorithmName="SHA-512" hashValue="iOJNKc8ebCB2W+yWSo1lUmg2E0doWwNiadiRznkCH42uFs9AFQDqMtq94e6FFV0LWe7WKkA2tI3hlly5EehnzA==" saltValue="OSDx+tMDX+GYDleT7zmhv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　藍空</cp:lastModifiedBy>
  <dcterms:created xsi:type="dcterms:W3CDTF">2025-02-19T05:47:52Z</dcterms:created>
  <dcterms:modified xsi:type="dcterms:W3CDTF">2025-03-21T04:33:56Z</dcterms:modified>
  <cp:category/>
</cp:coreProperties>
</file>