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92.168.12.177\share\企画課\02財政係\財政係\財政業務\基金\県等調査物\R06\【県３月１２日（水）17時〆切】基金の積立状況等の一覧化について\提出データ\"/>
    </mc:Choice>
  </mc:AlternateContent>
  <xr:revisionPtr revIDLastSave="0" documentId="13_ncr:1_{E0013ACF-B655-4C13-B934-F3E1FE13E7BC}" xr6:coauthVersionLast="47" xr6:coauthVersionMax="47" xr10:uidLastSave="{00000000-0000-0000-0000-000000000000}"/>
  <bookViews>
    <workbookView xWindow="-19320" yWindow="1560" windowWidth="19440" windowHeight="1500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C35" i="10"/>
  <c r="CO34" i="10"/>
  <c r="CO35" i="10" s="1"/>
  <c r="BW34" i="10"/>
  <c r="BW35" i="10" s="1"/>
  <c r="BW36" i="10" s="1"/>
  <c r="BW37" i="10" s="1"/>
  <c r="BW38" i="10" s="1"/>
  <c r="BW39" i="10" s="1"/>
  <c r="BW40" i="10" s="1"/>
  <c r="BW41" i="10" s="1"/>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<sst xmlns="http://schemas.openxmlformats.org/spreadsheetml/2006/main" count="1085" uniqueCount="562">
  <si>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</si>
  <si>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</si>
  <si>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</si>
  <si>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</si>
  <si>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</si>
  <si>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</si>
  <si>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</si>
  <si>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</si>
  <si>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</si>
  <si>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</si>
  <si>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</si>
  <si>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</si>
  <si>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</si>
  <si>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</si>
  <si>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</si>
  <si>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</si>
  <si>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</si>
  <si>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</si>
  <si>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</si>
  <si>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</si>
  <si>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</si>
  <si>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</si>
  <si>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</si>
  <si>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</si>
  <si>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</si>
  <si>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</si>
  <si>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</si>
  <si>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</si>
  <si>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</si>
  <si>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</si>
  <si>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</si>
  <si>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</si>
  <si>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</si>
  <si>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</si>
  <si>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</si>
  <si>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</si>
  <si>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</si>
  <si>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</si>
  <si>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</si>
  <si>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</si>
  <si>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</si>
  <si>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</si>
  <si>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</si>
  <si>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</si>
  <si>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</si>
  <si>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</si>
  <si>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</si>
  <si>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</si>
  <si>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</si>
  <si>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</si>
  <si>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</si>
  <si>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</si>
  <si>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</si>
  <si>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</si>
  <si>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</si>
  <si>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</si>
  <si>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</si>
  <si>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</si>
  <si>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</si>
  <si>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</si>
  <si>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</si>
  <si>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</si>
  <si>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</si>
  <si>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</si>
  <si>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</si>
  <si>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</si>
  <si>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</si>
  <si>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</si>
  <si>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</si>
  <si>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</si>
  <si>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</si>
  <si>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</si>
  <si>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</si>
  <si>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</si>
  <si>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</si>
  <si>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</si>
  <si>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</si>
  <si>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</si>
  <si>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</si>
  <si>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</si>
  <si>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</si>
  <si>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</si>
  <si>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</si>
  <si>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</si>
  <si>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</si>
  <si>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</si>
  <si>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</si>
  <si>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</si>
  <si>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</si>
  <si>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</si>
  <si>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</si>
  <si>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</si>
  <si>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</si>
  <si>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</si>
  <si>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金武町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</si>
  <si>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</si>
  <si>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</si>
  <si>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</si>
  <si>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</si>
  <si>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</si>
  <si>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</si>
  <si>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</si>
  <si>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</si>
  <si>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</si>
  <si>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</si>
  <si>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</si>
  <si>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</si>
  <si>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</si>
  <si>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</si>
  <si>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</si>
  <si>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</si>
  <si>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</si>
  <si>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</si>
  <si>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</si>
  <si>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</si>
  <si>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</si>
  <si>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</si>
  <si>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</si>
  <si>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</si>
  <si>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</si>
  <si>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</si>
  <si>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</si>
  <si>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</si>
  <si>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</si>
  <si>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</si>
  <si>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</si>
  <si>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</si>
  <si>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</si>
  <si>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</si>
  <si>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</si>
  <si>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</si>
  <si>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</si>
  <si>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</si>
  <si>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</si>
  <si>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</si>
  <si>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</si>
  <si>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</si>
  <si>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</si>
  <si>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</si>
  <si>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</si>
  <si>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</si>
  <si>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</si>
  <si>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</si>
  <si>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</si>
  <si>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</si>
  <si>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</si>
  <si>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</si>
  <si>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</si>
  <si>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</si>
  <si>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</si>
  <si>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</si>
  <si>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</si>
  <si>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</si>
  <si>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</si>
  <si>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</si>
  <si>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</si>
  <si>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</si>
  <si>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</si>
  <si>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</si>
  <si>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</si>
  <si>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</si>
  <si>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</si>
  <si>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</si>
  <si>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</si>
  <si>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</si>
  <si>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</si>
  <si>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</si>
  <si>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</si>
  <si>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</si>
  <si>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</si>
  <si>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</si>
  <si>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</si>
  <si>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</si>
  <si>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</si>
  <si>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</si>
  <si>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</si>
  <si>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</si>
  <si>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</si>
  <si>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</si>
  <si>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</si>
  <si>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</si>
  <si>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</si>
  <si>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</si>
  <si>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</si>
  <si>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</si>
  <si>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</si>
  <si>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</si>
  <si>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</si>
  <si>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</si>
  <si>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</si>
  <si>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</si>
  <si>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</si>
  <si>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</si>
  <si>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</si>
  <si>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</si>
  <si>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</si>
  <si>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</si>
  <si>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</si>
  <si>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</si>
  <si>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</si>
  <si>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</si>
  <si>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</si>
  <si>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</si>
  <si>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沖縄県金武町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</si>
  <si>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</si>
  <si>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</si>
  <si>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</si>
  <si>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</si>
  <si>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</si>
  <si>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</si>
  <si>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</si>
  <si>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</si>
  <si>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</si>
  <si>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</si>
  <si>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</si>
  <si>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</si>
  <si>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</si>
  <si>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</si>
  <si>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</si>
  <si>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</si>
  <si>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</si>
  <si>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</si>
  <si>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</si>
  <si>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</si>
  <si>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</si>
  <si>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</si>
  <si>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</si>
  <si>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</si>
  <si>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</si>
  <si>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</si>
  <si>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</si>
  <si>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</si>
  <si>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</si>
  <si>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</si>
  <si>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</si>
  <si>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</si>
  <si>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</si>
  <si>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</si>
  <si>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</si>
  <si>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</si>
  <si>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</si>
  <si>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</si>
  <si>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</si>
  <si>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</si>
  <si>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</si>
  <si>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</si>
  <si>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</si>
  <si>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</si>
  <si>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</si>
  <si>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</si>
  <si>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</si>
  <si>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</si>
  <si>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</si>
  <si>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</si>
  <si>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</si>
  <si>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</si>
  <si>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</si>
  <si>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</si>
  <si>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</si>
  <si>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</si>
  <si>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</si>
  <si>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</si>
  <si>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</si>
  <si>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</si>
  <si>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</si>
  <si>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</si>
  <si>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</si>
  <si>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</si>
  <si>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</si>
  <si>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</si>
  <si>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</si>
  <si>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</si>
  <si>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</si>
  <si>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</si>
  <si>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</si>
  <si>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</si>
  <si>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</si>
  <si>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</si>
  <si>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</si>
  <si>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</si>
  <si>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</si>
  <si>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</si>
  <si>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</si>
  <si>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</si>
  <si>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</si>
  <si>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</si>
  <si>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</si>
  <si>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</si>
  <si>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</si>
  <si>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</si>
  <si>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</si>
  <si>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</si>
  <si>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</si>
  <si>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</si>
  <si>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</si>
  <si>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</si>
  <si>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</si>
  <si>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</si>
  <si>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</si>
  <si>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</si>
  <si>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</si>
  <si>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</si>
  <si>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</si>
  <si>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</si>
  <si>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</si>
  <si>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</si>
  <si>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</si>
  <si>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</si>
  <si>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</si>
  <si>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</si>
  <si>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</si>
  <si>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</si>
  <si>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</si>
  <si>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</si>
  <si>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</si>
  <si>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</si>
  <si>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</si>
  <si>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</si>
  <si>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</si>
  <si>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</si>
  <si>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</si>
  <si>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</si>
  <si>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</si>
  <si>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</si>
  <si>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</si>
  <si>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</si>
  <si>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</si>
  <si>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</si>
  <si>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</si>
  <si>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</si>
  <si>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</si>
  <si>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</si>
  <si>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</si>
  <si>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</si>
  <si>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</si>
  <si>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</si>
  <si>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</si>
  <si>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</si>
  <si>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</si>
  <si>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</si>
  <si>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</si>
  <si>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</si>
  <si>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</si>
  <si>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</si>
  <si>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</si>
  <si>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</si>
  <si>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</si>
  <si>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</si>
  <si>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</si>
  <si>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</si>
  <si>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</si>
  <si>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</si>
  <si>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</si>
  <si>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</si>
  <si>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沖縄県金武町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</si>
  <si>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</si>
  <si>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</si>
  <si>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</si>
  <si>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</si>
  <si>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</si>
  <si>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</si>
  <si>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</si>
  <si>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</si>
  <si>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</si>
  <si>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</si>
  <si>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</si>
  <si>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</si>
  <si>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</si>
  <si>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</si>
  <si>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</si>
  <si>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</si>
  <si>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</si>
  <si>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</si>
  <si>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</si>
  <si>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</si>
  <si>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</si>
  <si>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</si>
  <si>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</si>
  <si>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</si>
  <si>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</si>
  <si>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</si>
  <si>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</si>
  <si>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</si>
  <si>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</si>
  <si>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</si>
  <si>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</si>
  <si>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</si>
  <si>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</si>
  <si>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</si>
  <si>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</si>
  <si>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金武町水道事業会計</t>
    <phoneticPr fontId="5"/>
  </si>
  <si>
    <t>法適用企業</t>
    <phoneticPr fontId="5"/>
  </si>
  <si>
    <t>金武町下水道事業特別会計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</si>
  <si>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</si>
  <si>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</si>
  <si>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</si>
  <si>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</si>
  <si>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</si>
  <si>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</si>
  <si>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</si>
  <si>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</si>
  <si>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</si>
  <si>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</si>
  <si>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</si>
  <si>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</si>
  <si>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</si>
  <si>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</si>
  <si>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</si>
  <si>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</si>
  <si>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</si>
  <si>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</si>
  <si>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</si>
  <si>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</si>
  <si>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</si>
  <si>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</si>
  <si>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</si>
  <si>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</si>
  <si>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</si>
  <si>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</si>
  <si>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</si>
  <si>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</si>
  <si>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</si>
  <si>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</si>
  <si>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</si>
  <si>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</si>
  <si>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</si>
  <si>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</si>
  <si>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</si>
  <si>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</si>
  <si>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</si>
  <si>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</si>
  <si>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</si>
  <si>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</si>
  <si>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</si>
  <si>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</si>
  <si>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</si>
  <si>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</si>
  <si>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</si>
  <si>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</si>
  <si>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</si>
  <si>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</si>
  <si>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</si>
  <si>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</si>
  <si>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</si>
  <si>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</si>
  <si>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</si>
  <si>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</si>
  <si>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</si>
  <si>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</si>
  <si>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</si>
  <si>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</si>
  <si>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</si>
  <si>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</si>
  <si>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</si>
  <si>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</si>
  <si>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</si>
  <si>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</si>
  <si>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</si>
  <si>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</si>
  <si>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</si>
  <si>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</si>
  <si>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</si>
  <si>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</si>
  <si>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</si>
  <si>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</si>
  <si>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</si>
  <si>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</si>
  <si>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</si>
  <si>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</si>
  <si>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</si>
  <si>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</si>
  <si>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</si>
  <si>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</si>
  <si>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</si>
  <si>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</si>
  <si>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</si>
  <si>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</si>
  <si>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</si>
  <si>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</si>
  <si>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</si>
  <si>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</si>
  <si>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</si>
  <si>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</si>
  <si>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</si>
  <si>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</si>
  <si>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</si>
  <si>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</si>
  <si>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</si>
  <si>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</si>
  <si>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</si>
  <si>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</si>
  <si>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</si>
  <si>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</si>
  <si>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</si>
  <si>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</si>
  <si>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</si>
  <si>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</si>
  <si>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</si>
  <si>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</si>
  <si>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</si>
  <si>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</si>
  <si>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</si>
  <si>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</si>
  <si>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</si>
  <si>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</si>
  <si>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</si>
  <si>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</si>
  <si>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</si>
  <si>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</si>
  <si>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</si>
  <si>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</si>
  <si>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</si>
  <si>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</si>
  <si>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</si>
  <si>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</si>
  <si>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</si>
  <si>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</si>
  <si>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</si>
  <si>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</si>
  <si>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</si>
  <si>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</si>
  <si>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</si>
  <si>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</si>
  <si>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</si>
  <si>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</si>
  <si>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</si>
  <si>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</si>
  <si>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</si>
  <si>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</si>
  <si>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</si>
  <si>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</si>
  <si>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5.03</t>
  </si>
  <si>
    <t>▲ 0.99</t>
  </si>
  <si>
    <t>▲ 3.15</t>
  </si>
  <si>
    <t>金武町水道事業会計</t>
  </si>
  <si>
    <t>一般会計</t>
  </si>
  <si>
    <t>金武町下水道事業特別会計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</si>
  <si>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</si>
  <si>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</si>
  <si>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</si>
  <si>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</si>
  <si>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</si>
  <si>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</si>
  <si>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</si>
  <si>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</si>
  <si>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</si>
  <si>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金武地区消防衛生組合</t>
  </si>
  <si>
    <t>北部広域市町村圏事務組合</t>
  </si>
  <si>
    <t>沖縄県市町村総合事務組合</t>
  </si>
  <si>
    <t>沖縄県介護保険広域連合（一般会計）</t>
  </si>
  <si>
    <t>沖縄県介護保険広域連合（特別会計）</t>
  </si>
  <si>
    <t>沖縄県後期高齢者医療広域連合（一般会計）</t>
  </si>
  <si>
    <t>沖縄県後期高齢者医療広域連合（特別会計）</t>
  </si>
  <si>
    <t>沖縄県市町村自治会館管理組合</t>
  </si>
  <si>
    <t>金武町特産品加工センター</t>
  </si>
  <si>
    <t>金武有機堆肥センター</t>
  </si>
  <si>
    <t>-</t>
    <phoneticPr fontId="2"/>
  </si>
  <si>
    <t>公共公用施設等整備基金</t>
    <phoneticPr fontId="5"/>
  </si>
  <si>
    <t>軍用地跡地利用整備基金</t>
    <phoneticPr fontId="2"/>
  </si>
  <si>
    <t>水源地域振興基金</t>
    <phoneticPr fontId="2"/>
  </si>
  <si>
    <t>ふるさと応援基金</t>
    <phoneticPr fontId="2"/>
  </si>
  <si>
    <t>ふるさと創生基金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</si>
</sst>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B374-47C9-9877-AC7738DF73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185876</c:v>
                </c:pt>
                <c:pt idx="1">
                  <c:v>128413</c:v>
                </c:pt>
                <c:pt idx="2">
                  <c:v>224032</c:v>
                </c:pt>
                <c:pt idx="3">
                  <c:v>275023</c:v>
                </c:pt>
                <c:pt idx="4">
                  <c:v>169774</c:v>
                </c:pt>
              </c:numCache>
            </c:numRef>
          </c:val>
          <c:smooth val="0"/>
          <c:extLst>
            <c:ext xmlns:c16="http://schemas.microsoft.com/office/drawing/2014/chart" uri="{C3380CC4-5D6E-409C-BE32-E72D297353CC}">
              <c16:uniqueId val="{00000001-B374-47C9-9877-AC7738DF73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6.59</c:v>
                </c:pt>
                <c:pt idx="1">
                  <c:v>5.48</c:v>
                </c:pt>
                <c:pt idx="2">
                  <c:v>2.0699999999999998</c:v>
                </c:pt>
                <c:pt idx="3">
                  <c:v>3.05</c:v>
                </c:pt>
                <c:pt idx="4">
                  <c:v>5.57</c:v>
                </c:pt>
              </c:numCache>
            </c:numRef>
          </c:val>
          <c:extLst>
            <c:ext xmlns:c16="http://schemas.microsoft.com/office/drawing/2014/chart" uri="{C3380CC4-5D6E-409C-BE32-E72D297353CC}">
              <c16:uniqueId val="{00000000-EFF1-4342-BF8C-0AC7CA883D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21.58</c:v>
                </c:pt>
                <c:pt idx="1">
                  <c:v>27.5</c:v>
                </c:pt>
                <c:pt idx="2">
                  <c:v>30.83</c:v>
                </c:pt>
                <c:pt idx="3">
                  <c:v>33.33</c:v>
                </c:pt>
                <c:pt idx="4">
                  <c:v>32.11</c:v>
                </c:pt>
              </c:numCache>
            </c:numRef>
          </c:val>
          <c:extLst>
            <c:ext xmlns:c16="http://schemas.microsoft.com/office/drawing/2014/chart" uri="{C3380CC4-5D6E-409C-BE32-E72D297353CC}">
              <c16:uniqueId val="{00000001-EFF1-4342-BF8C-0AC7CA883D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-5.03</c:v>
                </c:pt>
                <c:pt idx="1">
                  <c:v>-0.99</c:v>
                </c:pt>
                <c:pt idx="2">
                  <c:v>-3.15</c:v>
                </c:pt>
                <c:pt idx="3">
                  <c:v>0.79</c:v>
                </c:pt>
                <c:pt idx="4">
                  <c:v>1</c:v>
                </c:pt>
              </c:numCache>
            </c:numRef>
          </c:val>
          <c:smooth val="0"/>
          <c:extLst>
            <c:ext xmlns:c16="http://schemas.microsoft.com/office/drawing/2014/chart" uri="{C3380CC4-5D6E-409C-BE32-E72D297353CC}">
              <c16:uniqueId val="{00000002-EFF1-4342-BF8C-0AC7CA883D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0.09</c:v>
                </c:pt>
                <c:pt idx="2">
                  <c:v>#N/A</c:v>
                </c:pt>
                <c:pt idx="3">
                  <c:v>0.08</c:v>
                </c:pt>
                <c:pt idx="4">
                  <c:v>#N/A</c:v>
                </c:pt>
                <c:pt idx="5">
                  <c:v>7.0000000000000007E-2</c:v>
                </c:pt>
                <c:pt idx="6">
                  <c:v>#N/A</c:v>
                </c:pt>
                <c:pt idx="7">
                  <c:v>0.04</c:v>
                </c:pt>
                <c:pt idx="8">
                  <c:v>0</c:v>
                </c:pt>
                <c:pt idx="9">
                  <c:v>0</c:v>
                </c:pt>
              </c:numCache>
            </c:numRef>
          </c:val>
          <c:extLst>
            <c:ext xmlns:c16="http://schemas.microsoft.com/office/drawing/2014/chart" uri="{C3380CC4-5D6E-409C-BE32-E72D297353CC}">
              <c16:uniqueId val="{00000000-458A-4762-94F8-CC459CA4CA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8A-4762-94F8-CC459CA4CA6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58A-4762-94F8-CC459CA4CA6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58A-4762-94F8-CC459CA4CA6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58A-4762-94F8-CC459CA4CA6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0.03</c:v>
                </c:pt>
                <c:pt idx="8">
                  <c:v>#N/A</c:v>
                </c:pt>
                <c:pt idx="9">
                  <c:v>0.02</c:v>
                </c:pt>
              </c:numCache>
            </c:numRef>
          </c:val>
          <c:extLst>
            <c:ext xmlns:c16="http://schemas.microsoft.com/office/drawing/2014/chart" uri="{C3380CC4-5D6E-409C-BE32-E72D297353CC}">
              <c16:uniqueId val="{00000005-458A-4762-94F8-CC459CA4CA6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1.06</c:v>
                </c:pt>
                <c:pt idx="2">
                  <c:v>#N/A</c:v>
                </c:pt>
                <c:pt idx="3">
                  <c:v>0.82</c:v>
                </c:pt>
                <c:pt idx="4">
                  <c:v>#N/A</c:v>
                </c:pt>
                <c:pt idx="5">
                  <c:v>0.78</c:v>
                </c:pt>
                <c:pt idx="6">
                  <c:v>#N/A</c:v>
                </c:pt>
                <c:pt idx="7">
                  <c:v>0.9</c:v>
                </c:pt>
                <c:pt idx="8">
                  <c:v>#N/A</c:v>
                </c:pt>
                <c:pt idx="9">
                  <c:v>0.5</c:v>
                </c:pt>
              </c:numCache>
            </c:numRef>
          </c:val>
          <c:extLst>
            <c:ext xmlns:c16="http://schemas.microsoft.com/office/drawing/2014/chart" uri="{C3380CC4-5D6E-409C-BE32-E72D297353CC}">
              <c16:uniqueId val="{00000006-458A-4762-94F8-CC459CA4CA61}"/>
            </c:ext>
          </c:extLst>
        </c:ser>
        <c:ser>
          <c:idx val="7"/>
          <c:order val="7"/>
          <c:tx>
            <c:strRef>
              <c:f>データシート!$A$34</c:f>
              <c:strCache>
                <c:ptCount val="1"/>
                <c:pt idx="0">
                  <c:v>金武町下水道事業特別会計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7.0000000000000007E-2</c:v>
                </c:pt>
                <c:pt idx="2">
                  <c:v>#N/A</c:v>
                </c:pt>
                <c:pt idx="3">
                  <c:v>0.06</c:v>
                </c:pt>
                <c:pt idx="4">
                  <c:v>#N/A</c:v>
                </c:pt>
                <c:pt idx="5">
                  <c:v>0.08</c:v>
                </c:pt>
                <c:pt idx="6">
                  <c:v>#N/A</c:v>
                </c:pt>
                <c:pt idx="7">
                  <c:v>0.14000000000000001</c:v>
                </c:pt>
                <c:pt idx="8">
                  <c:v>#N/A</c:v>
                </c:pt>
                <c:pt idx="9">
                  <c:v>0.98</c:v>
                </c:pt>
              </c:numCache>
            </c:numRef>
          </c:val>
          <c:extLst>
            <c:ext xmlns:c16="http://schemas.microsoft.com/office/drawing/2014/chart" uri="{C3380CC4-5D6E-409C-BE32-E72D297353CC}">
              <c16:uniqueId val="{00000007-458A-4762-94F8-CC459CA4CA6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6.49</c:v>
                </c:pt>
                <c:pt idx="2">
                  <c:v>#N/A</c:v>
                </c:pt>
                <c:pt idx="3">
                  <c:v>5.4</c:v>
                </c:pt>
                <c:pt idx="4">
                  <c:v>#N/A</c:v>
                </c:pt>
                <c:pt idx="5">
                  <c:v>1.99</c:v>
                </c:pt>
                <c:pt idx="6">
                  <c:v>#N/A</c:v>
                </c:pt>
                <c:pt idx="7">
                  <c:v>3</c:v>
                </c:pt>
                <c:pt idx="8">
                  <c:v>#N/A</c:v>
                </c:pt>
                <c:pt idx="9">
                  <c:v>5.56</c:v>
                </c:pt>
              </c:numCache>
            </c:numRef>
          </c:val>
          <c:extLst>
            <c:ext xmlns:c16="http://schemas.microsoft.com/office/drawing/2014/chart" uri="{C3380CC4-5D6E-409C-BE32-E72D297353CC}">
              <c16:uniqueId val="{00000008-458A-4762-94F8-CC459CA4CA61}"/>
            </c:ext>
          </c:extLst>
        </c:ser>
        <c:ser>
          <c:idx val="9"/>
          <c:order val="9"/>
          <c:tx>
            <c:strRef>
              <c:f>データシート!$A$36</c:f>
              <c:strCache>
                <c:ptCount val="1"/>
                <c:pt idx="0">
                  <c:v>金武町水道事業会計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13.61</c:v>
                </c:pt>
                <c:pt idx="2">
                  <c:v>#N/A</c:v>
                </c:pt>
                <c:pt idx="3">
                  <c:v>13.92</c:v>
                </c:pt>
                <c:pt idx="4">
                  <c:v>#N/A</c:v>
                </c:pt>
                <c:pt idx="5">
                  <c:v>12.91</c:v>
                </c:pt>
                <c:pt idx="6">
                  <c:v>#N/A</c:v>
                </c:pt>
                <c:pt idx="7">
                  <c:v>9.76</c:v>
                </c:pt>
                <c:pt idx="8">
                  <c:v>#N/A</c:v>
                </c:pt>
                <c:pt idx="9">
                  <c:v>9.7899999999999991</c:v>
                </c:pt>
              </c:numCache>
            </c:numRef>
          </c:val>
          <c:extLst>
            <c:ext xmlns:c16="http://schemas.microsoft.com/office/drawing/2014/chart" uri="{C3380CC4-5D6E-409C-BE32-E72D297353CC}">
              <c16:uniqueId val="{00000009-458A-4762-94F8-CC459CA4CA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264</c:v>
                </c:pt>
                <c:pt idx="5">
                  <c:v>266</c:v>
                </c:pt>
                <c:pt idx="8">
                  <c:v>279</c:v>
                </c:pt>
                <c:pt idx="11">
                  <c:v>275</c:v>
                </c:pt>
                <c:pt idx="14">
                  <c:v>283</c:v>
                </c:pt>
              </c:numCache>
            </c:numRef>
          </c:val>
          <c:extLst>
            <c:ext xmlns:c16="http://schemas.microsoft.com/office/drawing/2014/chart" uri="{C3380CC4-5D6E-409C-BE32-E72D297353CC}">
              <c16:uniqueId val="{00000000-E401-4B11-B7E7-EA6F7E135D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01-4B11-B7E7-EA6F7E135D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401-4B11-B7E7-EA6F7E135D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c:v>
                </c:pt>
                <c:pt idx="3">
                  <c:v>37</c:v>
                </c:pt>
                <c:pt idx="6">
                  <c:v>37</c:v>
                </c:pt>
                <c:pt idx="9">
                  <c:v>53</c:v>
                </c:pt>
                <c:pt idx="12">
                  <c:v>67</c:v>
                </c:pt>
              </c:numCache>
            </c:numRef>
          </c:val>
          <c:extLst>
            <c:ext xmlns:c16="http://schemas.microsoft.com/office/drawing/2014/chart" uri="{C3380CC4-5D6E-409C-BE32-E72D297353CC}">
              <c16:uniqueId val="{00000003-E401-4B11-B7E7-EA6F7E135D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c:v>
                </c:pt>
                <c:pt idx="3">
                  <c:v>0</c:v>
                </c:pt>
                <c:pt idx="6">
                  <c:v>0</c:v>
                </c:pt>
                <c:pt idx="9">
                  <c:v>1</c:v>
                </c:pt>
                <c:pt idx="12">
                  <c:v>0</c:v>
                </c:pt>
              </c:numCache>
            </c:numRef>
          </c:val>
          <c:extLst>
            <c:ext xmlns:c16="http://schemas.microsoft.com/office/drawing/2014/chart" uri="{C3380CC4-5D6E-409C-BE32-E72D297353CC}">
              <c16:uniqueId val="{00000004-E401-4B11-B7E7-EA6F7E135D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01-4B11-B7E7-EA6F7E135D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01-4B11-B7E7-EA6F7E135D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390</c:v>
                </c:pt>
                <c:pt idx="3">
                  <c:v>388</c:v>
                </c:pt>
                <c:pt idx="6">
                  <c:v>390</c:v>
                </c:pt>
                <c:pt idx="9">
                  <c:v>387</c:v>
                </c:pt>
                <c:pt idx="12">
                  <c:v>397</c:v>
                </c:pt>
              </c:numCache>
            </c:numRef>
          </c:val>
          <c:extLst>
            <c:ext xmlns:c16="http://schemas.microsoft.com/office/drawing/2014/chart" uri="{C3380CC4-5D6E-409C-BE32-E72D297353CC}">
              <c16:uniqueId val="{00000007-E401-4B11-B7E7-EA6F7E135D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159</c:v>
                </c:pt>
                <c:pt idx="2">
                  <c:v>#N/A</c:v>
                </c:pt>
                <c:pt idx="3">
                  <c:v>#N/A</c:v>
                </c:pt>
                <c:pt idx="4">
                  <c:v>159</c:v>
                </c:pt>
                <c:pt idx="5">
                  <c:v>#N/A</c:v>
                </c:pt>
                <c:pt idx="6">
                  <c:v>#N/A</c:v>
                </c:pt>
                <c:pt idx="7">
                  <c:v>148</c:v>
                </c:pt>
                <c:pt idx="8">
                  <c:v>#N/A</c:v>
                </c:pt>
                <c:pt idx="9">
                  <c:v>#N/A</c:v>
                </c:pt>
                <c:pt idx="10">
                  <c:v>166</c:v>
                </c:pt>
                <c:pt idx="11">
                  <c:v>#N/A</c:v>
                </c:pt>
                <c:pt idx="12">
                  <c:v>#N/A</c:v>
                </c:pt>
                <c:pt idx="13">
                  <c:v>181</c:v>
                </c:pt>
                <c:pt idx="14">
                  <c:v>#N/A</c:v>
                </c:pt>
              </c:numCache>
            </c:numRef>
          </c:val>
          <c:smooth val="0"/>
          <c:extLst>
            <c:ext xmlns:c16="http://schemas.microsoft.com/office/drawing/2014/chart" uri="{C3380CC4-5D6E-409C-BE32-E72D297353CC}">
              <c16:uniqueId val="{00000008-E401-4B11-B7E7-EA6F7E135D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3278</c:v>
                </c:pt>
                <c:pt idx="5">
                  <c:v>3273</c:v>
                </c:pt>
                <c:pt idx="8">
                  <c:v>3500</c:v>
                </c:pt>
                <c:pt idx="11">
                  <c:v>3361</c:v>
                </c:pt>
                <c:pt idx="14">
                  <c:v>3123</c:v>
                </c:pt>
              </c:numCache>
            </c:numRef>
          </c:val>
          <c:extLst>
            <c:ext xmlns:c16="http://schemas.microsoft.com/office/drawing/2014/chart" uri="{C3380CC4-5D6E-409C-BE32-E72D297353CC}">
              <c16:uniqueId val="{00000000-E825-4C7E-99DC-80D927ED1F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c:v>
                </c:pt>
                <c:pt idx="5">
                  <c:v>13</c:v>
                </c:pt>
                <c:pt idx="8">
                  <c:v>7</c:v>
                </c:pt>
                <c:pt idx="11">
                  <c:v>3</c:v>
                </c:pt>
                <c:pt idx="14">
                  <c:v>0</c:v>
                </c:pt>
              </c:numCache>
            </c:numRef>
          </c:val>
          <c:extLst>
            <c:ext xmlns:c16="http://schemas.microsoft.com/office/drawing/2014/chart" uri="{C3380CC4-5D6E-409C-BE32-E72D297353CC}">
              <c16:uniqueId val="{00000001-E825-4C7E-99DC-80D927ED1F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2577</c:v>
                </c:pt>
                <c:pt idx="5">
                  <c:v>3043</c:v>
                </c:pt>
                <c:pt idx="8">
                  <c:v>3626</c:v>
                </c:pt>
                <c:pt idx="11">
                  <c:v>3879</c:v>
                </c:pt>
                <c:pt idx="14">
                  <c:v>4027</c:v>
                </c:pt>
              </c:numCache>
            </c:numRef>
          </c:val>
          <c:extLst>
            <c:ext xmlns:c16="http://schemas.microsoft.com/office/drawing/2014/chart" uri="{C3380CC4-5D6E-409C-BE32-E72D297353CC}">
              <c16:uniqueId val="{00000002-E825-4C7E-99DC-80D927ED1F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25-4C7E-99DC-80D927ED1F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25-4C7E-99DC-80D927ED1F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25-4C7E-99DC-80D927ED1F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65</c:v>
                </c:pt>
                <c:pt idx="3">
                  <c:v>87</c:v>
                </c:pt>
                <c:pt idx="6">
                  <c:v>68</c:v>
                </c:pt>
                <c:pt idx="9">
                  <c:v>88</c:v>
                </c:pt>
                <c:pt idx="12">
                  <c:v>70</c:v>
                </c:pt>
              </c:numCache>
            </c:numRef>
          </c:val>
          <c:extLst>
            <c:ext xmlns:c16="http://schemas.microsoft.com/office/drawing/2014/chart" uri="{C3380CC4-5D6E-409C-BE32-E72D297353CC}">
              <c16:uniqueId val="{00000006-E825-4C7E-99DC-80D927ED1F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801</c:v>
                </c:pt>
                <c:pt idx="3">
                  <c:v>954</c:v>
                </c:pt>
                <c:pt idx="6">
                  <c:v>947</c:v>
                </c:pt>
                <c:pt idx="9">
                  <c:v>898</c:v>
                </c:pt>
                <c:pt idx="12">
                  <c:v>827</c:v>
                </c:pt>
              </c:numCache>
            </c:numRef>
          </c:val>
          <c:extLst>
            <c:ext xmlns:c16="http://schemas.microsoft.com/office/drawing/2014/chart" uri="{C3380CC4-5D6E-409C-BE32-E72D297353CC}">
              <c16:uniqueId val="{00000007-E825-4C7E-99DC-80D927ED1F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c:v>
                </c:pt>
                <c:pt idx="3">
                  <c:v>17</c:v>
                </c:pt>
                <c:pt idx="6">
                  <c:v>6</c:v>
                </c:pt>
                <c:pt idx="9">
                  <c:v>0</c:v>
                </c:pt>
                <c:pt idx="12">
                  <c:v>0</c:v>
                </c:pt>
              </c:numCache>
            </c:numRef>
          </c:val>
          <c:extLst>
            <c:ext xmlns:c16="http://schemas.microsoft.com/office/drawing/2014/chart" uri="{C3380CC4-5D6E-409C-BE32-E72D297353CC}">
              <c16:uniqueId val="{00000008-E825-4C7E-99DC-80D927ED1F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825-4C7E-99DC-80D927ED1F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3613</c:v>
                </c:pt>
                <c:pt idx="3">
                  <c:v>3489</c:v>
                </c:pt>
                <c:pt idx="6">
                  <c:v>3714</c:v>
                </c:pt>
                <c:pt idx="9">
                  <c:v>3913</c:v>
                </c:pt>
                <c:pt idx="12">
                  <c:v>3937</c:v>
                </c:pt>
              </c:numCache>
            </c:numRef>
          </c:val>
          <c:extLst>
            <c:ext xmlns:c16="http://schemas.microsoft.com/office/drawing/2014/chart" uri="{C3380CC4-5D6E-409C-BE32-E72D297353CC}">
              <c16:uniqueId val="{0000000A-E825-4C7E-99DC-80D927ED1F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825-4C7E-99DC-80D927ED1F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1246</c:v>
                </c:pt>
                <c:pt idx="1">
                  <c:v>1324</c:v>
                </c:pt>
                <c:pt idx="2">
                  <c:v>1265</c:v>
                </c:pt>
              </c:numCache>
            </c:numRef>
          </c:val>
          <c:extLst>
            <c:ext xmlns:c16="http://schemas.microsoft.com/office/drawing/2014/chart" uri="{C3380CC4-5D6E-409C-BE32-E72D297353CC}">
              <c16:uniqueId val="{00000000-872B-42F1-827D-FB8A41F20A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290</c:v>
                </c:pt>
                <c:pt idx="1">
                  <c:v>290</c:v>
                </c:pt>
                <c:pt idx="2">
                  <c:v>305</c:v>
                </c:pt>
              </c:numCache>
            </c:numRef>
          </c:val>
          <c:extLst>
            <c:ext xmlns:c16="http://schemas.microsoft.com/office/drawing/2014/chart" uri="{C3380CC4-5D6E-409C-BE32-E72D297353CC}">
              <c16:uniqueId val="{00000001-872B-42F1-827D-FB8A41F20A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2166</c:v>
                </c:pt>
                <c:pt idx="1">
                  <c:v>2344</c:v>
                </c:pt>
                <c:pt idx="2">
                  <c:v>2551</c:v>
                </c:pt>
              </c:numCache>
            </c:numRef>
          </c:val>
          <c:extLst>
            <c:ext xmlns:c16="http://schemas.microsoft.com/office/drawing/2014/chart" uri="{C3380CC4-5D6E-409C-BE32-E72D297353CC}">
              <c16:uniqueId val="{00000002-872B-42F1-827D-FB8A41F20A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11,452
11,272
37.93
12,396,079
12,141,017
219,345
3,938,488
3,936,612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財政力指数はほぼ増減なく推移している。</a:t>
          </a:r>
          <a:endParaRPr lang="ja-JP" altLang="ja-JP" sz="1400">
            <a:effectLst/>
          </a:endParaRPr>
        </a:p>
        <a:p>
          <a:r>
            <a:rPr kumimoji="1" lang="ja-JP" altLang="ja-JP" sz="1100">
              <a:solidFill>
                <a:schemeClr val="dk1"/>
              </a:solidFill>
              <a:effectLst/>
              <a:latin typeface="+mn-lt"/>
              <a:ea typeface="+mn-ea"/>
              <a:cs typeface="+mn-cs"/>
            </a:rPr>
            <a:t>　ギンバル訓練場跡地</a:t>
          </a:r>
          <a:r>
            <a:rPr kumimoji="1" lang="ja-JP" altLang="en-US" sz="1100">
              <a:solidFill>
                <a:schemeClr val="dk1"/>
              </a:solidFill>
              <a:effectLst/>
              <a:latin typeface="+mn-lt"/>
              <a:ea typeface="+mn-ea"/>
              <a:cs typeface="+mn-cs"/>
            </a:rPr>
            <a:t>での</a:t>
          </a:r>
          <a:r>
            <a:rPr kumimoji="1" lang="ja-JP" altLang="ja-JP" sz="1100">
              <a:solidFill>
                <a:schemeClr val="dk1"/>
              </a:solidFill>
              <a:effectLst/>
              <a:latin typeface="+mn-lt"/>
              <a:ea typeface="+mn-ea"/>
              <a:cs typeface="+mn-cs"/>
            </a:rPr>
            <a:t>民間の温泉ホテル</a:t>
          </a:r>
          <a:r>
            <a:rPr kumimoji="1" lang="ja-JP" altLang="en-US" sz="1100">
              <a:solidFill>
                <a:schemeClr val="dk1"/>
              </a:solidFill>
              <a:effectLst/>
              <a:latin typeface="+mn-lt"/>
              <a:ea typeface="+mn-ea"/>
              <a:cs typeface="+mn-cs"/>
            </a:rPr>
            <a:t>の運営及び新規宅地造成による</a:t>
          </a:r>
          <a:r>
            <a:rPr kumimoji="1" lang="ja-JP" altLang="ja-JP" sz="1100">
              <a:solidFill>
                <a:schemeClr val="dk1"/>
              </a:solidFill>
              <a:effectLst/>
              <a:latin typeface="+mn-lt"/>
              <a:ea typeface="+mn-ea"/>
              <a:cs typeface="+mn-cs"/>
            </a:rPr>
            <a:t>固定資産税や入湯税による自主財源の増加が</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期待される。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10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37798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特別会計への繰出金の増及び一部事務組合への負担金の増により令和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経常収支比率が前年度に比べ</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89.8</a:t>
          </a:r>
          <a:r>
            <a:rPr kumimoji="1" lang="ja-JP" altLang="en-US" sz="1100">
              <a:solidFill>
                <a:schemeClr val="dk1"/>
              </a:solidFill>
              <a:effectLst/>
              <a:latin typeface="+mn-lt"/>
              <a:ea typeface="+mn-ea"/>
              <a:cs typeface="+mn-cs"/>
            </a:rPr>
            <a:t>％となって</a:t>
          </a:r>
          <a:r>
            <a:rPr kumimoji="1" lang="ja-JP" altLang="ja-JP"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繰出金については、特別会計の自主財源の確保に努め、一般会計に対する依存度の引き下げを図る必要がある。一部事務組合への負担金については、ハード事業に伴うものであるが、起債の活用及び工法を工夫・調整する等、可能な限り市町村負担を抑制する必要が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人件費に係る経常収支が大きいため、引き続き人件費の抑制が必要な状況である。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64</xdr:row>
      <xdr:rowOff>53848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46740"/>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51816</xdr:rowOff>
    </xdr:from>
    <xdr:to>
      <xdr:col>19</xdr:col>
      <xdr:colOff>133350</xdr:colOff>
      <xdr:row>62</xdr:row>
      <xdr:rowOff>116840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1026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51816</xdr:rowOff>
    </xdr:from>
    <xdr:to>
      <xdr:col>15</xdr:col>
      <xdr:colOff>82550</xdr:colOff>
      <xdr:row>63</xdr:row>
      <xdr:rowOff>41910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10266"/>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64</xdr:row>
      <xdr:rowOff>10414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4326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1016</xdr:rowOff>
    </xdr:from>
    <xdr:to>
      <xdr:col>15</xdr:col>
      <xdr:colOff>133350</xdr:colOff>
      <xdr:row>61</xdr:row>
      <xdr:rowOff>102616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112793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[352,706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前年度よりも増加し、</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全国・県平均の２倍以上と大きく経費がかかって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事務事業を見直し</a:t>
          </a:r>
          <a:r>
            <a:rPr kumimoji="1" lang="ja-JP" altLang="ja-JP" sz="1100">
              <a:solidFill>
                <a:schemeClr val="dk1"/>
              </a:solidFill>
              <a:effectLst/>
              <a:latin typeface="+mn-lt"/>
              <a:ea typeface="+mn-ea"/>
              <a:cs typeface="+mn-cs"/>
            </a:rPr>
            <a:t>会計年度任用職員の雇用人数を抑える必要がある。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105594</xdr:rowOff>
    </xdr:from>
    <xdr:to>
      <xdr:col>23</xdr:col>
      <xdr:colOff>133350</xdr:colOff>
      <xdr:row>85</xdr:row>
      <xdr:rowOff>41078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507394"/>
          <a:ext cx="838200" cy="1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26772</xdr:rowOff>
    </xdr:from>
    <xdr:to>
      <xdr:col>19</xdr:col>
      <xdr:colOff>133350</xdr:colOff>
      <xdr:row>84</xdr:row>
      <xdr:rowOff>105594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428572"/>
          <a:ext cx="889000" cy="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26772</xdr:rowOff>
    </xdr:from>
    <xdr:to>
      <xdr:col>15</xdr:col>
      <xdr:colOff>82550</xdr:colOff>
      <xdr:row>84</xdr:row>
      <xdr:rowOff>59234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428572"/>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100754</xdr:rowOff>
    </xdr:from>
    <xdr:to>
      <xdr:col>11</xdr:col>
      <xdr:colOff>31750</xdr:colOff>
      <xdr:row>84</xdr:row>
      <xdr:rowOff>59234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331104"/>
          <a:ext cx="889000" cy="1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161728</xdr:rowOff>
    </xdr:from>
    <xdr:to>
      <xdr:col>23</xdr:col>
      <xdr:colOff>184150</xdr:colOff>
      <xdr:row>85</xdr:row>
      <xdr:rowOff>91878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56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133805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53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54794</xdr:rowOff>
    </xdr:from>
    <xdr:to>
      <xdr:col>19</xdr:col>
      <xdr:colOff>184150</xdr:colOff>
      <xdr:row>84</xdr:row>
      <xdr:rowOff>156394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45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141171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542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147422</xdr:rowOff>
    </xdr:from>
    <xdr:to>
      <xdr:col>15</xdr:col>
      <xdr:colOff>133350</xdr:colOff>
      <xdr:row>84</xdr:row>
      <xdr:rowOff>77572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37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62349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4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8434</xdr:rowOff>
    </xdr:from>
    <xdr:to>
      <xdr:col>11</xdr:col>
      <xdr:colOff>82550</xdr:colOff>
      <xdr:row>84</xdr:row>
      <xdr:rowOff>110034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4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94811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49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49954</xdr:rowOff>
    </xdr:from>
    <xdr:to>
      <xdr:col>7</xdr:col>
      <xdr:colOff>31750</xdr:colOff>
      <xdr:row>83</xdr:row>
      <xdr:rowOff>151554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136331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6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％改善し、全国</a:t>
          </a:r>
          <a:r>
            <a:rPr kumimoji="1" lang="ja-JP" altLang="en-US" sz="1100">
              <a:solidFill>
                <a:schemeClr val="dk1"/>
              </a:solidFill>
              <a:effectLst/>
              <a:latin typeface="+mn-lt"/>
              <a:ea typeface="+mn-ea"/>
              <a:cs typeface="+mn-cs"/>
            </a:rPr>
            <a:t>及び県</a:t>
          </a:r>
          <a:r>
            <a:rPr kumimoji="1" lang="ja-JP" altLang="ja-JP" sz="1100">
              <a:solidFill>
                <a:schemeClr val="dk1"/>
              </a:solidFill>
              <a:effectLst/>
              <a:latin typeface="+mn-lt"/>
              <a:ea typeface="+mn-ea"/>
              <a:cs typeface="+mn-cs"/>
            </a:rPr>
            <a:t>平均を下回っている。国や県の給与改定等の動向を注視し、引き続き適切な給与水準に努める。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45155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484350"/>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152400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184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61384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86</xdr:row>
      <xdr:rowOff>61384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988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米軍基地から派生する諸課題</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対応</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基地跡地利用</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企業誘致</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の推進を図るための職員配置を行っているため、類似団体と比較して多い状況である。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事業及び</a:t>
          </a:r>
          <a:r>
            <a:rPr kumimoji="1" lang="ja-JP" altLang="ja-JP" sz="1100">
              <a:solidFill>
                <a:schemeClr val="dk1"/>
              </a:solidFill>
              <a:effectLst/>
              <a:latin typeface="+mn-lt"/>
              <a:ea typeface="+mn-ea"/>
              <a:cs typeface="+mn-cs"/>
            </a:rPr>
            <a:t>事務量の見直しを行い、適正な職員配置に努める必要がある。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39624</xdr:rowOff>
    </xdr:from>
    <xdr:to>
      <xdr:col>81</xdr:col>
      <xdr:colOff>44450</xdr:colOff>
      <xdr:row>62</xdr:row>
      <xdr:rowOff>56515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669524"/>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42037</xdr:rowOff>
    </xdr:from>
    <xdr:to>
      <xdr:col>77</xdr:col>
      <xdr:colOff>44450</xdr:colOff>
      <xdr:row>62</xdr:row>
      <xdr:rowOff>56515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7193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42037</xdr:rowOff>
    </xdr:from>
    <xdr:to>
      <xdr:col>72</xdr:col>
      <xdr:colOff>203200</xdr:colOff>
      <xdr:row>62</xdr:row>
      <xdr:rowOff>43967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671937"/>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43967</xdr:rowOff>
    </xdr:from>
    <xdr:to>
      <xdr:col>68</xdr:col>
      <xdr:colOff>152400</xdr:colOff>
      <xdr:row>62</xdr:row>
      <xdr:rowOff>60376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673867"/>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160274</xdr:rowOff>
    </xdr:from>
    <xdr:to>
      <xdr:col>81</xdr:col>
      <xdr:colOff>95250</xdr:colOff>
      <xdr:row>62</xdr:row>
      <xdr:rowOff>90424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132351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9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5715</xdr:rowOff>
    </xdr:from>
    <xdr:to>
      <xdr:col>77</xdr:col>
      <xdr:colOff>95250</xdr:colOff>
      <xdr:row>62</xdr:row>
      <xdr:rowOff>107315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162687</xdr:rowOff>
    </xdr:from>
    <xdr:to>
      <xdr:col>73</xdr:col>
      <xdr:colOff>44450</xdr:colOff>
      <xdr:row>62</xdr:row>
      <xdr:rowOff>92837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77614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0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164617</xdr:rowOff>
    </xdr:from>
    <xdr:to>
      <xdr:col>68</xdr:col>
      <xdr:colOff>203200</xdr:colOff>
      <xdr:row>62</xdr:row>
      <xdr:rowOff>94767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2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79544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0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9576</xdr:rowOff>
    </xdr:from>
    <xdr:to>
      <xdr:col>64</xdr:col>
      <xdr:colOff>152400</xdr:colOff>
      <xdr:row>62</xdr:row>
      <xdr:rowOff>111176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95953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2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実質公債費比率は、全国・県平均を下回っており、良好な状態であると考える。</a:t>
          </a:r>
          <a:endParaRPr lang="ja-JP" altLang="ja-JP" sz="1400">
            <a:effectLst/>
          </a:endParaRPr>
        </a:p>
        <a:p>
          <a:r>
            <a:rPr kumimoji="1" lang="ja-JP" altLang="ja-JP" sz="1100">
              <a:solidFill>
                <a:schemeClr val="dk1"/>
              </a:solidFill>
              <a:effectLst/>
              <a:latin typeface="+mn-lt"/>
              <a:ea typeface="+mn-ea"/>
              <a:cs typeface="+mn-cs"/>
            </a:rPr>
            <a:t>　地方債の新規発行については、交付税措置率の高い事業を優先し、償還シミュレーションをすることで、元利償還金が急激に増加しないように留意していく。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151384</xdr:rowOff>
    </xdr:from>
    <xdr:to>
      <xdr:col>81</xdr:col>
      <xdr:colOff>44450</xdr:colOff>
      <xdr:row>38</xdr:row>
      <xdr:rowOff>170688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6664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151384</xdr:rowOff>
    </xdr:from>
    <xdr:to>
      <xdr:col>77</xdr:col>
      <xdr:colOff>44450</xdr:colOff>
      <xdr:row>38</xdr:row>
      <xdr:rowOff>161036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6664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161036</xdr:rowOff>
    </xdr:from>
    <xdr:to>
      <xdr:col>72</xdr:col>
      <xdr:colOff>203200</xdr:colOff>
      <xdr:row>38</xdr:row>
      <xdr:rowOff>170688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6761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151384</xdr:rowOff>
    </xdr:from>
    <xdr:to>
      <xdr:col>68</xdr:col>
      <xdr:colOff>152400</xdr:colOff>
      <xdr:row>38</xdr:row>
      <xdr:rowOff>170688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6664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119888</xdr:rowOff>
    </xdr:from>
    <xdr:to>
      <xdr:col>81</xdr:col>
      <xdr:colOff>95250</xdr:colOff>
      <xdr:row>39</xdr:row>
      <xdr:rowOff>50038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136415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100584</xdr:rowOff>
    </xdr:from>
    <xdr:to>
      <xdr:col>77</xdr:col>
      <xdr:colOff>95250</xdr:colOff>
      <xdr:row>39</xdr:row>
      <xdr:rowOff>30734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40911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110236</xdr:rowOff>
    </xdr:from>
    <xdr:to>
      <xdr:col>73</xdr:col>
      <xdr:colOff>44450</xdr:colOff>
      <xdr:row>39</xdr:row>
      <xdr:rowOff>40386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50563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119888</xdr:rowOff>
    </xdr:from>
    <xdr:to>
      <xdr:col>68</xdr:col>
      <xdr:colOff>203200</xdr:colOff>
      <xdr:row>39</xdr:row>
      <xdr:rowOff>50038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60215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100584</xdr:rowOff>
    </xdr:from>
    <xdr:to>
      <xdr:col>64</xdr:col>
      <xdr:colOff>152400</xdr:colOff>
      <xdr:row>39</xdr:row>
      <xdr:rowOff>30734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40911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毎年の地方債償還元利（公債費）が一定の水準となるよう、地方債の借入シミュレーションをしている。普通交付税措置率が高い事業から起債するようにし、充当可能基金も積み増していることも将来負担比率の軽減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11,452
11,272
37.93
12,396,079
12,141,017
219,345
3,938,488
3,936,612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会計年度任用職員の報酬及び期末手当等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増加傾向である。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年度から勤勉手当制度の開始、また、</a:t>
          </a:r>
          <a:r>
            <a:rPr kumimoji="1" lang="ja-JP" altLang="ja-JP" sz="1100">
              <a:solidFill>
                <a:schemeClr val="dk1"/>
              </a:solidFill>
              <a:effectLst/>
              <a:latin typeface="+mn-lt"/>
              <a:ea typeface="+mn-ea"/>
              <a:cs typeface="+mn-cs"/>
            </a:rPr>
            <a:t>雇用人数も他の市町村と比べても多いことが課題であり、事務量の見直しにより雇用人数の抑制に取り組む必要がある。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35</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568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020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020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563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50563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5334</xdr:rowOff>
    </xdr:from>
    <xdr:to>
      <xdr:col>20</xdr:col>
      <xdr:colOff>38100</xdr:colOff>
      <xdr:row>35</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46482</xdr:rowOff>
    </xdr:from>
    <xdr:to>
      <xdr:col>11</xdr:col>
      <xdr:colOff>60325</xdr:colOff>
      <xdr:row>35</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令和</a:t>
          </a:r>
          <a:r>
            <a:rPr kumimoji="1" lang="en-US" altLang="ja-JP" sz="1100">
              <a:latin typeface="+mn-ea"/>
              <a:ea typeface="+mn-ea"/>
            </a:rPr>
            <a:t>5</a:t>
          </a:r>
          <a:r>
            <a:rPr kumimoji="1" lang="ja-JP" altLang="en-US" sz="1100">
              <a:latin typeface="+mn-ea"/>
              <a:ea typeface="+mn-ea"/>
            </a:rPr>
            <a:t>年度も全国・県平均を上回っており、令和</a:t>
          </a:r>
          <a:r>
            <a:rPr kumimoji="1" lang="en-US" altLang="ja-JP" sz="1100">
              <a:latin typeface="+mn-ea"/>
              <a:ea typeface="+mn-ea"/>
            </a:rPr>
            <a:t>5</a:t>
          </a:r>
          <a:r>
            <a:rPr kumimoji="1" lang="ja-JP" altLang="en-US" sz="1100">
              <a:latin typeface="+mn-ea"/>
              <a:ea typeface="+mn-ea"/>
            </a:rPr>
            <a:t>年度は</a:t>
          </a:r>
          <a:r>
            <a:rPr kumimoji="1" lang="en-US" altLang="ja-JP" sz="1100">
              <a:latin typeface="+mn-ea"/>
              <a:ea typeface="+mn-ea"/>
            </a:rPr>
            <a:t>OA</a:t>
          </a:r>
          <a:r>
            <a:rPr kumimoji="1" lang="ja-JP" altLang="en-US" sz="1100">
              <a:latin typeface="+mn-ea"/>
              <a:ea typeface="+mn-ea"/>
            </a:rPr>
            <a:t>機器端末購入及び物価高騰による給食材料費等などの経費増加が影響している。</a:t>
          </a:r>
          <a:endParaRPr kumimoji="1" lang="en-US" altLang="ja-JP" sz="1100">
            <a:latin typeface="+mn-ea"/>
            <a:ea typeface="+mn-ea"/>
          </a:endParaRPr>
        </a:p>
        <a:p>
          <a:r>
            <a:rPr kumimoji="1" lang="ja-JP" altLang="en-US" sz="1100">
              <a:latin typeface="+mn-ea"/>
              <a:ea typeface="+mn-ea"/>
            </a:rPr>
            <a:t>物価高騰が続く中、今後も施設維持費等の増大が見込まれるため、経費節減に務めていく。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66040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36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18</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99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99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19</xdr:row>
      <xdr:rowOff>8890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759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129540</xdr:rowOff>
    </xdr:from>
    <xdr:to>
      <xdr:col>65</xdr:col>
      <xdr:colOff>53975</xdr:colOff>
      <xdr:row>19</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44467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latin typeface="+mn-ea"/>
              <a:ea typeface="+mn-ea"/>
            </a:rPr>
            <a:t>令和</a:t>
          </a:r>
          <a:r>
            <a:rPr kumimoji="1" lang="en-US" altLang="ja-JP" sz="1100" b="0">
              <a:latin typeface="+mn-ea"/>
              <a:ea typeface="+mn-ea"/>
            </a:rPr>
            <a:t>5</a:t>
          </a:r>
          <a:r>
            <a:rPr kumimoji="1" lang="ja-JP" altLang="en-US" sz="1100" b="0">
              <a:latin typeface="+mn-ea"/>
              <a:ea typeface="+mn-ea"/>
            </a:rPr>
            <a:t>年度は障害福祉サービス等の事業費が増加したことにより前年度比で</a:t>
          </a:r>
          <a:r>
            <a:rPr kumimoji="1" lang="en-US" altLang="ja-JP" sz="1100" b="0">
              <a:latin typeface="+mn-ea"/>
              <a:ea typeface="+mn-ea"/>
            </a:rPr>
            <a:t>0.6</a:t>
          </a:r>
          <a:r>
            <a:rPr kumimoji="1" lang="ja-JP" altLang="en-US" sz="1100" b="0">
              <a:latin typeface="+mn-ea"/>
              <a:ea typeface="+mn-ea"/>
            </a:rPr>
            <a:t>％増となっている。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121557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657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67128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56</xdr:row>
      <xdr:rowOff>99785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668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56</xdr:row>
      <xdr:rowOff>154215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700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42834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102705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特別会計の繰出金において、国民健康保険事業特別会計への法定外繰出や下水道事業特別会計への繰出が増加している。</a:t>
          </a:r>
          <a:endParaRPr lang="ja-JP" altLang="ja-JP" sz="1400">
            <a:effectLst/>
          </a:endParaRPr>
        </a:p>
        <a:p>
          <a:r>
            <a:rPr kumimoji="1" lang="ja-JP" altLang="ja-JP" sz="1100">
              <a:solidFill>
                <a:schemeClr val="dk1"/>
              </a:solidFill>
              <a:effectLst/>
              <a:latin typeface="+mn-lt"/>
              <a:ea typeface="+mn-ea"/>
              <a:cs typeface="+mn-cs"/>
            </a:rPr>
            <a:t>　国民健康保険事業の保険税の適正化、下水道事業における接続率の向上が必要となっている。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57</xdr:row>
      <xdr:rowOff>62230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748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56</xdr:row>
      <xdr:rowOff>73660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60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56</xdr:row>
      <xdr:rowOff>81280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605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142240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27957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金武地区消防衛生組合への衛生負担金が一般廃棄物最終処分場整備事業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の関係で増加している。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年度まで事業が継続して実施されることから、今後も増加が見込まれる。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38</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6146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85852</xdr:rowOff>
    </xdr:from>
    <xdr:to>
      <xdr:col>78</xdr:col>
      <xdr:colOff>69850</xdr:colOff>
      <xdr:row>38</xdr:row>
      <xdr:rowOff>99568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600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85852</xdr:rowOff>
    </xdr:from>
    <xdr:to>
      <xdr:col>73</xdr:col>
      <xdr:colOff>180975</xdr:colOff>
      <xdr:row>38</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6009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149860</xdr:rowOff>
    </xdr:from>
    <xdr:to>
      <xdr:col>69</xdr:col>
      <xdr:colOff>92075</xdr:colOff>
      <xdr:row>39</xdr:row>
      <xdr:rowOff>74422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6649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35052</xdr:rowOff>
    </xdr:from>
    <xdr:to>
      <xdr:col>74</xdr:col>
      <xdr:colOff>31750</xdr:colOff>
      <xdr:row>38</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121429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23622</xdr:rowOff>
    </xdr:from>
    <xdr:to>
      <xdr:col>65</xdr:col>
      <xdr:colOff>53975</xdr:colOff>
      <xdr:row>39</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109999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公債費比率はほぼ横ばい状態で、地方債の元利償還金が急激に増えないよう、新規発行については</a:t>
          </a:r>
          <a:r>
            <a:rPr kumimoji="1" lang="ja-JP" altLang="en-US" sz="1100">
              <a:solidFill>
                <a:schemeClr val="dk1"/>
              </a:solidFill>
              <a:effectLst/>
              <a:latin typeface="+mn-lt"/>
              <a:ea typeface="+mn-ea"/>
              <a:cs typeface="+mn-cs"/>
            </a:rPr>
            <a:t>事業を精査し平準化に努めているところである。今後は、令和</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年度以降に庁舎建設に伴う新規発行が見込まれることから、新規事業については事業精査を行い、国庫補助金等の活用を検討し起債発行額の抑制を図る必要がある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37846</xdr:rowOff>
    </xdr:from>
    <xdr:to>
      <xdr:col>24</xdr:col>
      <xdr:colOff>25400</xdr:colOff>
      <xdr:row>75</xdr:row>
      <xdr:rowOff>46990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896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28702</xdr:rowOff>
    </xdr:from>
    <xdr:to>
      <xdr:col>19</xdr:col>
      <xdr:colOff>187325</xdr:colOff>
      <xdr:row>75</xdr:row>
      <xdr:rowOff>37846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887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28702</xdr:rowOff>
    </xdr:from>
    <xdr:to>
      <xdr:col>15</xdr:col>
      <xdr:colOff>98425</xdr:colOff>
      <xdr:row>75</xdr:row>
      <xdr:rowOff>51562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87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51562</xdr:rowOff>
    </xdr:from>
    <xdr:to>
      <xdr:col>11</xdr:col>
      <xdr:colOff>9525</xdr:colOff>
      <xdr:row>75</xdr:row>
      <xdr:rowOff>56134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10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158496</xdr:rowOff>
    </xdr:from>
    <xdr:to>
      <xdr:col>20</xdr:col>
      <xdr:colOff>38100</xdr:colOff>
      <xdr:row>75</xdr:row>
      <xdr:rowOff>88646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98823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149352</xdr:rowOff>
    </xdr:from>
    <xdr:to>
      <xdr:col>15</xdr:col>
      <xdr:colOff>149225</xdr:colOff>
      <xdr:row>75</xdr:row>
      <xdr:rowOff>79502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89679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xdr:rowOff>
    </xdr:from>
    <xdr:to>
      <xdr:col>11</xdr:col>
      <xdr:colOff>60325</xdr:colOff>
      <xdr:row>75</xdr:row>
      <xdr:rowOff>102362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112539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xdr:rowOff>
    </xdr:from>
    <xdr:to>
      <xdr:col>6</xdr:col>
      <xdr:colOff>171450</xdr:colOff>
      <xdr:row>75</xdr:row>
      <xdr:rowOff>106934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117111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人件費、物件費、繰出金において経常経費が増加傾向であり、歳入においては自主財源の確保、歳出においては人件費、事務事業の外部委託等の適正化が必要である。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80</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5458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165100</xdr:rowOff>
    </xdr:from>
    <xdr:to>
      <xdr:col>78</xdr:col>
      <xdr:colOff>69850</xdr:colOff>
      <xdr:row>79</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667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165100</xdr:rowOff>
    </xdr:from>
    <xdr:to>
      <xdr:col>73</xdr:col>
      <xdr:colOff>180975</xdr:colOff>
      <xdr:row>79</xdr:row>
      <xdr:rowOff>66039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66750"/>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66039</xdr:rowOff>
    </xdr:from>
    <xdr:to>
      <xdr:col>69</xdr:col>
      <xdr:colOff>92075</xdr:colOff>
      <xdr:row>80</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6105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163830</xdr:rowOff>
    </xdr:from>
    <xdr:to>
      <xdr:col>82</xdr:col>
      <xdr:colOff>158750</xdr:colOff>
      <xdr:row>80</xdr:row>
      <xdr:rowOff>93980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72407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61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114300</xdr:rowOff>
    </xdr:from>
    <xdr:to>
      <xdr:col>74</xdr:col>
      <xdr:colOff>31750</xdr:colOff>
      <xdr:row>78</xdr:row>
      <xdr:rowOff>44450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29227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15239</xdr:rowOff>
    </xdr:from>
    <xdr:to>
      <xdr:col>69</xdr:col>
      <xdr:colOff>142875</xdr:colOff>
      <xdr:row>79</xdr:row>
      <xdr:rowOff>116839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101616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121920</xdr:rowOff>
    </xdr:from>
    <xdr:to>
      <xdr:col>65</xdr:col>
      <xdr:colOff>53975</xdr:colOff>
      <xdr:row>80</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36847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57961</xdr:rowOff>
    </xdr:from>
    <xdr:to>
      <xdr:col>29</xdr:col>
      <xdr:colOff>127000</xdr:colOff>
      <xdr:row>15</xdr:row>
      <xdr:rowOff>76766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677336"/>
          <a:ext cx="647700" cy="18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76766</xdr:rowOff>
    </xdr:from>
    <xdr:to>
      <xdr:col>26</xdr:col>
      <xdr:colOff>50800</xdr:colOff>
      <xdr:row>15</xdr:row>
      <xdr:rowOff>110407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696141"/>
          <a:ext cx="698500" cy="33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83423</xdr:rowOff>
    </xdr:from>
    <xdr:to>
      <xdr:col>22</xdr:col>
      <xdr:colOff>114300</xdr:colOff>
      <xdr:row>15</xdr:row>
      <xdr:rowOff>110407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702798"/>
          <a:ext cx="698500" cy="26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83423</xdr:rowOff>
    </xdr:from>
    <xdr:to>
      <xdr:col>18</xdr:col>
      <xdr:colOff>177800</xdr:colOff>
      <xdr:row>16</xdr:row>
      <xdr:rowOff>2713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702798"/>
          <a:ext cx="698500" cy="90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7161</xdr:rowOff>
    </xdr:from>
    <xdr:to>
      <xdr:col>29</xdr:col>
      <xdr:colOff>177800</xdr:colOff>
      <xdr:row>15</xdr:row>
      <xdr:rowOff>108761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26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23688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47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25966</xdr:rowOff>
    </xdr:from>
    <xdr:to>
      <xdr:col>26</xdr:col>
      <xdr:colOff>101600</xdr:colOff>
      <xdr:row>15</xdr:row>
      <xdr:rowOff>127566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645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137743</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14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59607</xdr:rowOff>
    </xdr:from>
    <xdr:to>
      <xdr:col>22</xdr:col>
      <xdr:colOff>165100</xdr:colOff>
      <xdr:row>15</xdr:row>
      <xdr:rowOff>161207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678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171384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4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32623</xdr:rowOff>
    </xdr:from>
    <xdr:to>
      <xdr:col>19</xdr:col>
      <xdr:colOff>38100</xdr:colOff>
      <xdr:row>15</xdr:row>
      <xdr:rowOff>134223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65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144400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42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123363</xdr:rowOff>
    </xdr:from>
    <xdr:to>
      <xdr:col>15</xdr:col>
      <xdr:colOff>101600</xdr:colOff>
      <xdr:row>16</xdr:row>
      <xdr:rowOff>53513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742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63690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1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163668</xdr:rowOff>
    </xdr:from>
    <xdr:to>
      <xdr:col>29</xdr:col>
      <xdr:colOff>127000</xdr:colOff>
      <xdr:row>37</xdr:row>
      <xdr:rowOff>25410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116918"/>
          <a:ext cx="647700" cy="33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25410</xdr:rowOff>
    </xdr:from>
    <xdr:to>
      <xdr:col>26</xdr:col>
      <xdr:colOff>50800</xdr:colOff>
      <xdr:row>37</xdr:row>
      <xdr:rowOff>61323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150110"/>
          <a:ext cx="698500" cy="35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38783</xdr:rowOff>
    </xdr:from>
    <xdr:to>
      <xdr:col>22</xdr:col>
      <xdr:colOff>114300</xdr:colOff>
      <xdr:row>37</xdr:row>
      <xdr:rowOff>61323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7163483"/>
          <a:ext cx="698500" cy="2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38783</xdr:rowOff>
    </xdr:from>
    <xdr:to>
      <xdr:col>18</xdr:col>
      <xdr:colOff>177800</xdr:colOff>
      <xdr:row>37</xdr:row>
      <xdr:rowOff>40498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163483"/>
          <a:ext cx="6985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112868</xdr:rowOff>
    </xdr:from>
    <xdr:to>
      <xdr:col>29</xdr:col>
      <xdr:colOff>177800</xdr:colOff>
      <xdr:row>37</xdr:row>
      <xdr:rowOff>43018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066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84945</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03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146060</xdr:rowOff>
    </xdr:from>
    <xdr:to>
      <xdr:col>26</xdr:col>
      <xdr:colOff>101600</xdr:colOff>
      <xdr:row>37</xdr:row>
      <xdr:rowOff>76210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099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60987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185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10523</xdr:rowOff>
    </xdr:from>
    <xdr:to>
      <xdr:col>22</xdr:col>
      <xdr:colOff>165100</xdr:colOff>
      <xdr:row>37</xdr:row>
      <xdr:rowOff>112123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35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96900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2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159433</xdr:rowOff>
    </xdr:from>
    <xdr:to>
      <xdr:col>19</xdr:col>
      <xdr:colOff>38100</xdr:colOff>
      <xdr:row>37</xdr:row>
      <xdr:rowOff>89583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12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74360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19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161148</xdr:rowOff>
    </xdr:from>
    <xdr:to>
      <xdr:col>15</xdr:col>
      <xdr:colOff>101600</xdr:colOff>
      <xdr:row>37</xdr:row>
      <xdr:rowOff>91298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14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76075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20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11,452
11,272
37.93
12,396,079
12,141,017
219,345
3,938,488
3,936,612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101451</xdr:rowOff>
    </xdr:from>
    <xdr:to>
      <xdr:col>24</xdr:col>
      <xdr:colOff>63500</xdr:colOff>
      <xdr:row>34</xdr:row>
      <xdr:rowOff>117530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30751"/>
          <a:ext cx="8382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117530</xdr:rowOff>
    </xdr:from>
    <xdr:to>
      <xdr:col>19</xdr:col>
      <xdr:colOff>177800</xdr:colOff>
      <xdr:row>34</xdr:row>
      <xdr:rowOff>142882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946830"/>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129157</xdr:rowOff>
    </xdr:from>
    <xdr:to>
      <xdr:col>15</xdr:col>
      <xdr:colOff>50800</xdr:colOff>
      <xdr:row>34</xdr:row>
      <xdr:rowOff>142882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5958457"/>
          <a:ext cx="8890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129157</xdr:rowOff>
    </xdr:from>
    <xdr:to>
      <xdr:col>10</xdr:col>
      <xdr:colOff>114300</xdr:colOff>
      <xdr:row>35</xdr:row>
      <xdr:rowOff>67526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958457"/>
          <a:ext cx="889000" cy="10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102531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50651</xdr:rowOff>
    </xdr:from>
    <xdr:to>
      <xdr:col>24</xdr:col>
      <xdr:colOff>114300</xdr:colOff>
      <xdr:row>34</xdr:row>
      <xdr:rowOff>152251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73528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3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66730</xdr:rowOff>
    </xdr:from>
    <xdr:to>
      <xdr:col>20</xdr:col>
      <xdr:colOff>38100</xdr:colOff>
      <xdr:row>34</xdr:row>
      <xdr:rowOff>168330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8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13407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6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92082</xdr:rowOff>
    </xdr:from>
    <xdr:to>
      <xdr:col>15</xdr:col>
      <xdr:colOff>101600</xdr:colOff>
      <xdr:row>35</xdr:row>
      <xdr:rowOff>22232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2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38759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69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78357</xdr:rowOff>
    </xdr:from>
    <xdr:to>
      <xdr:col>10</xdr:col>
      <xdr:colOff>165100</xdr:colOff>
      <xdr:row>35</xdr:row>
      <xdr:rowOff>8507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9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25034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68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16726</xdr:rowOff>
    </xdr:from>
    <xdr:to>
      <xdr:col>6</xdr:col>
      <xdr:colOff>38100</xdr:colOff>
      <xdr:row>35</xdr:row>
      <xdr:rowOff>118326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134853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79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116255</xdr:rowOff>
    </xdr:from>
    <xdr:to>
      <xdr:col>24</xdr:col>
      <xdr:colOff>63500</xdr:colOff>
      <xdr:row>54</xdr:row>
      <xdr:rowOff>51525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203105"/>
          <a:ext cx="838200" cy="10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51525</xdr:rowOff>
    </xdr:from>
    <xdr:to>
      <xdr:col>19</xdr:col>
      <xdr:colOff>177800</xdr:colOff>
      <xdr:row>54</xdr:row>
      <xdr:rowOff>144121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309825"/>
          <a:ext cx="889000" cy="9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115812</xdr:rowOff>
    </xdr:from>
    <xdr:to>
      <xdr:col>15</xdr:col>
      <xdr:colOff>50800</xdr:colOff>
      <xdr:row>54</xdr:row>
      <xdr:rowOff>144121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374112"/>
          <a:ext cx="889000" cy="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115812</xdr:rowOff>
    </xdr:from>
    <xdr:to>
      <xdr:col>10</xdr:col>
      <xdr:colOff>114300</xdr:colOff>
      <xdr:row>54</xdr:row>
      <xdr:rowOff>157814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374112"/>
          <a:ext cx="889000" cy="4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83260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65455</xdr:rowOff>
    </xdr:from>
    <xdr:to>
      <xdr:col>24</xdr:col>
      <xdr:colOff>114300</xdr:colOff>
      <xdr:row>53</xdr:row>
      <xdr:rowOff>167055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1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88332</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00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725</xdr:rowOff>
    </xdr:from>
    <xdr:to>
      <xdr:col>20</xdr:col>
      <xdr:colOff>38100</xdr:colOff>
      <xdr:row>54</xdr:row>
      <xdr:rowOff>102325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2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118852</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03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93321</xdr:rowOff>
    </xdr:from>
    <xdr:to>
      <xdr:col>15</xdr:col>
      <xdr:colOff>101600</xdr:colOff>
      <xdr:row>55</xdr:row>
      <xdr:rowOff>23471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35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39998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12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65012</xdr:rowOff>
    </xdr:from>
    <xdr:to>
      <xdr:col>10</xdr:col>
      <xdr:colOff>165100</xdr:colOff>
      <xdr:row>54</xdr:row>
      <xdr:rowOff>166612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3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11689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09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107014</xdr:rowOff>
    </xdr:from>
    <xdr:to>
      <xdr:col>6</xdr:col>
      <xdr:colOff>38100</xdr:colOff>
      <xdr:row>55</xdr:row>
      <xdr:rowOff>37164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36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53691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14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119858</xdr:rowOff>
    </xdr:from>
    <xdr:to>
      <xdr:col>24</xdr:col>
      <xdr:colOff>63500</xdr:colOff>
      <xdr:row>76</xdr:row>
      <xdr:rowOff>141346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2978608"/>
          <a:ext cx="838200" cy="19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21056</xdr:rowOff>
    </xdr:from>
    <xdr:to>
      <xdr:col>19</xdr:col>
      <xdr:colOff>177800</xdr:colOff>
      <xdr:row>76</xdr:row>
      <xdr:rowOff>141346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051256"/>
          <a:ext cx="889000" cy="12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10587</xdr:rowOff>
    </xdr:from>
    <xdr:to>
      <xdr:col>15</xdr:col>
      <xdr:colOff>50800</xdr:colOff>
      <xdr:row>76</xdr:row>
      <xdr:rowOff>21056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040787"/>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10587</xdr:rowOff>
    </xdr:from>
    <xdr:to>
      <xdr:col>10</xdr:col>
      <xdr:colOff>114300</xdr:colOff>
      <xdr:row>76</xdr:row>
      <xdr:rowOff>108702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040787"/>
          <a:ext cx="889000" cy="9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113002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3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69058</xdr:rowOff>
    </xdr:from>
    <xdr:to>
      <xdr:col>24</xdr:col>
      <xdr:colOff>114300</xdr:colOff>
      <xdr:row>75</xdr:row>
      <xdr:rowOff>170658</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29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91935</xdr:rowOff>
    </xdr:from>
    <xdr:ext cx="534377"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77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90546</xdr:rowOff>
    </xdr:from>
    <xdr:to>
      <xdr:col>20</xdr:col>
      <xdr:colOff>38100</xdr:colOff>
      <xdr:row>77</xdr:row>
      <xdr:rowOff>20696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1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37223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289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141707</xdr:rowOff>
    </xdr:from>
    <xdr:to>
      <xdr:col>15</xdr:col>
      <xdr:colOff>101600</xdr:colOff>
      <xdr:row>76</xdr:row>
      <xdr:rowOff>71856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000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88384</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41111" y="127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131237</xdr:rowOff>
    </xdr:from>
    <xdr:to>
      <xdr:col>10</xdr:col>
      <xdr:colOff>165100</xdr:colOff>
      <xdr:row>76</xdr:row>
      <xdr:rowOff>61387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29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77914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52111" y="1276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57902</xdr:rowOff>
    </xdr:from>
    <xdr:to>
      <xdr:col>6</xdr:col>
      <xdr:colOff>38100</xdr:colOff>
      <xdr:row>76</xdr:row>
      <xdr:rowOff>159502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08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4579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8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168123</xdr:rowOff>
    </xdr:from>
    <xdr:to>
      <xdr:col>24</xdr:col>
      <xdr:colOff>63500</xdr:colOff>
      <xdr:row>93</xdr:row>
      <xdr:rowOff>168841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112973"/>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30169</xdr:rowOff>
    </xdr:from>
    <xdr:to>
      <xdr:col>19</xdr:col>
      <xdr:colOff>177800</xdr:colOff>
      <xdr:row>93</xdr:row>
      <xdr:rowOff>168123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5975019"/>
          <a:ext cx="889000" cy="13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30169</xdr:rowOff>
    </xdr:from>
    <xdr:to>
      <xdr:col>15</xdr:col>
      <xdr:colOff>50800</xdr:colOff>
      <xdr:row>95</xdr:row>
      <xdr:rowOff>30724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5975019"/>
          <a:ext cx="889000" cy="34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30724</xdr:rowOff>
    </xdr:from>
    <xdr:to>
      <xdr:col>10</xdr:col>
      <xdr:colOff>114300</xdr:colOff>
      <xdr:row>95</xdr:row>
      <xdr:rowOff>126299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318474"/>
          <a:ext cx="889000" cy="9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118041</xdr:rowOff>
    </xdr:from>
    <xdr:to>
      <xdr:col>24</xdr:col>
      <xdr:colOff>114300</xdr:colOff>
      <xdr:row>94</xdr:row>
      <xdr:rowOff>48191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0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140918</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91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117323</xdr:rowOff>
    </xdr:from>
    <xdr:to>
      <xdr:col>20</xdr:col>
      <xdr:colOff>38100</xdr:colOff>
      <xdr:row>94</xdr:row>
      <xdr:rowOff>47473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0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64000</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83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150819</xdr:rowOff>
    </xdr:from>
    <xdr:to>
      <xdr:col>15</xdr:col>
      <xdr:colOff>101600</xdr:colOff>
      <xdr:row>93</xdr:row>
      <xdr:rowOff>80969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9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97496</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6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151374</xdr:rowOff>
    </xdr:from>
    <xdr:to>
      <xdr:col>10</xdr:col>
      <xdr:colOff>165100</xdr:colOff>
      <xdr:row>95</xdr:row>
      <xdr:rowOff>81524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26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98051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0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75499</xdr:rowOff>
    </xdr:from>
    <xdr:to>
      <xdr:col>6</xdr:col>
      <xdr:colOff>38100</xdr:colOff>
      <xdr:row>96</xdr:row>
      <xdr:rowOff>5649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36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22176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13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70556</xdr:rowOff>
    </xdr:from>
    <xdr:to>
      <xdr:col>54</xdr:col>
      <xdr:colOff>189865</xdr:colOff>
      <xdr:row>38</xdr:row>
      <xdr:rowOff>38663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728406"/>
          <a:ext cx="1270" cy="825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42490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55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38663</xdr:rowOff>
    </xdr:from>
    <xdr:to>
      <xdr:col>55</xdr:col>
      <xdr:colOff>88900</xdr:colOff>
      <xdr:row>38</xdr:row>
      <xdr:rowOff>38663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55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17233</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50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70556</xdr:rowOff>
    </xdr:from>
    <xdr:to>
      <xdr:col>55</xdr:col>
      <xdr:colOff>88900</xdr:colOff>
      <xdr:row>33</xdr:row>
      <xdr:rowOff>70556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7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8941</xdr:rowOff>
    </xdr:from>
    <xdr:to>
      <xdr:col>55</xdr:col>
      <xdr:colOff>0</xdr:colOff>
      <xdr:row>33</xdr:row>
      <xdr:rowOff>70556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666791"/>
          <a:ext cx="838200" cy="6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48151</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220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69724</xdr:rowOff>
    </xdr:from>
    <xdr:to>
      <xdr:col>55</xdr:col>
      <xdr:colOff>50800</xdr:colOff>
      <xdr:row>36</xdr:row>
      <xdr:rowOff>171324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24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8941</xdr:rowOff>
    </xdr:from>
    <xdr:to>
      <xdr:col>50</xdr:col>
      <xdr:colOff>114300</xdr:colOff>
      <xdr:row>33</xdr:row>
      <xdr:rowOff>124388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666791"/>
          <a:ext cx="889000" cy="1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75333</xdr:rowOff>
    </xdr:from>
    <xdr:to>
      <xdr:col>50</xdr:col>
      <xdr:colOff>165100</xdr:colOff>
      <xdr:row>37</xdr:row>
      <xdr:rowOff>5483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24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168060</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34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82131</xdr:rowOff>
    </xdr:from>
    <xdr:to>
      <xdr:col>45</xdr:col>
      <xdr:colOff>177800</xdr:colOff>
      <xdr:row>33</xdr:row>
      <xdr:rowOff>124388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397081"/>
          <a:ext cx="889000" cy="38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101789</xdr:rowOff>
    </xdr:from>
    <xdr:to>
      <xdr:col>46</xdr:col>
      <xdr:colOff>38100</xdr:colOff>
      <xdr:row>37</xdr:row>
      <xdr:rowOff>31939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7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23066</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36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82131</xdr:rowOff>
    </xdr:from>
    <xdr:to>
      <xdr:col>41</xdr:col>
      <xdr:colOff>50800</xdr:colOff>
      <xdr:row>33</xdr:row>
      <xdr:rowOff>127858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397081"/>
          <a:ext cx="889000" cy="38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58972</xdr:rowOff>
    </xdr:from>
    <xdr:to>
      <xdr:col>41</xdr:col>
      <xdr:colOff>101600</xdr:colOff>
      <xdr:row>34</xdr:row>
      <xdr:rowOff>160572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151699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98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550</xdr:rowOff>
    </xdr:from>
    <xdr:to>
      <xdr:col>36</xdr:col>
      <xdr:colOff>165100</xdr:colOff>
      <xdr:row>37</xdr:row>
      <xdr:rowOff>102150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93277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43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19756</xdr:rowOff>
    </xdr:from>
    <xdr:to>
      <xdr:col>55</xdr:col>
      <xdr:colOff>50800</xdr:colOff>
      <xdr:row>33</xdr:row>
      <xdr:rowOff>121356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6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144233</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63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129591</xdr:rowOff>
    </xdr:from>
    <xdr:to>
      <xdr:col>50</xdr:col>
      <xdr:colOff>165100</xdr:colOff>
      <xdr:row>33</xdr:row>
      <xdr:rowOff>59741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6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76268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39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73588</xdr:rowOff>
    </xdr:from>
    <xdr:to>
      <xdr:col>46</xdr:col>
      <xdr:colOff>38100</xdr:colOff>
      <xdr:row>34</xdr:row>
      <xdr:rowOff>3738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7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20265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50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31331</xdr:rowOff>
    </xdr:from>
    <xdr:to>
      <xdr:col>41</xdr:col>
      <xdr:colOff>101600</xdr:colOff>
      <xdr:row>31</xdr:row>
      <xdr:rowOff>132931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34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149458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12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77058</xdr:rowOff>
    </xdr:from>
    <xdr:to>
      <xdr:col>36</xdr:col>
      <xdr:colOff>165100</xdr:colOff>
      <xdr:row>34</xdr:row>
      <xdr:rowOff>7208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57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23735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51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57982</xdr:rowOff>
    </xdr:from>
    <xdr:to>
      <xdr:col>55</xdr:col>
      <xdr:colOff>0</xdr:colOff>
      <xdr:row>56</xdr:row>
      <xdr:rowOff>58795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316282"/>
          <a:ext cx="838200" cy="34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57982</xdr:rowOff>
    </xdr:from>
    <xdr:to>
      <xdr:col>50</xdr:col>
      <xdr:colOff>114300</xdr:colOff>
      <xdr:row>55</xdr:row>
      <xdr:rowOff>53054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316282"/>
          <a:ext cx="889000" cy="1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53054</xdr:rowOff>
    </xdr:from>
    <xdr:to>
      <xdr:col>45</xdr:col>
      <xdr:colOff>177800</xdr:colOff>
      <xdr:row>57</xdr:row>
      <xdr:rowOff>22419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482804"/>
          <a:ext cx="889000" cy="31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6210</xdr:rowOff>
    </xdr:from>
    <xdr:to>
      <xdr:col>41</xdr:col>
      <xdr:colOff>50800</xdr:colOff>
      <xdr:row>57</xdr:row>
      <xdr:rowOff>22419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07410"/>
          <a:ext cx="889000" cy="18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146063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7995</xdr:rowOff>
    </xdr:from>
    <xdr:to>
      <xdr:col>55</xdr:col>
      <xdr:colOff>50800</xdr:colOff>
      <xdr:row>56</xdr:row>
      <xdr:rowOff>109595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30872</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46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7182</xdr:rowOff>
    </xdr:from>
    <xdr:to>
      <xdr:col>50</xdr:col>
      <xdr:colOff>165100</xdr:colOff>
      <xdr:row>54</xdr:row>
      <xdr:rowOff>108782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2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125309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04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2254</xdr:rowOff>
    </xdr:from>
    <xdr:to>
      <xdr:col>46</xdr:col>
      <xdr:colOff>38100</xdr:colOff>
      <xdr:row>55</xdr:row>
      <xdr:rowOff>103854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4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120381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20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143069</xdr:rowOff>
    </xdr:from>
    <xdr:to>
      <xdr:col>41</xdr:col>
      <xdr:colOff>101600</xdr:colOff>
      <xdr:row>57</xdr:row>
      <xdr:rowOff>73219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89746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51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126860</xdr:rowOff>
    </xdr:from>
    <xdr:to>
      <xdr:col>36</xdr:col>
      <xdr:colOff>165100</xdr:colOff>
      <xdr:row>56</xdr:row>
      <xdr:rowOff>57010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73537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33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163596</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507996"/>
          <a:ext cx="1270" cy="108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110273</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28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163596</xdr:rowOff>
    </xdr:from>
    <xdr:to>
      <xdr:col>55</xdr:col>
      <xdr:colOff>88900</xdr:colOff>
      <xdr:row>72</xdr:row>
      <xdr:rowOff>163596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50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89240</xdr:rowOff>
    </xdr:from>
    <xdr:to>
      <xdr:col>55</xdr:col>
      <xdr:colOff>0</xdr:colOff>
      <xdr:row>75</xdr:row>
      <xdr:rowOff>5352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090740"/>
          <a:ext cx="838200" cy="77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125559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2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147132</xdr:rowOff>
    </xdr:from>
    <xdr:to>
      <xdr:col>55</xdr:col>
      <xdr:colOff>50800</xdr:colOff>
      <xdr:row>78</xdr:row>
      <xdr:rowOff>77282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89240</xdr:rowOff>
    </xdr:from>
    <xdr:to>
      <xdr:col>50</xdr:col>
      <xdr:colOff>114300</xdr:colOff>
      <xdr:row>71</xdr:row>
      <xdr:rowOff>126678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090740"/>
          <a:ext cx="889000" cy="20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137950</xdr:rowOff>
    </xdr:from>
    <xdr:to>
      <xdr:col>50</xdr:col>
      <xdr:colOff>165100</xdr:colOff>
      <xdr:row>78</xdr:row>
      <xdr:rowOff>68100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59227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126678</xdr:rowOff>
    </xdr:from>
    <xdr:to>
      <xdr:col>45</xdr:col>
      <xdr:colOff>177800</xdr:colOff>
      <xdr:row>75</xdr:row>
      <xdr:rowOff>96289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2299628"/>
          <a:ext cx="889000" cy="65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82248</xdr:rowOff>
    </xdr:from>
    <xdr:to>
      <xdr:col>46</xdr:col>
      <xdr:colOff>38100</xdr:colOff>
      <xdr:row>78</xdr:row>
      <xdr:rowOff>12398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3525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155557</xdr:rowOff>
    </xdr:from>
    <xdr:to>
      <xdr:col>41</xdr:col>
      <xdr:colOff>50800</xdr:colOff>
      <xdr:row>75</xdr:row>
      <xdr:rowOff>96289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842857"/>
          <a:ext cx="889000" cy="1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166106</xdr:rowOff>
    </xdr:from>
    <xdr:to>
      <xdr:col>41</xdr:col>
      <xdr:colOff>101600</xdr:colOff>
      <xdr:row>77</xdr:row>
      <xdr:rowOff>96256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87383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49595</xdr:rowOff>
    </xdr:from>
    <xdr:to>
      <xdr:col>36</xdr:col>
      <xdr:colOff>165100</xdr:colOff>
      <xdr:row>77</xdr:row>
      <xdr:rowOff>151195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142322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126002</xdr:rowOff>
    </xdr:from>
    <xdr:to>
      <xdr:col>55</xdr:col>
      <xdr:colOff>50800</xdr:colOff>
      <xdr:row>75</xdr:row>
      <xdr:rowOff>56152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8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148879</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66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38440</xdr:rowOff>
    </xdr:from>
    <xdr:to>
      <xdr:col>50</xdr:col>
      <xdr:colOff>165100</xdr:colOff>
      <xdr:row>70</xdr:row>
      <xdr:rowOff>140040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0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156567</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5" y="1181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75878</xdr:rowOff>
    </xdr:from>
    <xdr:to>
      <xdr:col>46</xdr:col>
      <xdr:colOff>38100</xdr:colOff>
      <xdr:row>72</xdr:row>
      <xdr:rowOff>6028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2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22555</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50795" y="1202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45489</xdr:rowOff>
    </xdr:from>
    <xdr:to>
      <xdr:col>41</xdr:col>
      <xdr:colOff>101600</xdr:colOff>
      <xdr:row>75</xdr:row>
      <xdr:rowOff>147089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9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163616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67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104757</xdr:rowOff>
    </xdr:from>
    <xdr:to>
      <xdr:col>36</xdr:col>
      <xdr:colOff>165100</xdr:colOff>
      <xdr:row>75</xdr:row>
      <xdr:rowOff>34907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7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51434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56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124155</xdr:rowOff>
    </xdr:from>
    <xdr:to>
      <xdr:col>55</xdr:col>
      <xdr:colOff>0</xdr:colOff>
      <xdr:row>96</xdr:row>
      <xdr:rowOff>169304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583355"/>
          <a:ext cx="8382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124155</xdr:rowOff>
    </xdr:from>
    <xdr:to>
      <xdr:col>50</xdr:col>
      <xdr:colOff>114300</xdr:colOff>
      <xdr:row>97</xdr:row>
      <xdr:rowOff>64706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583355"/>
          <a:ext cx="889000" cy="1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64706</xdr:rowOff>
    </xdr:from>
    <xdr:to>
      <xdr:col>45</xdr:col>
      <xdr:colOff>177800</xdr:colOff>
      <xdr:row>97</xdr:row>
      <xdr:rowOff>122157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95356"/>
          <a:ext cx="889000" cy="5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81645</xdr:rowOff>
    </xdr:from>
    <xdr:to>
      <xdr:col>41</xdr:col>
      <xdr:colOff>50800</xdr:colOff>
      <xdr:row>97</xdr:row>
      <xdr:rowOff>122157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40845"/>
          <a:ext cx="889000" cy="2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118504</xdr:rowOff>
    </xdr:from>
    <xdr:to>
      <xdr:col>55</xdr:col>
      <xdr:colOff>50800</xdr:colOff>
      <xdr:row>97</xdr:row>
      <xdr:rowOff>48654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5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96931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73355</xdr:rowOff>
    </xdr:from>
    <xdr:to>
      <xdr:col>50</xdr:col>
      <xdr:colOff>165100</xdr:colOff>
      <xdr:row>97</xdr:row>
      <xdr:rowOff>3505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5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20032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0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13906</xdr:rowOff>
    </xdr:from>
    <xdr:to>
      <xdr:col>46</xdr:col>
      <xdr:colOff>38100</xdr:colOff>
      <xdr:row>97</xdr:row>
      <xdr:rowOff>115506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106633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71357</xdr:rowOff>
    </xdr:from>
    <xdr:to>
      <xdr:col>41</xdr:col>
      <xdr:colOff>101600</xdr:colOff>
      <xdr:row>98</xdr:row>
      <xdr:rowOff>1507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0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164084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30845</xdr:rowOff>
    </xdr:from>
    <xdr:to>
      <xdr:col>36</xdr:col>
      <xdr:colOff>165100</xdr:colOff>
      <xdr:row>96</xdr:row>
      <xdr:rowOff>132445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4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148972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123538</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638638"/>
          <a:ext cx="8382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129733</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44833"/>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129733</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44833"/>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72738</xdr:rowOff>
    </xdr:from>
    <xdr:to>
      <xdr:col>85</xdr:col>
      <xdr:colOff>177800</xdr:colOff>
      <xdr:row>39</xdr:row>
      <xdr:rowOff>2888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159115</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02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78933</xdr:rowOff>
    </xdr:from>
    <xdr:to>
      <xdr:col>76</xdr:col>
      <xdr:colOff>165100</xdr:colOff>
      <xdr:row>39</xdr:row>
      <xdr:rowOff>9083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210</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686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170064</xdr:rowOff>
    </xdr:from>
    <xdr:to>
      <xdr:col>85</xdr:col>
      <xdr:colOff>127000</xdr:colOff>
      <xdr:row>77</xdr:row>
      <xdr:rowOff>3741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200264"/>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2911</xdr:rowOff>
    </xdr:from>
    <xdr:to>
      <xdr:col>81</xdr:col>
      <xdr:colOff>50800</xdr:colOff>
      <xdr:row>77</xdr:row>
      <xdr:rowOff>3741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204561"/>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2911</xdr:rowOff>
    </xdr:from>
    <xdr:to>
      <xdr:col>76</xdr:col>
      <xdr:colOff>114300</xdr:colOff>
      <xdr:row>77</xdr:row>
      <xdr:rowOff>3301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204561"/>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2420</xdr:rowOff>
    </xdr:from>
    <xdr:to>
      <xdr:col>71</xdr:col>
      <xdr:colOff>177800</xdr:colOff>
      <xdr:row>77</xdr:row>
      <xdr:rowOff>3301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204070"/>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119264</xdr:rowOff>
    </xdr:from>
    <xdr:to>
      <xdr:col>85</xdr:col>
      <xdr:colOff>177800</xdr:colOff>
      <xdr:row>77</xdr:row>
      <xdr:rowOff>49414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97691</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124391</xdr:rowOff>
    </xdr:from>
    <xdr:to>
      <xdr:col>81</xdr:col>
      <xdr:colOff>101600</xdr:colOff>
      <xdr:row>77</xdr:row>
      <xdr:rowOff>54541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5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45668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4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123561</xdr:rowOff>
    </xdr:from>
    <xdr:to>
      <xdr:col>76</xdr:col>
      <xdr:colOff>165100</xdr:colOff>
      <xdr:row>77</xdr:row>
      <xdr:rowOff>53711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5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44838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4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123951</xdr:rowOff>
    </xdr:from>
    <xdr:to>
      <xdr:col>72</xdr:col>
      <xdr:colOff>38100</xdr:colOff>
      <xdr:row>77</xdr:row>
      <xdr:rowOff>54101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5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45228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4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123070</xdr:rowOff>
    </xdr:from>
    <xdr:to>
      <xdr:col>67</xdr:col>
      <xdr:colOff>101600</xdr:colOff>
      <xdr:row>77</xdr:row>
      <xdr:rowOff>53220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44347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7189</xdr:rowOff>
    </xdr:from>
    <xdr:to>
      <xdr:col>85</xdr:col>
      <xdr:colOff>127000</xdr:colOff>
      <xdr:row>98</xdr:row>
      <xdr:rowOff>84931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809289"/>
          <a:ext cx="838200" cy="7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37078</xdr:rowOff>
    </xdr:from>
    <xdr:to>
      <xdr:col>81</xdr:col>
      <xdr:colOff>50800</xdr:colOff>
      <xdr:row>98</xdr:row>
      <xdr:rowOff>84931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39178"/>
          <a:ext cx="8890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37078</xdr:rowOff>
    </xdr:from>
    <xdr:to>
      <xdr:col>76</xdr:col>
      <xdr:colOff>114300</xdr:colOff>
      <xdr:row>98</xdr:row>
      <xdr:rowOff>89488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39178"/>
          <a:ext cx="889000" cy="5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88123</xdr:rowOff>
    </xdr:from>
    <xdr:to>
      <xdr:col>71</xdr:col>
      <xdr:colOff>177800</xdr:colOff>
      <xdr:row>98</xdr:row>
      <xdr:rowOff>89488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90223"/>
          <a:ext cx="889000" cy="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127839</xdr:rowOff>
    </xdr:from>
    <xdr:to>
      <xdr:col>85</xdr:col>
      <xdr:colOff>177800</xdr:colOff>
      <xdr:row>98</xdr:row>
      <xdr:rowOff>57989</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150716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34131</xdr:rowOff>
    </xdr:from>
    <xdr:to>
      <xdr:col>81</xdr:col>
      <xdr:colOff>101600</xdr:colOff>
      <xdr:row>98</xdr:row>
      <xdr:rowOff>135731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126858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157728</xdr:rowOff>
    </xdr:from>
    <xdr:to>
      <xdr:col>76</xdr:col>
      <xdr:colOff>165100</xdr:colOff>
      <xdr:row>98</xdr:row>
      <xdr:rowOff>87878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104405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6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38688</xdr:rowOff>
    </xdr:from>
    <xdr:to>
      <xdr:col>72</xdr:col>
      <xdr:colOff>38100</xdr:colOff>
      <xdr:row>98</xdr:row>
      <xdr:rowOff>140288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4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156815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1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37323</xdr:rowOff>
    </xdr:from>
    <xdr:to>
      <xdr:col>67</xdr:col>
      <xdr:colOff>101600</xdr:colOff>
      <xdr:row>98</xdr:row>
      <xdr:rowOff>138923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3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155450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149492</xdr:rowOff>
    </xdr:from>
    <xdr:to>
      <xdr:col>116</xdr:col>
      <xdr:colOff>63500</xdr:colOff>
      <xdr:row>58</xdr:row>
      <xdr:rowOff>159131</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093592"/>
          <a:ext cx="8382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155587</xdr:rowOff>
    </xdr:from>
    <xdr:to>
      <xdr:col>111</xdr:col>
      <xdr:colOff>177800</xdr:colOff>
      <xdr:row>58</xdr:row>
      <xdr:rowOff>159131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99687"/>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153226</xdr:rowOff>
    </xdr:from>
    <xdr:to>
      <xdr:col>107</xdr:col>
      <xdr:colOff>50800</xdr:colOff>
      <xdr:row>58</xdr:row>
      <xdr:rowOff>155587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97326"/>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153226</xdr:rowOff>
    </xdr:from>
    <xdr:to>
      <xdr:col>102</xdr:col>
      <xdr:colOff>114300</xdr:colOff>
      <xdr:row>58</xdr:row>
      <xdr:rowOff>169190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097326"/>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98692</xdr:rowOff>
    </xdr:from>
    <xdr:to>
      <xdr:col>116</xdr:col>
      <xdr:colOff>114300</xdr:colOff>
      <xdr:row>59</xdr:row>
      <xdr:rowOff>28842</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49497</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9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108331</xdr:rowOff>
    </xdr:from>
    <xdr:to>
      <xdr:col>112</xdr:col>
      <xdr:colOff>38100</xdr:colOff>
      <xdr:row>59</xdr:row>
      <xdr:rowOff>38481</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29608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4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104787</xdr:rowOff>
    </xdr:from>
    <xdr:to>
      <xdr:col>107</xdr:col>
      <xdr:colOff>101600</xdr:colOff>
      <xdr:row>59</xdr:row>
      <xdr:rowOff>34937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26064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14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102426</xdr:rowOff>
    </xdr:from>
    <xdr:to>
      <xdr:col>102</xdr:col>
      <xdr:colOff>165100</xdr:colOff>
      <xdr:row>59</xdr:row>
      <xdr:rowOff>32576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23703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13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118390</xdr:rowOff>
    </xdr:from>
    <xdr:to>
      <xdr:col>98</xdr:col>
      <xdr:colOff>38100</xdr:colOff>
      <xdr:row>59</xdr:row>
      <xdr:rowOff>48540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39667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1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168156</xdr:rowOff>
    </xdr:from>
    <xdr:to>
      <xdr:col>116</xdr:col>
      <xdr:colOff>63500</xdr:colOff>
      <xdr:row>76</xdr:row>
      <xdr:rowOff>19141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3026906"/>
          <a:ext cx="8382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168156</xdr:rowOff>
    </xdr:from>
    <xdr:to>
      <xdr:col>111</xdr:col>
      <xdr:colOff>177800</xdr:colOff>
      <xdr:row>76</xdr:row>
      <xdr:rowOff>171442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026906"/>
          <a:ext cx="889000" cy="1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145176</xdr:rowOff>
    </xdr:from>
    <xdr:to>
      <xdr:col>107</xdr:col>
      <xdr:colOff>50800</xdr:colOff>
      <xdr:row>76</xdr:row>
      <xdr:rowOff>171442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175376"/>
          <a:ext cx="889000" cy="2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120062</xdr:rowOff>
    </xdr:from>
    <xdr:to>
      <xdr:col>102</xdr:col>
      <xdr:colOff>114300</xdr:colOff>
      <xdr:row>76</xdr:row>
      <xdr:rowOff>145176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150262"/>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139791</xdr:rowOff>
    </xdr:from>
    <xdr:to>
      <xdr:col>116</xdr:col>
      <xdr:colOff>114300</xdr:colOff>
      <xdr:row>76</xdr:row>
      <xdr:rowOff>69940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985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118218</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7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117356</xdr:rowOff>
    </xdr:from>
    <xdr:to>
      <xdr:col>112</xdr:col>
      <xdr:colOff>38100</xdr:colOff>
      <xdr:row>76</xdr:row>
      <xdr:rowOff>47506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38633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6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120642</xdr:rowOff>
    </xdr:from>
    <xdr:to>
      <xdr:col>107</xdr:col>
      <xdr:colOff>101600</xdr:colOff>
      <xdr:row>77</xdr:row>
      <xdr:rowOff>50792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41919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94376</xdr:rowOff>
    </xdr:from>
    <xdr:to>
      <xdr:col>102</xdr:col>
      <xdr:colOff>165100</xdr:colOff>
      <xdr:row>77</xdr:row>
      <xdr:rowOff>24526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12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15653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1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69262</xdr:rowOff>
    </xdr:from>
    <xdr:to>
      <xdr:col>98</xdr:col>
      <xdr:colOff>38100</xdr:colOff>
      <xdr:row>76</xdr:row>
      <xdr:rowOff>170862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9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161989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物件費においては、</a:t>
          </a:r>
          <a:r>
            <a:rPr kumimoji="1" lang="en-US" altLang="ja-JP" sz="1100">
              <a:solidFill>
                <a:schemeClr val="dk1"/>
              </a:solidFill>
              <a:effectLst/>
              <a:latin typeface="+mn-lt"/>
              <a:ea typeface="+mn-ea"/>
              <a:cs typeface="+mn-cs"/>
            </a:rPr>
            <a:t>OA</a:t>
          </a:r>
          <a:r>
            <a:rPr kumimoji="1" lang="ja-JP" altLang="ja-JP" sz="1100">
              <a:solidFill>
                <a:schemeClr val="dk1"/>
              </a:solidFill>
              <a:effectLst/>
              <a:latin typeface="+mn-lt"/>
              <a:ea typeface="+mn-ea"/>
              <a:cs typeface="+mn-cs"/>
            </a:rPr>
            <a:t>機器端末購入及び物価高騰による給食材料費等などの経費増加が影響している。</a:t>
          </a:r>
          <a:endParaRPr lang="ja-JP" altLang="ja-JP" sz="1400">
            <a:effectLst/>
          </a:endParaRPr>
        </a:p>
        <a:p>
          <a:r>
            <a:rPr kumimoji="1" lang="ja-JP" altLang="ja-JP" sz="1100">
              <a:solidFill>
                <a:schemeClr val="dk1"/>
              </a:solidFill>
              <a:effectLst/>
              <a:latin typeface="+mn-lt"/>
              <a:ea typeface="+mn-ea"/>
              <a:cs typeface="+mn-cs"/>
            </a:rPr>
            <a:t>扶助費においては、令和３年度から</a:t>
          </a:r>
          <a:r>
            <a:rPr kumimoji="1" lang="ja-JP" altLang="en-US" sz="1100">
              <a:solidFill>
                <a:schemeClr val="dk1"/>
              </a:solidFill>
              <a:effectLst/>
              <a:latin typeface="+mn-lt"/>
              <a:ea typeface="+mn-ea"/>
              <a:cs typeface="+mn-cs"/>
            </a:rPr>
            <a:t>段階的に</a:t>
          </a:r>
          <a:r>
            <a:rPr kumimoji="1" lang="ja-JP" altLang="ja-JP" sz="1100">
              <a:solidFill>
                <a:schemeClr val="dk1"/>
              </a:solidFill>
              <a:effectLst/>
              <a:latin typeface="+mn-lt"/>
              <a:ea typeface="+mn-ea"/>
              <a:cs typeface="+mn-cs"/>
            </a:rPr>
            <a:t>減少しているが、主に新型コロナ対策としての子育て世帯への臨時特別給付金や住民税非課税世帯等に対する臨時特別給付金の事業費減が主な要因となっている。</a:t>
          </a:r>
          <a:endParaRPr lang="ja-JP" altLang="ja-JP" sz="1400">
            <a:effectLst/>
          </a:endParaRPr>
        </a:p>
        <a:p>
          <a:r>
            <a:rPr kumimoji="1" lang="ja-JP" altLang="ja-JP" sz="1100">
              <a:solidFill>
                <a:schemeClr val="dk1"/>
              </a:solidFill>
              <a:effectLst/>
              <a:latin typeface="+mn-lt"/>
              <a:ea typeface="+mn-ea"/>
              <a:cs typeface="+mn-cs"/>
            </a:rPr>
            <a:t>補助費等においては</a:t>
          </a:r>
          <a:r>
            <a:rPr kumimoji="1" lang="ja-JP" altLang="en-US" sz="1100">
              <a:solidFill>
                <a:schemeClr val="dk1"/>
              </a:solidFill>
              <a:effectLst/>
              <a:latin typeface="+mn-lt"/>
              <a:ea typeface="+mn-ea"/>
              <a:cs typeface="+mn-cs"/>
            </a:rPr>
            <a:t>、保育所等整備交付金の終了により令和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年度より減少しているが、今後は</a:t>
          </a:r>
          <a:r>
            <a:rPr kumimoji="1" lang="ja-JP" altLang="ja-JP" sz="1100">
              <a:solidFill>
                <a:schemeClr val="dk1"/>
              </a:solidFill>
              <a:effectLst/>
              <a:latin typeface="+mn-lt"/>
              <a:ea typeface="+mn-ea"/>
              <a:cs typeface="+mn-cs"/>
            </a:rPr>
            <a:t>一般廃棄物処理最終処分場整備事業など</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影響</a:t>
          </a:r>
          <a:r>
            <a:rPr kumimoji="1" lang="ja-JP" altLang="en-US" sz="1100">
              <a:solidFill>
                <a:schemeClr val="dk1"/>
              </a:solidFill>
              <a:effectLst/>
              <a:latin typeface="+mn-lt"/>
              <a:ea typeface="+mn-ea"/>
              <a:cs typeface="+mn-cs"/>
            </a:rPr>
            <a:t>し金武地区消防衛生組合への負担金の増加が想定され</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普通建設事業</a:t>
          </a:r>
          <a:r>
            <a:rPr kumimoji="1" lang="ja-JP" altLang="en-US" sz="1100">
              <a:solidFill>
                <a:schemeClr val="dk1"/>
              </a:solidFill>
              <a:effectLst/>
              <a:latin typeface="+mn-lt"/>
              <a:ea typeface="+mn-ea"/>
              <a:cs typeface="+mn-cs"/>
            </a:rPr>
            <a:t>の新規整備</a:t>
          </a:r>
          <a:r>
            <a:rPr kumimoji="1" lang="ja-JP" altLang="ja-JP" sz="1100">
              <a:solidFill>
                <a:schemeClr val="dk1"/>
              </a:solidFill>
              <a:effectLst/>
              <a:latin typeface="+mn-lt"/>
              <a:ea typeface="+mn-ea"/>
              <a:cs typeface="+mn-cs"/>
            </a:rPr>
            <a:t>においては、</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多目的屋内運動場</a:t>
          </a:r>
          <a:r>
            <a:rPr kumimoji="1" lang="ja-JP" altLang="en-US" sz="1100">
              <a:solidFill>
                <a:schemeClr val="dk1"/>
              </a:solidFill>
              <a:effectLst/>
              <a:latin typeface="+mn-lt"/>
              <a:ea typeface="+mn-ea"/>
              <a:cs typeface="+mn-cs"/>
            </a:rPr>
            <a:t>及びベースボールスタジアム電光掲示板</a:t>
          </a:r>
          <a:r>
            <a:rPr kumimoji="1" lang="ja-JP" altLang="ja-JP" sz="1100">
              <a:solidFill>
                <a:schemeClr val="dk1"/>
              </a:solidFill>
              <a:effectLst/>
              <a:latin typeface="+mn-lt"/>
              <a:ea typeface="+mn-ea"/>
              <a:cs typeface="+mn-cs"/>
            </a:rPr>
            <a:t>の整備</a:t>
          </a:r>
          <a:r>
            <a:rPr kumimoji="1" lang="ja-JP" altLang="en-US" sz="1100">
              <a:solidFill>
                <a:schemeClr val="dk1"/>
              </a:solidFill>
              <a:effectLst/>
              <a:latin typeface="+mn-lt"/>
              <a:ea typeface="+mn-ea"/>
              <a:cs typeface="+mn-cs"/>
            </a:rPr>
            <a:t>が完了したことにより減少して</a:t>
          </a:r>
          <a:r>
            <a:rPr kumimoji="1" lang="ja-JP" altLang="ja-JP" sz="1100">
              <a:solidFill>
                <a:schemeClr val="dk1"/>
              </a:solidFill>
              <a:effectLst/>
              <a:latin typeface="+mn-lt"/>
              <a:ea typeface="+mn-ea"/>
              <a:cs typeface="+mn-cs"/>
            </a:rPr>
            <a:t>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11,452
11,272
37.93
12,396,079
12,141,017
219,345
3,938,488
3,936,612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87693</xdr:rowOff>
    </xdr:from>
    <xdr:to>
      <xdr:col>24</xdr:col>
      <xdr:colOff>63500</xdr:colOff>
      <xdr:row>31</xdr:row>
      <xdr:rowOff>133985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02643"/>
          <a:ext cx="8382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133985</xdr:rowOff>
    </xdr:from>
    <xdr:to>
      <xdr:col>19</xdr:col>
      <xdr:colOff>177800</xdr:colOff>
      <xdr:row>32</xdr:row>
      <xdr:rowOff>23685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48935"/>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23685</xdr:rowOff>
    </xdr:from>
    <xdr:to>
      <xdr:col>15</xdr:col>
      <xdr:colOff>50800</xdr:colOff>
      <xdr:row>32</xdr:row>
      <xdr:rowOff>23876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1008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93218</xdr:rowOff>
    </xdr:from>
    <xdr:to>
      <xdr:col>10</xdr:col>
      <xdr:colOff>114300</xdr:colOff>
      <xdr:row>32</xdr:row>
      <xdr:rowOff>23876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08168"/>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36893</xdr:rowOff>
    </xdr:from>
    <xdr:to>
      <xdr:col>24</xdr:col>
      <xdr:colOff>114300</xdr:colOff>
      <xdr:row>31</xdr:row>
      <xdr:rowOff>138493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161370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83185</xdr:rowOff>
    </xdr:from>
    <xdr:to>
      <xdr:col>20</xdr:col>
      <xdr:colOff>38100</xdr:colOff>
      <xdr:row>32</xdr:row>
      <xdr:rowOff>13335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29862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17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144335</xdr:rowOff>
    </xdr:from>
    <xdr:to>
      <xdr:col>15</xdr:col>
      <xdr:colOff>101600</xdr:colOff>
      <xdr:row>32</xdr:row>
      <xdr:rowOff>74485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91012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144526</xdr:rowOff>
    </xdr:from>
    <xdr:to>
      <xdr:col>10</xdr:col>
      <xdr:colOff>165100</xdr:colOff>
      <xdr:row>32</xdr:row>
      <xdr:rowOff>74676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91203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3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42418</xdr:rowOff>
    </xdr:from>
    <xdr:to>
      <xdr:col>6</xdr:col>
      <xdr:colOff>38100</xdr:colOff>
      <xdr:row>31</xdr:row>
      <xdr:rowOff>144018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160545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1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91601</xdr:rowOff>
    </xdr:from>
    <xdr:to>
      <xdr:col>24</xdr:col>
      <xdr:colOff>63500</xdr:colOff>
      <xdr:row>55</xdr:row>
      <xdr:rowOff>117494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21351"/>
          <a:ext cx="838200" cy="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71451</xdr:rowOff>
    </xdr:from>
    <xdr:to>
      <xdr:col>19</xdr:col>
      <xdr:colOff>177800</xdr:colOff>
      <xdr:row>55</xdr:row>
      <xdr:rowOff>117494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01201"/>
          <a:ext cx="889000" cy="4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108444</xdr:rowOff>
    </xdr:from>
    <xdr:to>
      <xdr:col>15</xdr:col>
      <xdr:colOff>50800</xdr:colOff>
      <xdr:row>55</xdr:row>
      <xdr:rowOff>71451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66744"/>
          <a:ext cx="889000" cy="13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108444</xdr:rowOff>
    </xdr:from>
    <xdr:to>
      <xdr:col>10</xdr:col>
      <xdr:colOff>114300</xdr:colOff>
      <xdr:row>56</xdr:row>
      <xdr:rowOff>3738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66744"/>
          <a:ext cx="889000" cy="23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71076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8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40801</xdr:rowOff>
    </xdr:from>
    <xdr:to>
      <xdr:col>24</xdr:col>
      <xdr:colOff>114300</xdr:colOff>
      <xdr:row>55</xdr:row>
      <xdr:rowOff>142401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7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63678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2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66694</xdr:rowOff>
    </xdr:from>
    <xdr:to>
      <xdr:col>20</xdr:col>
      <xdr:colOff>38100</xdr:colOff>
      <xdr:row>55</xdr:row>
      <xdr:rowOff>168294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13371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7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20651</xdr:rowOff>
    </xdr:from>
    <xdr:to>
      <xdr:col>15</xdr:col>
      <xdr:colOff>101600</xdr:colOff>
      <xdr:row>55</xdr:row>
      <xdr:rowOff>122251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5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138778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2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57644</xdr:rowOff>
    </xdr:from>
    <xdr:to>
      <xdr:col>10</xdr:col>
      <xdr:colOff>165100</xdr:colOff>
      <xdr:row>54</xdr:row>
      <xdr:rowOff>159244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4321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9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124388</xdr:rowOff>
    </xdr:from>
    <xdr:to>
      <xdr:col>6</xdr:col>
      <xdr:colOff>38100</xdr:colOff>
      <xdr:row>56</xdr:row>
      <xdr:rowOff>54538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5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71065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32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27974</xdr:rowOff>
    </xdr:from>
    <xdr:to>
      <xdr:col>24</xdr:col>
      <xdr:colOff>63500</xdr:colOff>
      <xdr:row>73</xdr:row>
      <xdr:rowOff>91036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543824"/>
          <a:ext cx="838200" cy="6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27974</xdr:rowOff>
    </xdr:from>
    <xdr:to>
      <xdr:col>19</xdr:col>
      <xdr:colOff>177800</xdr:colOff>
      <xdr:row>73</xdr:row>
      <xdr:rowOff>104825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543824"/>
          <a:ext cx="889000" cy="7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104825</xdr:rowOff>
    </xdr:from>
    <xdr:to>
      <xdr:col>15</xdr:col>
      <xdr:colOff>50800</xdr:colOff>
      <xdr:row>74</xdr:row>
      <xdr:rowOff>25574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620675"/>
          <a:ext cx="889000" cy="9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25574</xdr:rowOff>
    </xdr:from>
    <xdr:to>
      <xdr:col>10</xdr:col>
      <xdr:colOff>114300</xdr:colOff>
      <xdr:row>74</xdr:row>
      <xdr:rowOff>48306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712874"/>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40236</xdr:rowOff>
    </xdr:from>
    <xdr:to>
      <xdr:col>24</xdr:col>
      <xdr:colOff>114300</xdr:colOff>
      <xdr:row>73</xdr:row>
      <xdr:rowOff>141836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5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63113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40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148624</xdr:rowOff>
    </xdr:from>
    <xdr:to>
      <xdr:col>20</xdr:col>
      <xdr:colOff>38100</xdr:colOff>
      <xdr:row>73</xdr:row>
      <xdr:rowOff>78774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49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95301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26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54025</xdr:rowOff>
    </xdr:from>
    <xdr:to>
      <xdr:col>15</xdr:col>
      <xdr:colOff>101600</xdr:colOff>
      <xdr:row>73</xdr:row>
      <xdr:rowOff>155625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5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702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34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146224</xdr:rowOff>
    </xdr:from>
    <xdr:to>
      <xdr:col>10</xdr:col>
      <xdr:colOff>165100</xdr:colOff>
      <xdr:row>74</xdr:row>
      <xdr:rowOff>76374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66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92901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43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168956</xdr:rowOff>
    </xdr:from>
    <xdr:to>
      <xdr:col>6</xdr:col>
      <xdr:colOff>38100</xdr:colOff>
      <xdr:row>74</xdr:row>
      <xdr:rowOff>99106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68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115633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46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96820</xdr:rowOff>
    </xdr:from>
    <xdr:to>
      <xdr:col>24</xdr:col>
      <xdr:colOff>63500</xdr:colOff>
      <xdr:row>97</xdr:row>
      <xdr:rowOff>147396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27470"/>
          <a:ext cx="838200" cy="5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147396</xdr:rowOff>
    </xdr:from>
    <xdr:to>
      <xdr:col>19</xdr:col>
      <xdr:colOff>177800</xdr:colOff>
      <xdr:row>98</xdr:row>
      <xdr:rowOff>26107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78046"/>
          <a:ext cx="8890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26107</xdr:rowOff>
    </xdr:from>
    <xdr:to>
      <xdr:col>15</xdr:col>
      <xdr:colOff>50800</xdr:colOff>
      <xdr:row>98</xdr:row>
      <xdr:rowOff>73374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28207"/>
          <a:ext cx="889000" cy="4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73374</xdr:rowOff>
    </xdr:from>
    <xdr:to>
      <xdr:col>10</xdr:col>
      <xdr:colOff>114300</xdr:colOff>
      <xdr:row>98</xdr:row>
      <xdr:rowOff>162483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75474"/>
          <a:ext cx="889000" cy="8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46020</xdr:rowOff>
    </xdr:from>
    <xdr:to>
      <xdr:col>24</xdr:col>
      <xdr:colOff>114300</xdr:colOff>
      <xdr:row>97</xdr:row>
      <xdr:rowOff>147620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24447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5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96596</xdr:rowOff>
    </xdr:from>
    <xdr:to>
      <xdr:col>20</xdr:col>
      <xdr:colOff>38100</xdr:colOff>
      <xdr:row>98</xdr:row>
      <xdr:rowOff>26746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17873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1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146757</xdr:rowOff>
    </xdr:from>
    <xdr:to>
      <xdr:col>15</xdr:col>
      <xdr:colOff>101600</xdr:colOff>
      <xdr:row>98</xdr:row>
      <xdr:rowOff>76907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68034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22574</xdr:rowOff>
    </xdr:from>
    <xdr:to>
      <xdr:col>10</xdr:col>
      <xdr:colOff>165100</xdr:colOff>
      <xdr:row>98</xdr:row>
      <xdr:rowOff>124174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2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115301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1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111683</xdr:rowOff>
    </xdr:from>
    <xdr:to>
      <xdr:col>6</xdr:col>
      <xdr:colOff>38100</xdr:colOff>
      <xdr:row>99</xdr:row>
      <xdr:rowOff>41833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1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32960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0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109655</xdr:rowOff>
    </xdr:from>
    <xdr:to>
      <xdr:col>55</xdr:col>
      <xdr:colOff>0</xdr:colOff>
      <xdr:row>35</xdr:row>
      <xdr:rowOff>124025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110405"/>
          <a:ext cx="8382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124025</xdr:rowOff>
    </xdr:from>
    <xdr:to>
      <xdr:col>50</xdr:col>
      <xdr:colOff>114300</xdr:colOff>
      <xdr:row>35</xdr:row>
      <xdr:rowOff>150477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24775"/>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116187</xdr:rowOff>
    </xdr:from>
    <xdr:to>
      <xdr:col>45</xdr:col>
      <xdr:colOff>177800</xdr:colOff>
      <xdr:row>35</xdr:row>
      <xdr:rowOff>150477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1169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55118</xdr:rowOff>
    </xdr:from>
    <xdr:to>
      <xdr:col>41</xdr:col>
      <xdr:colOff>50800</xdr:colOff>
      <xdr:row>35</xdr:row>
      <xdr:rowOff>116187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055868"/>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121211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58855</xdr:rowOff>
    </xdr:from>
    <xdr:to>
      <xdr:col>55</xdr:col>
      <xdr:colOff>50800</xdr:colOff>
      <xdr:row>35</xdr:row>
      <xdr:rowOff>160455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81732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1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73225</xdr:rowOff>
    </xdr:from>
    <xdr:to>
      <xdr:col>50</xdr:col>
      <xdr:colOff>165100</xdr:colOff>
      <xdr:row>36</xdr:row>
      <xdr:rowOff>3375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7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19902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4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99677</xdr:rowOff>
    </xdr:from>
    <xdr:to>
      <xdr:col>46</xdr:col>
      <xdr:colOff>38100</xdr:colOff>
      <xdr:row>36</xdr:row>
      <xdr:rowOff>29827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46354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7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65387</xdr:rowOff>
    </xdr:from>
    <xdr:to>
      <xdr:col>41</xdr:col>
      <xdr:colOff>101600</xdr:colOff>
      <xdr:row>35</xdr:row>
      <xdr:rowOff>166987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12064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8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4318</xdr:rowOff>
    </xdr:from>
    <xdr:to>
      <xdr:col>36</xdr:col>
      <xdr:colOff>165100</xdr:colOff>
      <xdr:row>35</xdr:row>
      <xdr:rowOff>105918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122445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73368</xdr:rowOff>
    </xdr:from>
    <xdr:to>
      <xdr:col>55</xdr:col>
      <xdr:colOff>0</xdr:colOff>
      <xdr:row>56</xdr:row>
      <xdr:rowOff>166492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674568"/>
          <a:ext cx="838200" cy="9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166492</xdr:rowOff>
    </xdr:from>
    <xdr:to>
      <xdr:col>50</xdr:col>
      <xdr:colOff>114300</xdr:colOff>
      <xdr:row>57</xdr:row>
      <xdr:rowOff>67859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67692"/>
          <a:ext cx="889000" cy="7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136058</xdr:rowOff>
    </xdr:from>
    <xdr:to>
      <xdr:col>45</xdr:col>
      <xdr:colOff>177800</xdr:colOff>
      <xdr:row>57</xdr:row>
      <xdr:rowOff>67859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37258"/>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29713</xdr:rowOff>
    </xdr:from>
    <xdr:to>
      <xdr:col>41</xdr:col>
      <xdr:colOff>50800</xdr:colOff>
      <xdr:row>56</xdr:row>
      <xdr:rowOff>136058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459463"/>
          <a:ext cx="889000" cy="27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37693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22568</xdr:rowOff>
    </xdr:from>
    <xdr:to>
      <xdr:col>55</xdr:col>
      <xdr:colOff>50800</xdr:colOff>
      <xdr:row>56</xdr:row>
      <xdr:rowOff>124168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45445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7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115692</xdr:rowOff>
    </xdr:from>
    <xdr:to>
      <xdr:col>50</xdr:col>
      <xdr:colOff>165100</xdr:colOff>
      <xdr:row>57</xdr:row>
      <xdr:rowOff>45842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1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9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17059</xdr:rowOff>
    </xdr:from>
    <xdr:to>
      <xdr:col>46</xdr:col>
      <xdr:colOff>38100</xdr:colOff>
      <xdr:row>57</xdr:row>
      <xdr:rowOff>118659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8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135186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6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85258</xdr:rowOff>
    </xdr:from>
    <xdr:to>
      <xdr:col>41</xdr:col>
      <xdr:colOff>101600</xdr:colOff>
      <xdr:row>57</xdr:row>
      <xdr:rowOff>15408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31935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6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150363</xdr:rowOff>
    </xdr:from>
    <xdr:to>
      <xdr:col>36</xdr:col>
      <xdr:colOff>165100</xdr:colOff>
      <xdr:row>55</xdr:row>
      <xdr:rowOff>80513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4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97040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1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132354</xdr:rowOff>
    </xdr:from>
    <xdr:to>
      <xdr:col>55</xdr:col>
      <xdr:colOff>0</xdr:colOff>
      <xdr:row>77</xdr:row>
      <xdr:rowOff>12720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991104"/>
          <a:ext cx="838200" cy="2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132354</xdr:rowOff>
    </xdr:from>
    <xdr:to>
      <xdr:col>50</xdr:col>
      <xdr:colOff>114300</xdr:colOff>
      <xdr:row>76</xdr:row>
      <xdr:rowOff>68072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991104"/>
          <a:ext cx="889000" cy="10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68072</xdr:rowOff>
    </xdr:from>
    <xdr:to>
      <xdr:col>45</xdr:col>
      <xdr:colOff>177800</xdr:colOff>
      <xdr:row>77</xdr:row>
      <xdr:rowOff>113404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098272"/>
          <a:ext cx="889000" cy="21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85164</xdr:rowOff>
    </xdr:from>
    <xdr:to>
      <xdr:col>41</xdr:col>
      <xdr:colOff>50800</xdr:colOff>
      <xdr:row>77</xdr:row>
      <xdr:rowOff>113404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286814"/>
          <a:ext cx="889000" cy="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133370</xdr:rowOff>
    </xdr:from>
    <xdr:to>
      <xdr:col>55</xdr:col>
      <xdr:colOff>50800</xdr:colOff>
      <xdr:row>77</xdr:row>
      <xdr:rowOff>63520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156247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81554</xdr:rowOff>
    </xdr:from>
    <xdr:to>
      <xdr:col>50</xdr:col>
      <xdr:colOff>165100</xdr:colOff>
      <xdr:row>76</xdr:row>
      <xdr:rowOff>11705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403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28231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7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17272</xdr:rowOff>
    </xdr:from>
    <xdr:to>
      <xdr:col>46</xdr:col>
      <xdr:colOff>38100</xdr:colOff>
      <xdr:row>76</xdr:row>
      <xdr:rowOff>118872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135399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62604</xdr:rowOff>
    </xdr:from>
    <xdr:to>
      <xdr:col>41</xdr:col>
      <xdr:colOff>101600</xdr:colOff>
      <xdr:row>77</xdr:row>
      <xdr:rowOff>164204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9281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3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34364</xdr:rowOff>
    </xdr:from>
    <xdr:to>
      <xdr:col>36</xdr:col>
      <xdr:colOff>165100</xdr:colOff>
      <xdr:row>77</xdr:row>
      <xdr:rowOff>135964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3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152491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1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84100</xdr:rowOff>
    </xdr:from>
    <xdr:to>
      <xdr:col>55</xdr:col>
      <xdr:colOff>0</xdr:colOff>
      <xdr:row>97</xdr:row>
      <xdr:rowOff>117132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14750"/>
          <a:ext cx="8382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87460</xdr:rowOff>
    </xdr:from>
    <xdr:to>
      <xdr:col>50</xdr:col>
      <xdr:colOff>114300</xdr:colOff>
      <xdr:row>97</xdr:row>
      <xdr:rowOff>84100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46660"/>
          <a:ext cx="889000" cy="1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64120</xdr:rowOff>
    </xdr:from>
    <xdr:to>
      <xdr:col>45</xdr:col>
      <xdr:colOff>177800</xdr:colOff>
      <xdr:row>96</xdr:row>
      <xdr:rowOff>87460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23320"/>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64120</xdr:rowOff>
    </xdr:from>
    <xdr:to>
      <xdr:col>41</xdr:col>
      <xdr:colOff>50800</xdr:colOff>
      <xdr:row>96</xdr:row>
      <xdr:rowOff>102392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523320"/>
          <a:ext cx="889000" cy="3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66332</xdr:rowOff>
    </xdr:from>
    <xdr:to>
      <xdr:col>55</xdr:col>
      <xdr:colOff>50800</xdr:colOff>
      <xdr:row>97</xdr:row>
      <xdr:rowOff>167932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152709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33300</xdr:rowOff>
    </xdr:from>
    <xdr:to>
      <xdr:col>50</xdr:col>
      <xdr:colOff>165100</xdr:colOff>
      <xdr:row>97</xdr:row>
      <xdr:rowOff>134900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126027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5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36660</xdr:rowOff>
    </xdr:from>
    <xdr:to>
      <xdr:col>46</xdr:col>
      <xdr:colOff>38100</xdr:colOff>
      <xdr:row>96</xdr:row>
      <xdr:rowOff>138260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154787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2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13320</xdr:rowOff>
    </xdr:from>
    <xdr:to>
      <xdr:col>41</xdr:col>
      <xdr:colOff>101600</xdr:colOff>
      <xdr:row>96</xdr:row>
      <xdr:rowOff>114920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131447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24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51592</xdr:rowOff>
    </xdr:from>
    <xdr:to>
      <xdr:col>36</xdr:col>
      <xdr:colOff>165100</xdr:colOff>
      <xdr:row>96</xdr:row>
      <xdr:rowOff>153192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169719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8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128740</xdr:rowOff>
    </xdr:from>
    <xdr:to>
      <xdr:col>85</xdr:col>
      <xdr:colOff>127000</xdr:colOff>
      <xdr:row>37</xdr:row>
      <xdr:rowOff>135115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72390"/>
          <a:ext cx="8382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128740</xdr:rowOff>
    </xdr:from>
    <xdr:to>
      <xdr:col>81</xdr:col>
      <xdr:colOff>50800</xdr:colOff>
      <xdr:row>37</xdr:row>
      <xdr:rowOff>135141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7239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98069</xdr:rowOff>
    </xdr:from>
    <xdr:to>
      <xdr:col>76</xdr:col>
      <xdr:colOff>114300</xdr:colOff>
      <xdr:row>37</xdr:row>
      <xdr:rowOff>135141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41719"/>
          <a:ext cx="8890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98069</xdr:rowOff>
    </xdr:from>
    <xdr:to>
      <xdr:col>71</xdr:col>
      <xdr:colOff>177800</xdr:colOff>
      <xdr:row>37</xdr:row>
      <xdr:rowOff>121057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41719"/>
          <a:ext cx="889000" cy="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84315</xdr:rowOff>
    </xdr:from>
    <xdr:to>
      <xdr:col>85</xdr:col>
      <xdr:colOff>177800</xdr:colOff>
      <xdr:row>38</xdr:row>
      <xdr:rowOff>14466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279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170692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77940</xdr:rowOff>
    </xdr:from>
    <xdr:to>
      <xdr:col>81</xdr:col>
      <xdr:colOff>101600</xdr:colOff>
      <xdr:row>38</xdr:row>
      <xdr:rowOff>8089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21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170667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84341</xdr:rowOff>
    </xdr:from>
    <xdr:to>
      <xdr:col>76</xdr:col>
      <xdr:colOff>165100</xdr:colOff>
      <xdr:row>38</xdr:row>
      <xdr:rowOff>14491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5618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47269</xdr:rowOff>
    </xdr:from>
    <xdr:to>
      <xdr:col>72</xdr:col>
      <xdr:colOff>38100</xdr:colOff>
      <xdr:row>37</xdr:row>
      <xdr:rowOff>148869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139996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70257</xdr:rowOff>
    </xdr:from>
    <xdr:to>
      <xdr:col>67</xdr:col>
      <xdr:colOff>101600</xdr:colOff>
      <xdr:row>38</xdr:row>
      <xdr:rowOff>406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139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162983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41200</xdr:rowOff>
    </xdr:from>
    <xdr:to>
      <xdr:col>85</xdr:col>
      <xdr:colOff>127000</xdr:colOff>
      <xdr:row>55</xdr:row>
      <xdr:rowOff>31301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299500"/>
          <a:ext cx="838200" cy="16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41200</xdr:rowOff>
    </xdr:from>
    <xdr:to>
      <xdr:col>81</xdr:col>
      <xdr:colOff>50800</xdr:colOff>
      <xdr:row>56</xdr:row>
      <xdr:rowOff>44945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299500"/>
          <a:ext cx="889000" cy="34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44945</xdr:rowOff>
    </xdr:from>
    <xdr:to>
      <xdr:col>76</xdr:col>
      <xdr:colOff>114300</xdr:colOff>
      <xdr:row>57</xdr:row>
      <xdr:rowOff>54661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646145"/>
          <a:ext cx="889000" cy="18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53935</xdr:rowOff>
    </xdr:from>
    <xdr:to>
      <xdr:col>71</xdr:col>
      <xdr:colOff>177800</xdr:colOff>
      <xdr:row>57</xdr:row>
      <xdr:rowOff>54661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26585"/>
          <a:ext cx="8890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74368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151951</xdr:rowOff>
    </xdr:from>
    <xdr:to>
      <xdr:col>85</xdr:col>
      <xdr:colOff>177800</xdr:colOff>
      <xdr:row>55</xdr:row>
      <xdr:rowOff>82101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3378</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26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161850</xdr:rowOff>
    </xdr:from>
    <xdr:to>
      <xdr:col>81</xdr:col>
      <xdr:colOff>101600</xdr:colOff>
      <xdr:row>54</xdr:row>
      <xdr:rowOff>92000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2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108527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02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165595</xdr:rowOff>
    </xdr:from>
    <xdr:to>
      <xdr:col>76</xdr:col>
      <xdr:colOff>165100</xdr:colOff>
      <xdr:row>56</xdr:row>
      <xdr:rowOff>95745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112272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37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3861</xdr:rowOff>
    </xdr:from>
    <xdr:to>
      <xdr:col>72</xdr:col>
      <xdr:colOff>38100</xdr:colOff>
      <xdr:row>57</xdr:row>
      <xdr:rowOff>105461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121988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5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3135</xdr:rowOff>
    </xdr:from>
    <xdr:to>
      <xdr:col>67</xdr:col>
      <xdr:colOff>101600</xdr:colOff>
      <xdr:row>57</xdr:row>
      <xdr:rowOff>104735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121262</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55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123538</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96638"/>
          <a:ext cx="8382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129733</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02833"/>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129733</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02833"/>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72738</xdr:rowOff>
    </xdr:from>
    <xdr:to>
      <xdr:col>85</xdr:col>
      <xdr:colOff>177800</xdr:colOff>
      <xdr:row>79</xdr:row>
      <xdr:rowOff>2888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159115</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60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78933</xdr:rowOff>
    </xdr:from>
    <xdr:to>
      <xdr:col>76</xdr:col>
      <xdr:colOff>165100</xdr:colOff>
      <xdr:row>79</xdr:row>
      <xdr:rowOff>9083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210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544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170064</xdr:rowOff>
    </xdr:from>
    <xdr:to>
      <xdr:col>85</xdr:col>
      <xdr:colOff>127000</xdr:colOff>
      <xdr:row>97</xdr:row>
      <xdr:rowOff>3741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29264"/>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2911</xdr:rowOff>
    </xdr:from>
    <xdr:to>
      <xdr:col>81</xdr:col>
      <xdr:colOff>50800</xdr:colOff>
      <xdr:row>97</xdr:row>
      <xdr:rowOff>3741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633561"/>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2911</xdr:rowOff>
    </xdr:from>
    <xdr:to>
      <xdr:col>76</xdr:col>
      <xdr:colOff>114300</xdr:colOff>
      <xdr:row>97</xdr:row>
      <xdr:rowOff>3301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33561"/>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2420</xdr:rowOff>
    </xdr:from>
    <xdr:to>
      <xdr:col>71</xdr:col>
      <xdr:colOff>177800</xdr:colOff>
      <xdr:row>97</xdr:row>
      <xdr:rowOff>3301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33070"/>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119264</xdr:rowOff>
    </xdr:from>
    <xdr:to>
      <xdr:col>85</xdr:col>
      <xdr:colOff>177800</xdr:colOff>
      <xdr:row>97</xdr:row>
      <xdr:rowOff>49414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7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97691</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5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124391</xdr:rowOff>
    </xdr:from>
    <xdr:to>
      <xdr:col>81</xdr:col>
      <xdr:colOff>101600</xdr:colOff>
      <xdr:row>97</xdr:row>
      <xdr:rowOff>54541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45668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123561</xdr:rowOff>
    </xdr:from>
    <xdr:to>
      <xdr:col>76</xdr:col>
      <xdr:colOff>165100</xdr:colOff>
      <xdr:row>97</xdr:row>
      <xdr:rowOff>53711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44838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123951</xdr:rowOff>
    </xdr:from>
    <xdr:to>
      <xdr:col>72</xdr:col>
      <xdr:colOff>38100</xdr:colOff>
      <xdr:row>97</xdr:row>
      <xdr:rowOff>54101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8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45228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7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123070</xdr:rowOff>
    </xdr:from>
    <xdr:to>
      <xdr:col>67</xdr:col>
      <xdr:colOff>101600</xdr:colOff>
      <xdr:row>97</xdr:row>
      <xdr:rowOff>53220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44347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7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民生費については、私立認定こども園の整備に係る保育所等整備交付金が</a:t>
          </a:r>
          <a:r>
            <a:rPr kumimoji="1" lang="ja-JP" altLang="en-US" sz="1100">
              <a:solidFill>
                <a:schemeClr val="dk1"/>
              </a:solidFill>
              <a:effectLst/>
              <a:latin typeface="+mn-lt"/>
              <a:ea typeface="+mn-ea"/>
              <a:cs typeface="+mn-cs"/>
            </a:rPr>
            <a:t>終了したことにより減少</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農林水産費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農業水利施設更新工事の影響により増加している。</a:t>
          </a:r>
          <a:endParaRPr lang="ja-JP" altLang="ja-JP" sz="1400">
            <a:effectLst/>
          </a:endParaRPr>
        </a:p>
        <a:p>
          <a:r>
            <a:rPr kumimoji="1" lang="ja-JP" altLang="ja-JP" sz="1100">
              <a:solidFill>
                <a:schemeClr val="dk1"/>
              </a:solidFill>
              <a:effectLst/>
              <a:latin typeface="+mn-lt"/>
              <a:ea typeface="+mn-ea"/>
              <a:cs typeface="+mn-cs"/>
            </a:rPr>
            <a:t>商工費については、ギンバル訓練場跡地に整備した海浜公園周辺の駐車場整備事業が</a:t>
          </a:r>
          <a:r>
            <a:rPr kumimoji="1" lang="ja-JP" altLang="en-US" sz="1100">
              <a:solidFill>
                <a:schemeClr val="dk1"/>
              </a:solidFill>
              <a:effectLst/>
              <a:latin typeface="+mn-lt"/>
              <a:ea typeface="+mn-ea"/>
              <a:cs typeface="+mn-cs"/>
            </a:rPr>
            <a:t>完了したことにより減少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土木費については、道路整備の事業費分の減が影響している。</a:t>
          </a:r>
          <a:endParaRPr lang="ja-JP" altLang="ja-JP" sz="1400">
            <a:effectLst/>
          </a:endParaRPr>
        </a:p>
        <a:p>
          <a:r>
            <a:rPr kumimoji="1" lang="ja-JP" altLang="ja-JP" sz="1100">
              <a:solidFill>
                <a:schemeClr val="dk1"/>
              </a:solidFill>
              <a:effectLst/>
              <a:latin typeface="+mn-lt"/>
              <a:ea typeface="+mn-ea"/>
              <a:cs typeface="+mn-cs"/>
            </a:rPr>
            <a:t>教育費については、多目的屋内運動場整備事業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大型事業</a:t>
          </a:r>
          <a:r>
            <a:rPr kumimoji="1" lang="ja-JP" altLang="en-US" sz="1100">
              <a:solidFill>
                <a:schemeClr val="dk1"/>
              </a:solidFill>
              <a:effectLst/>
              <a:latin typeface="+mn-lt"/>
              <a:ea typeface="+mn-ea"/>
              <a:cs typeface="+mn-cs"/>
            </a:rPr>
            <a:t>が完了したこと</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り減少している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財政調整基金の残高は、標準財政規模の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％以上とすることとしており、平成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年度以降その状況を維持している。</a:t>
          </a:r>
          <a:endParaRPr lang="ja-JP" altLang="ja-JP" sz="1400">
            <a:effectLst/>
          </a:endParaRPr>
        </a:p>
        <a:p>
          <a:r>
            <a:rPr kumimoji="1" lang="ja-JP" altLang="ja-JP" sz="1100">
              <a:solidFill>
                <a:schemeClr val="dk1"/>
              </a:solidFill>
              <a:effectLst/>
              <a:latin typeface="+mn-lt"/>
              <a:ea typeface="+mn-ea"/>
              <a:cs typeface="+mn-cs"/>
            </a:rPr>
            <a:t>　実質収支比については、</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翌年度に繰り越すべき財源が</a:t>
          </a:r>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％減少したことにより上昇している。</a:t>
          </a:r>
          <a:r>
            <a:rPr kumimoji="1" lang="ja-JP" altLang="en-US" sz="1100">
              <a:solidFill>
                <a:schemeClr val="dk1"/>
              </a:solidFill>
              <a:effectLst/>
              <a:latin typeface="+mn-lt"/>
              <a:ea typeface="+mn-ea"/>
              <a:cs typeface="+mn-cs"/>
            </a:rPr>
            <a:t>今後も、事務事業の見直し等を図り、持続可能な財政運営に努めていく。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各会計黒字決算となっているが、国民健康保険事業及び下水道事業特別会計は一般会計からの繰出がなければ運営できない状況であり、国保税の適正化、下水道接続率の向上など努力すべきところがある。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普通会計における元利償還金はおおむね横ばいであるが、組合等（主に消防衛生組合）が起こした地方債の元利償還金</a:t>
          </a:r>
          <a:r>
            <a:rPr kumimoji="1" lang="ja-JP" altLang="en-US" sz="1100">
              <a:solidFill>
                <a:schemeClr val="dk1"/>
              </a:solidFill>
              <a:effectLst/>
              <a:latin typeface="+mn-lt"/>
              <a:ea typeface="+mn-ea"/>
              <a:cs typeface="+mn-cs"/>
            </a:rPr>
            <a:t>の据置期間が終了したことに伴い、</a:t>
          </a:r>
          <a:r>
            <a:rPr kumimoji="1" lang="ja-JP" altLang="ja-JP" sz="1100">
              <a:solidFill>
                <a:schemeClr val="dk1"/>
              </a:solidFill>
              <a:effectLst/>
              <a:latin typeface="+mn-lt"/>
              <a:ea typeface="+mn-ea"/>
              <a:cs typeface="+mn-cs"/>
            </a:rPr>
            <a:t>負担金等が増加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普通会計における地方債の新規発行においては、</a:t>
          </a:r>
          <a:r>
            <a:rPr kumimoji="1" lang="ja-JP" altLang="en-US" sz="1100">
              <a:solidFill>
                <a:schemeClr val="dk1"/>
              </a:solidFill>
              <a:effectLst/>
              <a:latin typeface="+mn-lt"/>
              <a:ea typeface="+mn-ea"/>
              <a:cs typeface="+mn-cs"/>
            </a:rPr>
            <a:t>今後の庁舎建設等の大型事業及び一部事務</a:t>
          </a:r>
          <a:r>
            <a:rPr kumimoji="1" lang="ja-JP" altLang="ja-JP" sz="1100">
              <a:solidFill>
                <a:schemeClr val="dk1"/>
              </a:solidFill>
              <a:effectLst/>
              <a:latin typeface="+mn-lt"/>
              <a:ea typeface="+mn-ea"/>
              <a:cs typeface="+mn-cs"/>
            </a:rPr>
            <a:t>組合等の償還も考慮し</a:t>
          </a:r>
          <a:r>
            <a:rPr kumimoji="1" lang="ja-JP" altLang="en-US" sz="1100">
              <a:solidFill>
                <a:schemeClr val="dk1"/>
              </a:solidFill>
              <a:effectLst/>
              <a:latin typeface="+mn-lt"/>
              <a:ea typeface="+mn-ea"/>
              <a:cs typeface="+mn-cs"/>
            </a:rPr>
            <a:t>注意</a:t>
          </a:r>
          <a:r>
            <a:rPr kumimoji="1" lang="ja-JP" altLang="ja-JP" sz="1100">
              <a:solidFill>
                <a:schemeClr val="dk1"/>
              </a:solidFill>
              <a:effectLst/>
              <a:latin typeface="+mn-lt"/>
              <a:ea typeface="+mn-ea"/>
              <a:cs typeface="+mn-cs"/>
            </a:rPr>
            <a:t>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学校施設等の建設による起債発行により、</a:t>
          </a:r>
          <a:r>
            <a:rPr kumimoji="1" lang="ja-JP" altLang="ja-JP" sz="1100">
              <a:solidFill>
                <a:schemeClr val="dk1"/>
              </a:solidFill>
              <a:effectLst/>
              <a:latin typeface="+mn-lt"/>
              <a:ea typeface="+mn-ea"/>
              <a:cs typeface="+mn-cs"/>
            </a:rPr>
            <a:t>一般会計等に係る地方債の残高が増加傾向であるが、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年度から庁舎建設に伴う起債が想定されていることから、</a:t>
          </a:r>
          <a:r>
            <a:rPr kumimoji="1" lang="ja-JP" altLang="ja-JP" sz="1100">
              <a:solidFill>
                <a:schemeClr val="dk1"/>
              </a:solidFill>
              <a:effectLst/>
              <a:latin typeface="+mn-lt"/>
              <a:ea typeface="+mn-ea"/>
              <a:cs typeface="+mn-cs"/>
            </a:rPr>
            <a:t>単年度の元利償還金の平準化に努め、一般財源を圧迫し他の事業に影響を及ぼさないようにする必要がある。</a:t>
          </a:r>
          <a:endParaRPr lang="ja-JP" altLang="ja-JP" sz="1400">
            <a:effectLst/>
          </a:endParaRPr>
        </a:p>
        <a:p>
          <a:r>
            <a:rPr kumimoji="1" lang="ja-JP" altLang="ja-JP" sz="1100">
              <a:solidFill>
                <a:schemeClr val="dk1"/>
              </a:solidFill>
              <a:effectLst/>
              <a:latin typeface="+mn-lt"/>
              <a:ea typeface="+mn-ea"/>
              <a:cs typeface="+mn-cs"/>
            </a:rPr>
            <a:t>　また、充当可能財源の確保、普通交付税措置の高い事業の優先により、将来負担比率の分子をマイナスで維持している。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沖縄県金武町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財源調整により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180,000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千円の取り崩しを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行ったため、令和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年度と比較し積立額が減少している。また、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公共公用施設等整備基金、ふるさと応援基金で積み増しを行い、全体的に増加傾向である。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減債基金については、普通交付税での追加交付（臨時財政対策債償還基金費）により増となった。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その他目的基金においては、主に公共公用施設等整備基金において、今後の庁舎</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建設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に向けて基金積立を行っている。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庁舎建設及び学校施設等の建設に備え、基金の積み増しを行えるよう財政運営に努めていく。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・公共公用施設等整備基金：庁舎の建て替えを計画しているため、主にその財源として活用する。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・軍用地跡地利用整備基金：米軍用地の跡地利用に係る財源として活用する。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・水源地域振興基金：水源地域である本間珍お地域振興を図るための基金で、主にダムまつり等の充当している。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・ふるさと応援基金：ふるさと納税を原資とした基金で、各種分野の事業で活用。</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・ふるさと創生基金：町民自ら実践する地域づくり事業に活用する。</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・公共公調施設等整備基金は、庁舎建替え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に備えて積み立てている。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・ふるさと応援基金は、ふるさと納税の増による。</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・公共公用施設等整備基金は、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庁舎建替え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活用する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また、庁舎建設事業費等の状況により積み増しを行う。</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、財源調整のため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180,000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千円取り崩している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ことが影響し減少している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今後は物価高騰等に連動し事業費の高止まりが想定され継続的な基金処分が想定されるため、事業の平準化等を行い、標準財政規模の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以上を年度末基金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維持できるよう取り組んでいく。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普通交付税での追加交付（臨時財政対策債償還基金費）により増となった。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地方債残高の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％以上を積み立てる。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0" workbookViewId="0">
      <selection activeCell="AH30" sqref="AH30:AX30"/>
    </sheetView>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12396079</v>
      </c>
      <c r="BO4" s="358"/>
      <c r="BP4" s="358"/>
      <c r="BQ4" s="358"/>
      <c r="BR4" s="358"/>
      <c r="BS4" s="358"/>
      <c r="BT4" s="358"/>
      <c r="BU4" s="359"/>
      <c r="BV4" s="357">
        <v>13226175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5.6</v>
      </c>
      <c r="CU4" s="364"/>
      <c r="CV4" s="364"/>
      <c r="CW4" s="364"/>
      <c r="CX4" s="364"/>
      <c r="CY4" s="364"/>
      <c r="CZ4" s="364"/>
      <c r="DA4" s="365"/>
      <c r="DB4" s="363">
        <v>3</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12141017</v>
      </c>
      <c r="BO5" s="395"/>
      <c r="BP5" s="395"/>
      <c r="BQ5" s="395"/>
      <c r="BR5" s="395"/>
      <c r="BS5" s="395"/>
      <c r="BT5" s="395"/>
      <c r="BU5" s="396"/>
      <c r="BV5" s="394">
        <v>12943897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89.8</v>
      </c>
      <c r="CU5" s="392"/>
      <c r="CV5" s="392"/>
      <c r="CW5" s="392"/>
      <c r="CX5" s="392"/>
      <c r="CY5" s="392"/>
      <c r="CZ5" s="392"/>
      <c r="DA5" s="393"/>
      <c r="DB5" s="391">
        <v>84</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255062</v>
      </c>
      <c r="BO6" s="395"/>
      <c r="BP6" s="395"/>
      <c r="BQ6" s="395"/>
      <c r="BR6" s="395"/>
      <c r="BS6" s="395"/>
      <c r="BT6" s="395"/>
      <c r="BU6" s="396"/>
      <c r="BV6" s="394">
        <v>282278</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90.2</v>
      </c>
      <c r="CU6" s="432"/>
      <c r="CV6" s="432"/>
      <c r="CW6" s="432"/>
      <c r="CX6" s="432"/>
      <c r="CY6" s="432"/>
      <c r="CZ6" s="432"/>
      <c r="DA6" s="433"/>
      <c r="DB6" s="431">
        <v>84.7</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35717</v>
      </c>
      <c r="BO7" s="395"/>
      <c r="BP7" s="395"/>
      <c r="BQ7" s="395"/>
      <c r="BR7" s="395"/>
      <c r="BS7" s="395"/>
      <c r="BT7" s="395"/>
      <c r="BU7" s="396"/>
      <c r="BV7" s="394">
        <v>161207</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3938488</v>
      </c>
      <c r="CU7" s="395"/>
      <c r="CV7" s="395"/>
      <c r="CW7" s="395"/>
      <c r="CX7" s="395"/>
      <c r="CY7" s="395"/>
      <c r="CZ7" s="395"/>
      <c r="DA7" s="396"/>
      <c r="DB7" s="394">
        <v>3970593</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219345</v>
      </c>
      <c r="BO8" s="395"/>
      <c r="BP8" s="395"/>
      <c r="BQ8" s="395"/>
      <c r="BR8" s="395"/>
      <c r="BS8" s="395"/>
      <c r="BT8" s="395"/>
      <c r="BU8" s="396"/>
      <c r="BV8" s="394">
        <v>121071</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0.38</v>
      </c>
      <c r="CU8" s="435"/>
      <c r="CV8" s="435"/>
      <c r="CW8" s="435"/>
      <c r="CX8" s="435"/>
      <c r="CY8" s="435"/>
      <c r="CZ8" s="435"/>
      <c r="DA8" s="436"/>
      <c r="DB8" s="434">
        <v>0.38</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10806</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98274</v>
      </c>
      <c r="BO9" s="395"/>
      <c r="BP9" s="395"/>
      <c r="BQ9" s="395"/>
      <c r="BR9" s="395"/>
      <c r="BS9" s="395"/>
      <c r="BT9" s="395"/>
      <c r="BU9" s="396"/>
      <c r="BV9" s="394">
        <v>37454</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5.8</v>
      </c>
      <c r="CU9" s="392"/>
      <c r="CV9" s="392"/>
      <c r="CW9" s="392"/>
      <c r="CX9" s="392"/>
      <c r="CY9" s="392"/>
      <c r="CZ9" s="392"/>
      <c r="DA9" s="393"/>
      <c r="DB9" s="391">
        <v>5.8</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11232</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121071</v>
      </c>
      <c r="BO10" s="395"/>
      <c r="BP10" s="395"/>
      <c r="BQ10" s="395"/>
      <c r="BR10" s="395"/>
      <c r="BS10" s="395"/>
      <c r="BT10" s="395"/>
      <c r="BU10" s="396"/>
      <c r="BV10" s="394">
        <v>4</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2">
      <c r="A12" s="175"/>
      <c r="B12" s="454" t="s">
        <v>122</v>
      </c>
      <c r="C12" s="455"/>
      <c r="D12" s="455"/>
      <c r="E12" s="455"/>
      <c r="F12" s="455"/>
      <c r="G12" s="455"/>
      <c r="H12" s="455"/>
      <c r="I12" s="455"/>
      <c r="J12" s="455"/>
      <c r="K12" s="456"/>
      <c r="L12" s="463" t="s">
        <v>123</v>
      </c>
      <c r="M12" s="464"/>
      <c r="N12" s="464"/>
      <c r="O12" s="464"/>
      <c r="P12" s="464"/>
      <c r="Q12" s="465"/>
      <c r="R12" s="466">
        <v>11452</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180000</v>
      </c>
      <c r="BO12" s="395"/>
      <c r="BP12" s="395"/>
      <c r="BQ12" s="395"/>
      <c r="BR12" s="395"/>
      <c r="BS12" s="395"/>
      <c r="BT12" s="395"/>
      <c r="BU12" s="396"/>
      <c r="BV12" s="394">
        <v>6058</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129</v>
      </c>
      <c r="N13" s="486"/>
      <c r="O13" s="486"/>
      <c r="P13" s="486"/>
      <c r="Q13" s="487"/>
      <c r="R13" s="478">
        <v>11272</v>
      </c>
      <c r="S13" s="479"/>
      <c r="T13" s="479"/>
      <c r="U13" s="479"/>
      <c r="V13" s="480"/>
      <c r="W13" s="410" t="s">
        <v>130</v>
      </c>
      <c r="X13" s="411"/>
      <c r="Y13" s="411"/>
      <c r="Z13" s="411"/>
      <c r="AA13" s="411"/>
      <c r="AB13" s="401"/>
      <c r="AC13" s="445">
        <v>400</v>
      </c>
      <c r="AD13" s="446"/>
      <c r="AE13" s="446"/>
      <c r="AF13" s="446"/>
      <c r="AG13" s="488"/>
      <c r="AH13" s="445">
        <v>512</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39345</v>
      </c>
      <c r="BO13" s="395"/>
      <c r="BP13" s="395"/>
      <c r="BQ13" s="395"/>
      <c r="BR13" s="395"/>
      <c r="BS13" s="395"/>
      <c r="BT13" s="395"/>
      <c r="BU13" s="396"/>
      <c r="BV13" s="394">
        <v>31400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4.4000000000000004</v>
      </c>
      <c r="CU13" s="392"/>
      <c r="CV13" s="392"/>
      <c r="CW13" s="392"/>
      <c r="CX13" s="392"/>
      <c r="CY13" s="392"/>
      <c r="CZ13" s="392"/>
      <c r="DA13" s="393"/>
      <c r="DB13" s="391">
        <v>4.2</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11451</v>
      </c>
      <c r="S14" s="479"/>
      <c r="T14" s="479"/>
      <c r="U14" s="479"/>
      <c r="V14" s="480"/>
      <c r="W14" s="384"/>
      <c r="X14" s="385"/>
      <c r="Y14" s="385"/>
      <c r="Z14" s="385"/>
      <c r="AA14" s="385"/>
      <c r="AB14" s="374"/>
      <c r="AC14" s="481">
        <v>9.1</v>
      </c>
      <c r="AD14" s="482"/>
      <c r="AE14" s="482"/>
      <c r="AF14" s="482"/>
      <c r="AG14" s="483"/>
      <c r="AH14" s="481">
        <v>11.1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129</v>
      </c>
      <c r="N15" s="486"/>
      <c r="O15" s="486"/>
      <c r="P15" s="486"/>
      <c r="Q15" s="487"/>
      <c r="R15" s="478">
        <v>11306</v>
      </c>
      <c r="S15" s="479"/>
      <c r="T15" s="479"/>
      <c r="U15" s="479"/>
      <c r="V15" s="480"/>
      <c r="W15" s="410" t="s">
        <v>137</v>
      </c>
      <c r="X15" s="411"/>
      <c r="Y15" s="411"/>
      <c r="Z15" s="411"/>
      <c r="AA15" s="411"/>
      <c r="AB15" s="401"/>
      <c r="AC15" s="445">
        <v>758</v>
      </c>
      <c r="AD15" s="446"/>
      <c r="AE15" s="446"/>
      <c r="AF15" s="446"/>
      <c r="AG15" s="488"/>
      <c r="AH15" s="445">
        <v>764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1393108</v>
      </c>
      <c r="BO15" s="358"/>
      <c r="BP15" s="358"/>
      <c r="BQ15" s="358"/>
      <c r="BR15" s="358"/>
      <c r="BS15" s="358"/>
      <c r="BT15" s="358"/>
      <c r="BU15" s="359"/>
      <c r="BV15" s="357">
        <v>1364124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17.2</v>
      </c>
      <c r="AD16" s="482"/>
      <c r="AE16" s="482"/>
      <c r="AF16" s="482"/>
      <c r="AG16" s="483"/>
      <c r="AH16" s="481">
        <v>16.600000000000001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3546844</v>
      </c>
      <c r="BO16" s="395"/>
      <c r="BP16" s="395"/>
      <c r="BQ16" s="395"/>
      <c r="BR16" s="395"/>
      <c r="BS16" s="395"/>
      <c r="BT16" s="395"/>
      <c r="BU16" s="396"/>
      <c r="BV16" s="394">
        <v>3558836</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3248</v>
      </c>
      <c r="AD17" s="446"/>
      <c r="AE17" s="446"/>
      <c r="AF17" s="446"/>
      <c r="AG17" s="488"/>
      <c r="AH17" s="445">
        <v>3318</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1763059</v>
      </c>
      <c r="BO17" s="395"/>
      <c r="BP17" s="395"/>
      <c r="BQ17" s="395"/>
      <c r="BR17" s="395"/>
      <c r="BS17" s="395"/>
      <c r="BT17" s="395"/>
      <c r="BU17" s="396"/>
      <c r="BV17" s="394">
        <v>1728959</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9" t="s">
        <v>147</v>
      </c>
      <c r="C18" s="437"/>
      <c r="D18" s="437"/>
      <c r="E18" s="520"/>
      <c r="F18" s="520"/>
      <c r="G18" s="520"/>
      <c r="H18" s="520"/>
      <c r="I18" s="520"/>
      <c r="J18" s="520"/>
      <c r="K18" s="520"/>
      <c r="L18" s="521">
        <v>37.93</v>
      </c>
      <c r="M18" s="521"/>
      <c r="N18" s="521"/>
      <c r="O18" s="521"/>
      <c r="P18" s="521"/>
      <c r="Q18" s="521"/>
      <c r="R18" s="522"/>
      <c r="S18" s="522"/>
      <c r="T18" s="522"/>
      <c r="U18" s="522"/>
      <c r="V18" s="523"/>
      <c r="W18" s="412"/>
      <c r="X18" s="413"/>
      <c r="Y18" s="413"/>
      <c r="Z18" s="413"/>
      <c r="AA18" s="413"/>
      <c r="AB18" s="404"/>
      <c r="AC18" s="524">
        <v>73.7</v>
      </c>
      <c r="AD18" s="525"/>
      <c r="AE18" s="525"/>
      <c r="AF18" s="525"/>
      <c r="AG18" s="526"/>
      <c r="AH18" s="524">
        <v>72.2</v>
      </c>
      <c r="AI18" s="525"/>
      <c r="AJ18" s="525"/>
      <c r="AK18" s="525"/>
      <c r="AL18" s="527"/>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5061179</v>
      </c>
      <c r="BO18" s="395"/>
      <c r="BP18" s="395"/>
      <c r="BQ18" s="395"/>
      <c r="BR18" s="395"/>
      <c r="BS18" s="395"/>
      <c r="BT18" s="395"/>
      <c r="BU18" s="396"/>
      <c r="BV18" s="394">
        <v>4760541</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9" t="s">
        <v>149</v>
      </c>
      <c r="C19" s="437"/>
      <c r="D19" s="437"/>
      <c r="E19" s="520"/>
      <c r="F19" s="520"/>
      <c r="G19" s="520"/>
      <c r="H19" s="520"/>
      <c r="I19" s="520"/>
      <c r="J19" s="520"/>
      <c r="K19" s="520"/>
      <c r="L19" s="528">
        <v>285</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6814790</v>
      </c>
      <c r="BO19" s="395"/>
      <c r="BP19" s="395"/>
      <c r="BQ19" s="395"/>
      <c r="BR19" s="395"/>
      <c r="BS19" s="395"/>
      <c r="BT19" s="395"/>
      <c r="BU19" s="396"/>
      <c r="BV19" s="394">
        <v>6658590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9" t="s">
        <v>151</v>
      </c>
      <c r="C20" s="437"/>
      <c r="D20" s="437"/>
      <c r="E20" s="520"/>
      <c r="F20" s="520"/>
      <c r="G20" s="520"/>
      <c r="H20" s="520"/>
      <c r="I20" s="520"/>
      <c r="J20" s="520"/>
      <c r="K20" s="520"/>
      <c r="L20" s="528">
        <v>4657</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10" t="s">
        <v>152</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3936612</v>
      </c>
      <c r="BO22" s="358"/>
      <c r="BP22" s="358"/>
      <c r="BQ22" s="358"/>
      <c r="BR22" s="358"/>
      <c r="BS22" s="358"/>
      <c r="BT22" s="358"/>
      <c r="BU22" s="359"/>
      <c r="BV22" s="357">
        <v>3913331</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3759191</v>
      </c>
      <c r="BO23" s="395"/>
      <c r="BP23" s="395"/>
      <c r="BQ23" s="395"/>
      <c r="BR23" s="395"/>
      <c r="BS23" s="395"/>
      <c r="BT23" s="395"/>
      <c r="BU23" s="396"/>
      <c r="BV23" s="394">
        <v>3635902</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7630</v>
      </c>
      <c r="R24" s="446"/>
      <c r="S24" s="446"/>
      <c r="T24" s="446"/>
      <c r="U24" s="446"/>
      <c r="V24" s="488"/>
      <c r="W24" s="540"/>
      <c r="X24" s="541"/>
      <c r="Y24" s="542"/>
      <c r="Z24" s="444" t="s">
        <v>162</v>
      </c>
      <c r="AA24" s="424"/>
      <c r="AB24" s="424"/>
      <c r="AC24" s="424"/>
      <c r="AD24" s="424"/>
      <c r="AE24" s="424"/>
      <c r="AF24" s="424"/>
      <c r="AG24" s="425"/>
      <c r="AH24" s="445">
        <v>136</v>
      </c>
      <c r="AI24" s="446"/>
      <c r="AJ24" s="446"/>
      <c r="AK24" s="446"/>
      <c r="AL24" s="488"/>
      <c r="AM24" s="445">
        <v>417792</v>
      </c>
      <c r="AN24" s="446"/>
      <c r="AO24" s="446"/>
      <c r="AP24" s="446"/>
      <c r="AQ24" s="446"/>
      <c r="AR24" s="488"/>
      <c r="AS24" s="445">
        <v>3072</v>
      </c>
      <c r="AT24" s="446"/>
      <c r="AU24" s="446"/>
      <c r="AV24" s="446"/>
      <c r="AW24" s="446"/>
      <c r="AX24" s="447"/>
      <c r="AY24" s="513" t="s">
        <v>163</v>
      </c>
      <c r="AZ24" s="514"/>
      <c r="BA24" s="514"/>
      <c r="BB24" s="514"/>
      <c r="BC24" s="514"/>
      <c r="BD24" s="514"/>
      <c r="BE24" s="514"/>
      <c r="BF24" s="514"/>
      <c r="BG24" s="514"/>
      <c r="BH24" s="514"/>
      <c r="BI24" s="514"/>
      <c r="BJ24" s="514"/>
      <c r="BK24" s="514"/>
      <c r="BL24" s="514"/>
      <c r="BM24" s="515"/>
      <c r="BN24" s="394">
        <v>2119045</v>
      </c>
      <c r="BO24" s="395"/>
      <c r="BP24" s="395"/>
      <c r="BQ24" s="395"/>
      <c r="BR24" s="395"/>
      <c r="BS24" s="395"/>
      <c r="BT24" s="395"/>
      <c r="BU24" s="396"/>
      <c r="BV24" s="394">
        <v>1914039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6170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430002</v>
      </c>
      <c r="BO25" s="358"/>
      <c r="BP25" s="358"/>
      <c r="BQ25" s="358"/>
      <c r="BR25" s="358"/>
      <c r="BS25" s="358"/>
      <c r="BT25" s="358"/>
      <c r="BU25" s="359"/>
      <c r="BV25" s="357">
        <v>370921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5800</v>
      </c>
      <c r="R26" s="446"/>
      <c r="S26" s="446"/>
      <c r="T26" s="446"/>
      <c r="U26" s="446"/>
      <c r="V26" s="488"/>
      <c r="W26" s="540"/>
      <c r="X26" s="541"/>
      <c r="Y26" s="542"/>
      <c r="Z26" s="444" t="s">
        <v>168</v>
      </c>
      <c r="AA26" s="546"/>
      <c r="AB26" s="546"/>
      <c r="AC26" s="546"/>
      <c r="AD26" s="546"/>
      <c r="AE26" s="546"/>
      <c r="AF26" s="546"/>
      <c r="AG26" s="547"/>
      <c r="AH26" s="445">
        <v>4</v>
      </c>
      <c r="AI26" s="446"/>
      <c r="AJ26" s="446"/>
      <c r="AK26" s="446"/>
      <c r="AL26" s="488"/>
      <c r="AM26" s="445">
        <v>10376</v>
      </c>
      <c r="AN26" s="446"/>
      <c r="AO26" s="446"/>
      <c r="AP26" s="446"/>
      <c r="AQ26" s="446"/>
      <c r="AR26" s="488"/>
      <c r="AS26" s="445">
        <v>2594</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3127</v>
      </c>
      <c r="R27" s="446"/>
      <c r="S27" s="446"/>
      <c r="T27" s="446"/>
      <c r="U27" s="446"/>
      <c r="V27" s="488"/>
      <c r="W27" s="540"/>
      <c r="X27" s="541"/>
      <c r="Y27" s="542"/>
      <c r="Z27" s="444" t="s">
        <v>171</v>
      </c>
      <c r="AA27" s="424"/>
      <c r="AB27" s="424"/>
      <c r="AC27" s="424"/>
      <c r="AD27" s="424"/>
      <c r="AE27" s="424"/>
      <c r="AF27" s="424"/>
      <c r="AG27" s="425"/>
      <c r="AH27" s="445">
        <v>6</v>
      </c>
      <c r="AI27" s="446"/>
      <c r="AJ27" s="446"/>
      <c r="AK27" s="446"/>
      <c r="AL27" s="488"/>
      <c r="AM27" s="445">
        <v>20358</v>
      </c>
      <c r="AN27" s="446"/>
      <c r="AO27" s="446"/>
      <c r="AP27" s="446"/>
      <c r="AQ27" s="446"/>
      <c r="AR27" s="488"/>
      <c r="AS27" s="445">
        <v>3393</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6">
        <v>92953</v>
      </c>
      <c r="BO27" s="517"/>
      <c r="BP27" s="517"/>
      <c r="BQ27" s="517"/>
      <c r="BR27" s="517"/>
      <c r="BS27" s="517"/>
      <c r="BT27" s="517"/>
      <c r="BU27" s="518"/>
      <c r="BV27" s="516">
        <v>92949</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2780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1264592</v>
      </c>
      <c r="BO28" s="358"/>
      <c r="BP28" s="358"/>
      <c r="BQ28" s="358"/>
      <c r="BR28" s="358"/>
      <c r="BS28" s="358"/>
      <c r="BT28" s="358"/>
      <c r="BU28" s="359"/>
      <c r="BV28" s="357">
        <v>1323521</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14</v>
      </c>
      <c r="M29" s="446"/>
      <c r="N29" s="446"/>
      <c r="O29" s="446"/>
      <c r="P29" s="488"/>
      <c r="Q29" s="445">
        <v>2552</v>
      </c>
      <c r="R29" s="446"/>
      <c r="S29" s="446"/>
      <c r="T29" s="446"/>
      <c r="U29" s="446"/>
      <c r="V29" s="488"/>
      <c r="W29" s="543"/>
      <c r="X29" s="544"/>
      <c r="Y29" s="545"/>
      <c r="Z29" s="444" t="s">
        <v>177</v>
      </c>
      <c r="AA29" s="424"/>
      <c r="AB29" s="424"/>
      <c r="AC29" s="424"/>
      <c r="AD29" s="424"/>
      <c r="AE29" s="424"/>
      <c r="AF29" s="424"/>
      <c r="AG29" s="425"/>
      <c r="AH29" s="445">
        <v>142</v>
      </c>
      <c r="AI29" s="446"/>
      <c r="AJ29" s="446"/>
      <c r="AK29" s="446"/>
      <c r="AL29" s="488"/>
      <c r="AM29" s="445">
        <v>438150</v>
      </c>
      <c r="AN29" s="446"/>
      <c r="AO29" s="446"/>
      <c r="AP29" s="446"/>
      <c r="AQ29" s="446"/>
      <c r="AR29" s="488"/>
      <c r="AS29" s="445">
        <v>3086</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304573</v>
      </c>
      <c r="BO29" s="395"/>
      <c r="BP29" s="395"/>
      <c r="BQ29" s="395"/>
      <c r="BR29" s="395"/>
      <c r="BS29" s="395"/>
      <c r="BT29" s="395"/>
      <c r="BU29" s="396"/>
      <c r="BV29" s="394">
        <v>290028</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4">
        <v>95.1</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2551021</v>
      </c>
      <c r="BO30" s="517"/>
      <c r="BP30" s="517"/>
      <c r="BQ30" s="517"/>
      <c r="BR30" s="517"/>
      <c r="BS30" s="517"/>
      <c r="BT30" s="517"/>
      <c r="BU30" s="518"/>
      <c r="BV30" s="516">
        <v>2343969</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4</v>
      </c>
      <c r="AN34" s="584"/>
      <c r="AO34" s="585" t="str">
        <f>IF('各会計、関係団体の財政状況及び健全化判断比率'!B30="","",'各会計、関係団体の財政状況及び健全化判断比率'!B30)</f>
        <v>金武町水道事業会計</v>
      </c>
      <c r="AP34" s="585"/>
      <c r="AQ34" s="585"/>
      <c r="AR34" s="585"/>
      <c r="AS34" s="585"/>
      <c r="AT34" s="585"/>
      <c r="AU34" s="585"/>
      <c r="AV34" s="585"/>
      <c r="AW34" s="585"/>
      <c r="AX34" s="585"/>
      <c r="AY34" s="585"/>
      <c r="AZ34" s="585"/>
      <c r="BA34" s="585"/>
      <c r="BB34" s="585"/>
      <c r="BC34" s="585"/>
      <c r="BD34" s="175"/>
      <c r="BE34" s="584">
        <f>IF(BG34="","",MAX(C34:D43,U34:V43,AM34:AN43)+1)</f>
        <v>5</v>
      </c>
      <c r="BF34" s="584"/>
      <c r="BG34" s="585" t="str">
        <f>IF('各会計、関係団体の財政状況及び健全化判断比率'!B31="","",'各会計、関係団体の財政状況及び健全化判断比率'!B31)</f>
        <v>金武町下水道事業特別会計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金武地区消防衛生組合</v>
      </c>
      <c r="BZ34" s="585"/>
      <c r="CA34" s="585"/>
      <c r="CB34" s="585"/>
      <c r="CC34" s="585"/>
      <c r="CD34" s="585"/>
      <c r="CE34" s="585"/>
      <c r="CF34" s="585"/>
      <c r="CG34" s="585"/>
      <c r="CH34" s="585"/>
      <c r="CI34" s="585"/>
      <c r="CJ34" s="585"/>
      <c r="CK34" s="585"/>
      <c r="CL34" s="585"/>
      <c r="CM34" s="585"/>
      <c r="CN34" s="175"/>
      <c r="CO34" s="584">
        <f>IF(CQ34="","",MAX(C34:D43,U34:V43,AM34:AN43,BE34:BF43,BW34:BX43)+1)</f>
        <v>14</v>
      </c>
      <c r="CP34" s="584"/>
      <c r="CQ34" s="585" t="str">
        <f>IF('各会計、関係団体の財政状況及び健全化判断比率'!BS7="","",'各会計、関係団体の財政状況及び健全化判断比率'!BS7)</f>
        <v>金武町特産品加工センター</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北部広域市町村圏事務組合</v>
      </c>
      <c r="BZ35" s="585"/>
      <c r="CA35" s="585"/>
      <c r="CB35" s="585"/>
      <c r="CC35" s="585"/>
      <c r="CD35" s="585"/>
      <c r="CE35" s="585"/>
      <c r="CF35" s="585"/>
      <c r="CG35" s="585"/>
      <c r="CH35" s="585"/>
      <c r="CI35" s="585"/>
      <c r="CJ35" s="585"/>
      <c r="CK35" s="585"/>
      <c r="CL35" s="585"/>
      <c r="CM35" s="585"/>
      <c r="CN35" s="175"/>
      <c r="CO35" s="584">
        <f t="shared" ref="CO35:CO43" si="3">IF(CQ35="","",CO34+1)</f>
        <v>15</v>
      </c>
      <c r="CP35" s="584"/>
      <c r="CQ35" s="585" t="str">
        <f>IF('各会計、関係団体の財政状況及び健全化判断比率'!BS8="","",'各会計、関係団体の財政状況及び健全化判断比率'!BS8)</f>
        <v>金武有機堆肥センター</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t="str">
        <f t="shared" ref="U36:U43" si="4">IF(W36="","",U35+1)</f>
        <v/>
      </c>
      <c r="V36" s="584"/>
      <c r="W36" s="585"/>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沖縄県市町村総合事務組合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沖縄県介護保険広域連合（一般会計）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沖縄県介護保険広域連合（特別会計）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沖縄県後期高齢者医療広域連合（一般会計）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12</v>
      </c>
      <c r="BX40" s="584"/>
      <c r="BY40" s="585" t="str">
        <f>IF('各会計、関係団体の財政状況及び健全化判断比率'!B74="","",'各会計、関係団体の財政状況及び健全化判断比率'!B74)</f>
        <v>沖縄県後期高齢者医療広域連合（特別会計）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13</v>
      </c>
      <c r="BX41" s="584"/>
      <c r="BY41" s="585" t="str">
        <f>IF('各会計、関係団体の財政状況及び健全化判断比率'!B75="","",'各会計、関係団体の財政状況及び健全化判断比率'!B75)</f>
        <v>沖縄県市町村自治会館管理組合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8qEtjlcHeIbUZoiLrsapLg6e8bf5u0y6I4vPTCKeSu0sqnsH/8Q69A3dV80JyAxe8EK1R5lVw9pJ5c34fpdGwg==" saltValue="kWTQAud9PxnfaD2KDX6ok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P1"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1475618</v>
      </c>
      <c r="S5" s="600"/>
      <c r="T5" s="600"/>
      <c r="U5" s="600"/>
      <c r="V5" s="600"/>
      <c r="W5" s="600"/>
      <c r="X5" s="600"/>
      <c r="Y5" s="601"/>
      <c r="Z5" s="602">
        <v>11.9</v>
      </c>
      <c r="AA5" s="602"/>
      <c r="AB5" s="602"/>
      <c r="AC5" s="602"/>
      <c r="AD5" s="603">
        <v>1475618</v>
      </c>
      <c r="AE5" s="603"/>
      <c r="AF5" s="603"/>
      <c r="AG5" s="603"/>
      <c r="AH5" s="603"/>
      <c r="AI5" s="603"/>
      <c r="AJ5" s="603"/>
      <c r="AK5" s="603"/>
      <c r="AL5" s="604">
        <v>26.3</v>
      </c>
      <c r="AM5" s="605"/>
      <c r="AN5" s="605"/>
      <c r="AO5" s="606"/>
      <c r="AP5" s="596" t="s">
        <v>216</v>
      </c>
      <c r="AQ5" s="597"/>
      <c r="AR5" s="597"/>
      <c r="AS5" s="597"/>
      <c r="AT5" s="597"/>
      <c r="AU5" s="597"/>
      <c r="AV5" s="597"/>
      <c r="AW5" s="597"/>
      <c r="AX5" s="597"/>
      <c r="AY5" s="597"/>
      <c r="AZ5" s="597"/>
      <c r="BA5" s="597"/>
      <c r="BB5" s="597"/>
      <c r="BC5" s="597"/>
      <c r="BD5" s="597"/>
      <c r="BE5" s="597"/>
      <c r="BF5" s="598"/>
      <c r="BG5" s="610">
        <v>1474357</v>
      </c>
      <c r="BH5" s="611"/>
      <c r="BI5" s="611"/>
      <c r="BJ5" s="611"/>
      <c r="BK5" s="611"/>
      <c r="BL5" s="611"/>
      <c r="BM5" s="611"/>
      <c r="BN5" s="612"/>
      <c r="BO5" s="613">
        <v>99.9</v>
      </c>
      <c r="BP5" s="613"/>
      <c r="BQ5" s="613"/>
      <c r="BR5" s="613"/>
      <c r="BS5" s="614" t="s">
        <v>121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41035</v>
      </c>
      <c r="S6" s="611"/>
      <c r="T6" s="611"/>
      <c r="U6" s="611"/>
      <c r="V6" s="611"/>
      <c r="W6" s="611"/>
      <c r="X6" s="611"/>
      <c r="Y6" s="612"/>
      <c r="Z6" s="613">
        <v>0.3</v>
      </c>
      <c r="AA6" s="613"/>
      <c r="AB6" s="613"/>
      <c r="AC6" s="613"/>
      <c r="AD6" s="614">
        <v>41035</v>
      </c>
      <c r="AE6" s="614"/>
      <c r="AF6" s="614"/>
      <c r="AG6" s="614"/>
      <c r="AH6" s="614"/>
      <c r="AI6" s="614"/>
      <c r="AJ6" s="614"/>
      <c r="AK6" s="614"/>
      <c r="AL6" s="615">
        <v>0.7</v>
      </c>
      <c r="AM6" s="616"/>
      <c r="AN6" s="616"/>
      <c r="AO6" s="617"/>
      <c r="AP6" s="607" t="s">
        <v>221</v>
      </c>
      <c r="AQ6" s="608"/>
      <c r="AR6" s="608"/>
      <c r="AS6" s="608"/>
      <c r="AT6" s="608"/>
      <c r="AU6" s="608"/>
      <c r="AV6" s="608"/>
      <c r="AW6" s="608"/>
      <c r="AX6" s="608"/>
      <c r="AY6" s="608"/>
      <c r="AZ6" s="608"/>
      <c r="BA6" s="608"/>
      <c r="BB6" s="608"/>
      <c r="BC6" s="608"/>
      <c r="BD6" s="608"/>
      <c r="BE6" s="608"/>
      <c r="BF6" s="609"/>
      <c r="BG6" s="610">
        <v>1474357</v>
      </c>
      <c r="BH6" s="611"/>
      <c r="BI6" s="611"/>
      <c r="BJ6" s="611"/>
      <c r="BK6" s="611"/>
      <c r="BL6" s="611"/>
      <c r="BM6" s="611"/>
      <c r="BN6" s="612"/>
      <c r="BO6" s="613">
        <v>99.9</v>
      </c>
      <c r="BP6" s="613"/>
      <c r="BQ6" s="613"/>
      <c r="BR6" s="613"/>
      <c r="BS6" s="614" t="s">
        <v>121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125666</v>
      </c>
      <c r="CS6" s="611"/>
      <c r="CT6" s="611"/>
      <c r="CU6" s="611"/>
      <c r="CV6" s="611"/>
      <c r="CW6" s="611"/>
      <c r="CX6" s="611"/>
      <c r="CY6" s="612"/>
      <c r="CZ6" s="604">
        <v>1</v>
      </c>
      <c r="DA6" s="605"/>
      <c r="DB6" s="605"/>
      <c r="DC6" s="621"/>
      <c r="DD6" s="619" t="s">
        <v>121</v>
      </c>
      <c r="DE6" s="611"/>
      <c r="DF6" s="611"/>
      <c r="DG6" s="611"/>
      <c r="DH6" s="611"/>
      <c r="DI6" s="611"/>
      <c r="DJ6" s="611"/>
      <c r="DK6" s="611"/>
      <c r="DL6" s="611"/>
      <c r="DM6" s="611"/>
      <c r="DN6" s="611"/>
      <c r="DO6" s="611"/>
      <c r="DP6" s="612"/>
      <c r="DQ6" s="619">
        <v>125666</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196</v>
      </c>
      <c r="S7" s="611"/>
      <c r="T7" s="611"/>
      <c r="U7" s="611"/>
      <c r="V7" s="611"/>
      <c r="W7" s="611"/>
      <c r="X7" s="611"/>
      <c r="Y7" s="612"/>
      <c r="Z7" s="613">
        <v>0</v>
      </c>
      <c r="AA7" s="613"/>
      <c r="AB7" s="613"/>
      <c r="AC7" s="613"/>
      <c r="AD7" s="614">
        <v>196</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470648</v>
      </c>
      <c r="BH7" s="611"/>
      <c r="BI7" s="611"/>
      <c r="BJ7" s="611"/>
      <c r="BK7" s="611"/>
      <c r="BL7" s="611"/>
      <c r="BM7" s="611"/>
      <c r="BN7" s="612"/>
      <c r="BO7" s="613">
        <v>31.9</v>
      </c>
      <c r="BP7" s="613"/>
      <c r="BQ7" s="613"/>
      <c r="BR7" s="613"/>
      <c r="BS7" s="614" t="s">
        <v>121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2817656</v>
      </c>
      <c r="CS7" s="611"/>
      <c r="CT7" s="611"/>
      <c r="CU7" s="611"/>
      <c r="CV7" s="611"/>
      <c r="CW7" s="611"/>
      <c r="CX7" s="611"/>
      <c r="CY7" s="612"/>
      <c r="CZ7" s="613">
        <v>23.2</v>
      </c>
      <c r="DA7" s="613"/>
      <c r="DB7" s="613"/>
      <c r="DC7" s="613"/>
      <c r="DD7" s="619">
        <v>99478</v>
      </c>
      <c r="DE7" s="611"/>
      <c r="DF7" s="611"/>
      <c r="DG7" s="611"/>
      <c r="DH7" s="611"/>
      <c r="DI7" s="611"/>
      <c r="DJ7" s="611"/>
      <c r="DK7" s="611"/>
      <c r="DL7" s="611"/>
      <c r="DM7" s="611"/>
      <c r="DN7" s="611"/>
      <c r="DO7" s="611"/>
      <c r="DP7" s="612"/>
      <c r="DQ7" s="619">
        <v>1244875</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2500</v>
      </c>
      <c r="S8" s="611"/>
      <c r="T8" s="611"/>
      <c r="U8" s="611"/>
      <c r="V8" s="611"/>
      <c r="W8" s="611"/>
      <c r="X8" s="611"/>
      <c r="Y8" s="612"/>
      <c r="Z8" s="613">
        <v>0</v>
      </c>
      <c r="AA8" s="613"/>
      <c r="AB8" s="613"/>
      <c r="AC8" s="613"/>
      <c r="AD8" s="614">
        <v>2500</v>
      </c>
      <c r="AE8" s="614"/>
      <c r="AF8" s="614"/>
      <c r="AG8" s="614"/>
      <c r="AH8" s="614"/>
      <c r="AI8" s="614"/>
      <c r="AJ8" s="614"/>
      <c r="AK8" s="614"/>
      <c r="AL8" s="615">
        <v>0</v>
      </c>
      <c r="AM8" s="616"/>
      <c r="AN8" s="616"/>
      <c r="AO8" s="617"/>
      <c r="AP8" s="607" t="s">
        <v>227</v>
      </c>
      <c r="AQ8" s="608"/>
      <c r="AR8" s="608"/>
      <c r="AS8" s="608"/>
      <c r="AT8" s="608"/>
      <c r="AU8" s="608"/>
      <c r="AV8" s="608"/>
      <c r="AW8" s="608"/>
      <c r="AX8" s="608"/>
      <c r="AY8" s="608"/>
      <c r="AZ8" s="608"/>
      <c r="BA8" s="608"/>
      <c r="BB8" s="608"/>
      <c r="BC8" s="608"/>
      <c r="BD8" s="608"/>
      <c r="BE8" s="608"/>
      <c r="BF8" s="609"/>
      <c r="BG8" s="610">
        <v>19357</v>
      </c>
      <c r="BH8" s="611"/>
      <c r="BI8" s="611"/>
      <c r="BJ8" s="611"/>
      <c r="BK8" s="611"/>
      <c r="BL8" s="611"/>
      <c r="BM8" s="611"/>
      <c r="BN8" s="612"/>
      <c r="BO8" s="613">
        <v>1.3</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3414343</v>
      </c>
      <c r="CS8" s="611"/>
      <c r="CT8" s="611"/>
      <c r="CU8" s="611"/>
      <c r="CV8" s="611"/>
      <c r="CW8" s="611"/>
      <c r="CX8" s="611"/>
      <c r="CY8" s="612"/>
      <c r="CZ8" s="613">
        <v>28.1</v>
      </c>
      <c r="DA8" s="613"/>
      <c r="DB8" s="613"/>
      <c r="DC8" s="613"/>
      <c r="DD8" s="619" t="s">
        <v>121</v>
      </c>
      <c r="DE8" s="611"/>
      <c r="DF8" s="611"/>
      <c r="DG8" s="611"/>
      <c r="DH8" s="611"/>
      <c r="DI8" s="611"/>
      <c r="DJ8" s="611"/>
      <c r="DK8" s="611"/>
      <c r="DL8" s="611"/>
      <c r="DM8" s="611"/>
      <c r="DN8" s="611"/>
      <c r="DO8" s="611"/>
      <c r="DP8" s="612"/>
      <c r="DQ8" s="619">
        <v>1816669</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2802</v>
      </c>
      <c r="S9" s="611"/>
      <c r="T9" s="611"/>
      <c r="U9" s="611"/>
      <c r="V9" s="611"/>
      <c r="W9" s="611"/>
      <c r="X9" s="611"/>
      <c r="Y9" s="612"/>
      <c r="Z9" s="613">
        <v>0</v>
      </c>
      <c r="AA9" s="613"/>
      <c r="AB9" s="613"/>
      <c r="AC9" s="613"/>
      <c r="AD9" s="614">
        <v>2802</v>
      </c>
      <c r="AE9" s="614"/>
      <c r="AF9" s="614"/>
      <c r="AG9" s="614"/>
      <c r="AH9" s="614"/>
      <c r="AI9" s="614"/>
      <c r="AJ9" s="614"/>
      <c r="AK9" s="614"/>
      <c r="AL9" s="615">
        <v>0</v>
      </c>
      <c r="AM9" s="616"/>
      <c r="AN9" s="616"/>
      <c r="AO9" s="617"/>
      <c r="AP9" s="607" t="s">
        <v>230</v>
      </c>
      <c r="AQ9" s="608"/>
      <c r="AR9" s="608"/>
      <c r="AS9" s="608"/>
      <c r="AT9" s="608"/>
      <c r="AU9" s="608"/>
      <c r="AV9" s="608"/>
      <c r="AW9" s="608"/>
      <c r="AX9" s="608"/>
      <c r="AY9" s="608"/>
      <c r="AZ9" s="608"/>
      <c r="BA9" s="608"/>
      <c r="BB9" s="608"/>
      <c r="BC9" s="608"/>
      <c r="BD9" s="608"/>
      <c r="BE9" s="608"/>
      <c r="BF9" s="609"/>
      <c r="BG9" s="610">
        <v>410787</v>
      </c>
      <c r="BH9" s="611"/>
      <c r="BI9" s="611"/>
      <c r="BJ9" s="611"/>
      <c r="BK9" s="611"/>
      <c r="BL9" s="611"/>
      <c r="BM9" s="611"/>
      <c r="BN9" s="612"/>
      <c r="BO9" s="613">
        <v>27.8</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706465</v>
      </c>
      <c r="CS9" s="611"/>
      <c r="CT9" s="611"/>
      <c r="CU9" s="611"/>
      <c r="CV9" s="611"/>
      <c r="CW9" s="611"/>
      <c r="CX9" s="611"/>
      <c r="CY9" s="612"/>
      <c r="CZ9" s="613">
        <v>5.8</v>
      </c>
      <c r="DA9" s="613"/>
      <c r="DB9" s="613"/>
      <c r="DC9" s="613"/>
      <c r="DD9" s="619" t="s">
        <v>121</v>
      </c>
      <c r="DE9" s="611"/>
      <c r="DF9" s="611"/>
      <c r="DG9" s="611"/>
      <c r="DH9" s="611"/>
      <c r="DI9" s="611"/>
      <c r="DJ9" s="611"/>
      <c r="DK9" s="611"/>
      <c r="DL9" s="611"/>
      <c r="DM9" s="611"/>
      <c r="DN9" s="611"/>
      <c r="DO9" s="611"/>
      <c r="DP9" s="612"/>
      <c r="DQ9" s="619">
        <v>593279</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22481</v>
      </c>
      <c r="BH10" s="611"/>
      <c r="BI10" s="611"/>
      <c r="BJ10" s="611"/>
      <c r="BK10" s="611"/>
      <c r="BL10" s="611"/>
      <c r="BM10" s="611"/>
      <c r="BN10" s="612"/>
      <c r="BO10" s="613">
        <v>1.5</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23670</v>
      </c>
      <c r="CS10" s="611"/>
      <c r="CT10" s="611"/>
      <c r="CU10" s="611"/>
      <c r="CV10" s="611"/>
      <c r="CW10" s="611"/>
      <c r="CX10" s="611"/>
      <c r="CY10" s="612"/>
      <c r="CZ10" s="613">
        <v>0.2</v>
      </c>
      <c r="DA10" s="613"/>
      <c r="DB10" s="613"/>
      <c r="DC10" s="613"/>
      <c r="DD10" s="619" t="s">
        <v>121</v>
      </c>
      <c r="DE10" s="611"/>
      <c r="DF10" s="611"/>
      <c r="DG10" s="611"/>
      <c r="DH10" s="611"/>
      <c r="DI10" s="611"/>
      <c r="DJ10" s="611"/>
      <c r="DK10" s="611"/>
      <c r="DL10" s="611"/>
      <c r="DM10" s="611"/>
      <c r="DN10" s="611"/>
      <c r="DO10" s="611"/>
      <c r="DP10" s="612"/>
      <c r="DQ10" s="619">
        <v>4917</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240254</v>
      </c>
      <c r="S11" s="611"/>
      <c r="T11" s="611"/>
      <c r="U11" s="611"/>
      <c r="V11" s="611"/>
      <c r="W11" s="611"/>
      <c r="X11" s="611"/>
      <c r="Y11" s="612"/>
      <c r="Z11" s="615">
        <v>1.9</v>
      </c>
      <c r="AA11" s="616"/>
      <c r="AB11" s="616"/>
      <c r="AC11" s="622"/>
      <c r="AD11" s="619">
        <v>240254</v>
      </c>
      <c r="AE11" s="611"/>
      <c r="AF11" s="611"/>
      <c r="AG11" s="611"/>
      <c r="AH11" s="611"/>
      <c r="AI11" s="611"/>
      <c r="AJ11" s="611"/>
      <c r="AK11" s="612"/>
      <c r="AL11" s="615">
        <v>4.3</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18023</v>
      </c>
      <c r="BH11" s="611"/>
      <c r="BI11" s="611"/>
      <c r="BJ11" s="611"/>
      <c r="BK11" s="611"/>
      <c r="BL11" s="611"/>
      <c r="BM11" s="611"/>
      <c r="BN11" s="612"/>
      <c r="BO11" s="613">
        <v>1.2</v>
      </c>
      <c r="BP11" s="613"/>
      <c r="BQ11" s="613"/>
      <c r="BR11" s="613"/>
      <c r="BS11" s="614" t="s">
        <v>121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729545</v>
      </c>
      <c r="CS11" s="611"/>
      <c r="CT11" s="611"/>
      <c r="CU11" s="611"/>
      <c r="CV11" s="611"/>
      <c r="CW11" s="611"/>
      <c r="CX11" s="611"/>
      <c r="CY11" s="612"/>
      <c r="CZ11" s="613">
        <v>6</v>
      </c>
      <c r="DA11" s="613"/>
      <c r="DB11" s="613"/>
      <c r="DC11" s="613"/>
      <c r="DD11" s="619">
        <v>340524</v>
      </c>
      <c r="DE11" s="611"/>
      <c r="DF11" s="611"/>
      <c r="DG11" s="611"/>
      <c r="DH11" s="611"/>
      <c r="DI11" s="611"/>
      <c r="DJ11" s="611"/>
      <c r="DK11" s="611"/>
      <c r="DL11" s="611"/>
      <c r="DM11" s="611"/>
      <c r="DN11" s="611"/>
      <c r="DO11" s="611"/>
      <c r="DP11" s="612"/>
      <c r="DQ11" s="619">
        <v>364476</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121</v>
      </c>
      <c r="S12" s="611"/>
      <c r="T12" s="611"/>
      <c r="U12" s="611"/>
      <c r="V12" s="611"/>
      <c r="W12" s="611"/>
      <c r="X12" s="611"/>
      <c r="Y12" s="612"/>
      <c r="Z12" s="613" t="s">
        <v>121</v>
      </c>
      <c r="AA12" s="613"/>
      <c r="AB12" s="613"/>
      <c r="AC12" s="613"/>
      <c r="AD12" s="614" t="s">
        <v>121</v>
      </c>
      <c r="AE12" s="614"/>
      <c r="AF12" s="614"/>
      <c r="AG12" s="614"/>
      <c r="AH12" s="614"/>
      <c r="AI12" s="614"/>
      <c r="AJ12" s="614"/>
      <c r="AK12" s="614"/>
      <c r="AL12" s="615" t="s">
        <v>121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914131</v>
      </c>
      <c r="BH12" s="611"/>
      <c r="BI12" s="611"/>
      <c r="BJ12" s="611"/>
      <c r="BK12" s="611"/>
      <c r="BL12" s="611"/>
      <c r="BM12" s="611"/>
      <c r="BN12" s="612"/>
      <c r="BO12" s="613">
        <v>61.9</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563023</v>
      </c>
      <c r="CS12" s="611"/>
      <c r="CT12" s="611"/>
      <c r="CU12" s="611"/>
      <c r="CV12" s="611"/>
      <c r="CW12" s="611"/>
      <c r="CX12" s="611"/>
      <c r="CY12" s="612"/>
      <c r="CZ12" s="613">
        <v>4.5999999999999996</v>
      </c>
      <c r="DA12" s="613"/>
      <c r="DB12" s="613"/>
      <c r="DC12" s="613"/>
      <c r="DD12" s="619">
        <v>235454</v>
      </c>
      <c r="DE12" s="611"/>
      <c r="DF12" s="611"/>
      <c r="DG12" s="611"/>
      <c r="DH12" s="611"/>
      <c r="DI12" s="611"/>
      <c r="DJ12" s="611"/>
      <c r="DK12" s="611"/>
      <c r="DL12" s="611"/>
      <c r="DM12" s="611"/>
      <c r="DN12" s="611"/>
      <c r="DO12" s="611"/>
      <c r="DP12" s="612"/>
      <c r="DQ12" s="619">
        <v>242036</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765303</v>
      </c>
      <c r="BH13" s="611"/>
      <c r="BI13" s="611"/>
      <c r="BJ13" s="611"/>
      <c r="BK13" s="611"/>
      <c r="BL13" s="611"/>
      <c r="BM13" s="611"/>
      <c r="BN13" s="612"/>
      <c r="BO13" s="613">
        <v>51.9</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485981</v>
      </c>
      <c r="CS13" s="611"/>
      <c r="CT13" s="611"/>
      <c r="CU13" s="611"/>
      <c r="CV13" s="611"/>
      <c r="CW13" s="611"/>
      <c r="CX13" s="611"/>
      <c r="CY13" s="612"/>
      <c r="CZ13" s="613">
        <v>4</v>
      </c>
      <c r="DA13" s="613"/>
      <c r="DB13" s="613"/>
      <c r="DC13" s="613"/>
      <c r="DD13" s="619">
        <v>305324</v>
      </c>
      <c r="DE13" s="611"/>
      <c r="DF13" s="611"/>
      <c r="DG13" s="611"/>
      <c r="DH13" s="611"/>
      <c r="DI13" s="611"/>
      <c r="DJ13" s="611"/>
      <c r="DK13" s="611"/>
      <c r="DL13" s="611"/>
      <c r="DM13" s="611"/>
      <c r="DN13" s="611"/>
      <c r="DO13" s="611"/>
      <c r="DP13" s="612"/>
      <c r="DQ13" s="619">
        <v>315994</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333</v>
      </c>
      <c r="S14" s="611"/>
      <c r="T14" s="611"/>
      <c r="U14" s="611"/>
      <c r="V14" s="611"/>
      <c r="W14" s="611"/>
      <c r="X14" s="611"/>
      <c r="Y14" s="612"/>
      <c r="Z14" s="613">
        <v>0</v>
      </c>
      <c r="AA14" s="613"/>
      <c r="AB14" s="613"/>
      <c r="AC14" s="613"/>
      <c r="AD14" s="614">
        <v>333</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46056</v>
      </c>
      <c r="BH14" s="611"/>
      <c r="BI14" s="611"/>
      <c r="BJ14" s="611"/>
      <c r="BK14" s="611"/>
      <c r="BL14" s="611"/>
      <c r="BM14" s="611"/>
      <c r="BN14" s="612"/>
      <c r="BO14" s="613">
        <v>3.1</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227447</v>
      </c>
      <c r="CS14" s="611"/>
      <c r="CT14" s="611"/>
      <c r="CU14" s="611"/>
      <c r="CV14" s="611"/>
      <c r="CW14" s="611"/>
      <c r="CX14" s="611"/>
      <c r="CY14" s="612"/>
      <c r="CZ14" s="613">
        <v>1.9</v>
      </c>
      <c r="DA14" s="613"/>
      <c r="DB14" s="613"/>
      <c r="DC14" s="613"/>
      <c r="DD14" s="619" t="s">
        <v>121</v>
      </c>
      <c r="DE14" s="611"/>
      <c r="DF14" s="611"/>
      <c r="DG14" s="611"/>
      <c r="DH14" s="611"/>
      <c r="DI14" s="611"/>
      <c r="DJ14" s="611"/>
      <c r="DK14" s="611"/>
      <c r="DL14" s="611"/>
      <c r="DM14" s="611"/>
      <c r="DN14" s="611"/>
      <c r="DO14" s="611"/>
      <c r="DP14" s="612"/>
      <c r="DQ14" s="619">
        <v>227447</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43522</v>
      </c>
      <c r="BH15" s="611"/>
      <c r="BI15" s="611"/>
      <c r="BJ15" s="611"/>
      <c r="BK15" s="611"/>
      <c r="BL15" s="611"/>
      <c r="BM15" s="611"/>
      <c r="BN15" s="612"/>
      <c r="BO15" s="613">
        <v>2.9</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2641894</v>
      </c>
      <c r="CS15" s="611"/>
      <c r="CT15" s="611"/>
      <c r="CU15" s="611"/>
      <c r="CV15" s="611"/>
      <c r="CW15" s="611"/>
      <c r="CX15" s="611"/>
      <c r="CY15" s="612"/>
      <c r="CZ15" s="613">
        <v>21.8</v>
      </c>
      <c r="DA15" s="613"/>
      <c r="DB15" s="613"/>
      <c r="DC15" s="613"/>
      <c r="DD15" s="619">
        <v>963476</v>
      </c>
      <c r="DE15" s="611"/>
      <c r="DF15" s="611"/>
      <c r="DG15" s="611"/>
      <c r="DH15" s="611"/>
      <c r="DI15" s="611"/>
      <c r="DJ15" s="611"/>
      <c r="DK15" s="611"/>
      <c r="DL15" s="611"/>
      <c r="DM15" s="611"/>
      <c r="DN15" s="611"/>
      <c r="DO15" s="611"/>
      <c r="DP15" s="612"/>
      <c r="DQ15" s="619">
        <v>1235207</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3806</v>
      </c>
      <c r="S16" s="611"/>
      <c r="T16" s="611"/>
      <c r="U16" s="611"/>
      <c r="V16" s="611"/>
      <c r="W16" s="611"/>
      <c r="X16" s="611"/>
      <c r="Y16" s="612"/>
      <c r="Z16" s="613">
        <v>0</v>
      </c>
      <c r="AA16" s="613"/>
      <c r="AB16" s="613"/>
      <c r="AC16" s="613"/>
      <c r="AD16" s="614">
        <v>3806</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8094</v>
      </c>
      <c r="CS16" s="611"/>
      <c r="CT16" s="611"/>
      <c r="CU16" s="611"/>
      <c r="CV16" s="611"/>
      <c r="CW16" s="611"/>
      <c r="CX16" s="611"/>
      <c r="CY16" s="612"/>
      <c r="CZ16" s="613">
        <v>0.1</v>
      </c>
      <c r="DA16" s="613"/>
      <c r="DB16" s="613"/>
      <c r="DC16" s="613"/>
      <c r="DD16" s="619" t="s">
        <v>121</v>
      </c>
      <c r="DE16" s="611"/>
      <c r="DF16" s="611"/>
      <c r="DG16" s="611"/>
      <c r="DH16" s="611"/>
      <c r="DI16" s="611"/>
      <c r="DJ16" s="611"/>
      <c r="DK16" s="611"/>
      <c r="DL16" s="611"/>
      <c r="DM16" s="611"/>
      <c r="DN16" s="611"/>
      <c r="DO16" s="611"/>
      <c r="DP16" s="612"/>
      <c r="DQ16" s="619">
        <v>8094</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15535</v>
      </c>
      <c r="S17" s="611"/>
      <c r="T17" s="611"/>
      <c r="U17" s="611"/>
      <c r="V17" s="611"/>
      <c r="W17" s="611"/>
      <c r="X17" s="611"/>
      <c r="Y17" s="612"/>
      <c r="Z17" s="613">
        <v>0.1</v>
      </c>
      <c r="AA17" s="613"/>
      <c r="AB17" s="613"/>
      <c r="AC17" s="613"/>
      <c r="AD17" s="614">
        <v>15535</v>
      </c>
      <c r="AE17" s="614"/>
      <c r="AF17" s="614"/>
      <c r="AG17" s="614"/>
      <c r="AH17" s="614"/>
      <c r="AI17" s="614"/>
      <c r="AJ17" s="614"/>
      <c r="AK17" s="614"/>
      <c r="AL17" s="615">
        <v>0.3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397233</v>
      </c>
      <c r="CS17" s="611"/>
      <c r="CT17" s="611"/>
      <c r="CU17" s="611"/>
      <c r="CV17" s="611"/>
      <c r="CW17" s="611"/>
      <c r="CX17" s="611"/>
      <c r="CY17" s="612"/>
      <c r="CZ17" s="613">
        <v>3.3</v>
      </c>
      <c r="DA17" s="613"/>
      <c r="DB17" s="613"/>
      <c r="DC17" s="613"/>
      <c r="DD17" s="619" t="s">
        <v>121</v>
      </c>
      <c r="DE17" s="611"/>
      <c r="DF17" s="611"/>
      <c r="DG17" s="611"/>
      <c r="DH17" s="611"/>
      <c r="DI17" s="611"/>
      <c r="DJ17" s="611"/>
      <c r="DK17" s="611"/>
      <c r="DL17" s="611"/>
      <c r="DM17" s="611"/>
      <c r="DN17" s="611"/>
      <c r="DO17" s="611"/>
      <c r="DP17" s="612"/>
      <c r="DQ17" s="619">
        <v>393718</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8501</v>
      </c>
      <c r="S18" s="611"/>
      <c r="T18" s="611"/>
      <c r="U18" s="611"/>
      <c r="V18" s="611"/>
      <c r="W18" s="611"/>
      <c r="X18" s="611"/>
      <c r="Y18" s="612"/>
      <c r="Z18" s="613">
        <v>0.1</v>
      </c>
      <c r="AA18" s="613"/>
      <c r="AB18" s="613"/>
      <c r="AC18" s="613"/>
      <c r="AD18" s="614">
        <v>8501</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8311</v>
      </c>
      <c r="S19" s="611"/>
      <c r="T19" s="611"/>
      <c r="U19" s="611"/>
      <c r="V19" s="611"/>
      <c r="W19" s="611"/>
      <c r="X19" s="611"/>
      <c r="Y19" s="612"/>
      <c r="Z19" s="613">
        <v>0.1</v>
      </c>
      <c r="AA19" s="613"/>
      <c r="AB19" s="613"/>
      <c r="AC19" s="613"/>
      <c r="AD19" s="614">
        <v>8311</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1261</v>
      </c>
      <c r="BH19" s="611"/>
      <c r="BI19" s="611"/>
      <c r="BJ19" s="611"/>
      <c r="BK19" s="611"/>
      <c r="BL19" s="611"/>
      <c r="BM19" s="611"/>
      <c r="BN19" s="612"/>
      <c r="BO19" s="613">
        <v>0.1</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190</v>
      </c>
      <c r="S20" s="611"/>
      <c r="T20" s="611"/>
      <c r="U20" s="611"/>
      <c r="V20" s="611"/>
      <c r="W20" s="611"/>
      <c r="X20" s="611"/>
      <c r="Y20" s="612"/>
      <c r="Z20" s="613">
        <v>0</v>
      </c>
      <c r="AA20" s="613"/>
      <c r="AB20" s="613"/>
      <c r="AC20" s="613"/>
      <c r="AD20" s="614">
        <v>190</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1261</v>
      </c>
      <c r="BH20" s="611"/>
      <c r="BI20" s="611"/>
      <c r="BJ20" s="611"/>
      <c r="BK20" s="611"/>
      <c r="BL20" s="611"/>
      <c r="BM20" s="611"/>
      <c r="BN20" s="612"/>
      <c r="BO20" s="613">
        <v>0.1</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12141017</v>
      </c>
      <c r="CS20" s="611"/>
      <c r="CT20" s="611"/>
      <c r="CU20" s="611"/>
      <c r="CV20" s="611"/>
      <c r="CW20" s="611"/>
      <c r="CX20" s="611"/>
      <c r="CY20" s="612"/>
      <c r="CZ20" s="613">
        <v>100</v>
      </c>
      <c r="DA20" s="613"/>
      <c r="DB20" s="613"/>
      <c r="DC20" s="613"/>
      <c r="DD20" s="619">
        <v>1944256</v>
      </c>
      <c r="DE20" s="611"/>
      <c r="DF20" s="611"/>
      <c r="DG20" s="611"/>
      <c r="DH20" s="611"/>
      <c r="DI20" s="611"/>
      <c r="DJ20" s="611"/>
      <c r="DK20" s="611"/>
      <c r="DL20" s="611"/>
      <c r="DM20" s="611"/>
      <c r="DN20" s="611"/>
      <c r="DO20" s="611"/>
      <c r="DP20" s="612"/>
      <c r="DQ20" s="619">
        <v>6572378</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2307305</v>
      </c>
      <c r="S21" s="611"/>
      <c r="T21" s="611"/>
      <c r="U21" s="611"/>
      <c r="V21" s="611"/>
      <c r="W21" s="611"/>
      <c r="X21" s="611"/>
      <c r="Y21" s="612"/>
      <c r="Z21" s="613">
        <v>18.600000000000001</v>
      </c>
      <c r="AA21" s="613"/>
      <c r="AB21" s="613"/>
      <c r="AC21" s="613"/>
      <c r="AD21" s="614">
        <v>2153736</v>
      </c>
      <c r="AE21" s="614"/>
      <c r="AF21" s="614"/>
      <c r="AG21" s="614"/>
      <c r="AH21" s="614"/>
      <c r="AI21" s="614"/>
      <c r="AJ21" s="614"/>
      <c r="AK21" s="614"/>
      <c r="AL21" s="615">
        <v>38.4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1261</v>
      </c>
      <c r="BH21" s="611"/>
      <c r="BI21" s="611"/>
      <c r="BJ21" s="611"/>
      <c r="BK21" s="611"/>
      <c r="BL21" s="611"/>
      <c r="BM21" s="611"/>
      <c r="BN21" s="612"/>
      <c r="BO21" s="613">
        <v>0.1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2153736</v>
      </c>
      <c r="S22" s="611"/>
      <c r="T22" s="611"/>
      <c r="U22" s="611"/>
      <c r="V22" s="611"/>
      <c r="W22" s="611"/>
      <c r="X22" s="611"/>
      <c r="Y22" s="612"/>
      <c r="Z22" s="613">
        <v>17.399999999999999</v>
      </c>
      <c r="AA22" s="613"/>
      <c r="AB22" s="613"/>
      <c r="AC22" s="613"/>
      <c r="AD22" s="614">
        <v>2153736</v>
      </c>
      <c r="AE22" s="614"/>
      <c r="AF22" s="614"/>
      <c r="AG22" s="614"/>
      <c r="AH22" s="614"/>
      <c r="AI22" s="614"/>
      <c r="AJ22" s="614"/>
      <c r="AK22" s="614"/>
      <c r="AL22" s="615">
        <v>38.4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153569</v>
      </c>
      <c r="S23" s="611"/>
      <c r="T23" s="611"/>
      <c r="U23" s="611"/>
      <c r="V23" s="611"/>
      <c r="W23" s="611"/>
      <c r="X23" s="611"/>
      <c r="Y23" s="612"/>
      <c r="Z23" s="613">
        <v>1.2</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3563010</v>
      </c>
      <c r="CS24" s="600"/>
      <c r="CT24" s="600"/>
      <c r="CU24" s="600"/>
      <c r="CV24" s="600"/>
      <c r="CW24" s="600"/>
      <c r="CX24" s="600"/>
      <c r="CY24" s="601"/>
      <c r="CZ24" s="604">
        <v>29.3</v>
      </c>
      <c r="DA24" s="605"/>
      <c r="DB24" s="605"/>
      <c r="DC24" s="621"/>
      <c r="DD24" s="644">
        <v>2576490</v>
      </c>
      <c r="DE24" s="600"/>
      <c r="DF24" s="600"/>
      <c r="DG24" s="600"/>
      <c r="DH24" s="600"/>
      <c r="DI24" s="600"/>
      <c r="DJ24" s="600"/>
      <c r="DK24" s="601"/>
      <c r="DL24" s="644">
        <v>2379878</v>
      </c>
      <c r="DM24" s="600"/>
      <c r="DN24" s="600"/>
      <c r="DO24" s="600"/>
      <c r="DP24" s="600"/>
      <c r="DQ24" s="600"/>
      <c r="DR24" s="600"/>
      <c r="DS24" s="600"/>
      <c r="DT24" s="600"/>
      <c r="DU24" s="600"/>
      <c r="DV24" s="601"/>
      <c r="DW24" s="604">
        <v>42.2</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4097885</v>
      </c>
      <c r="S25" s="611"/>
      <c r="T25" s="611"/>
      <c r="U25" s="611"/>
      <c r="V25" s="611"/>
      <c r="W25" s="611"/>
      <c r="X25" s="611"/>
      <c r="Y25" s="612"/>
      <c r="Z25" s="613">
        <v>33.1</v>
      </c>
      <c r="AA25" s="613"/>
      <c r="AB25" s="613"/>
      <c r="AC25" s="613"/>
      <c r="AD25" s="614">
        <v>3944316</v>
      </c>
      <c r="AE25" s="614"/>
      <c r="AF25" s="614"/>
      <c r="AG25" s="614"/>
      <c r="AH25" s="614"/>
      <c r="AI25" s="614"/>
      <c r="AJ25" s="614"/>
      <c r="AK25" s="614"/>
      <c r="AL25" s="615">
        <v>70.3</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1813604</v>
      </c>
      <c r="CS25" s="640"/>
      <c r="CT25" s="640"/>
      <c r="CU25" s="640"/>
      <c r="CV25" s="640"/>
      <c r="CW25" s="640"/>
      <c r="CX25" s="640"/>
      <c r="CY25" s="641"/>
      <c r="CZ25" s="615">
        <v>14.9</v>
      </c>
      <c r="DA25" s="642"/>
      <c r="DB25" s="642"/>
      <c r="DC25" s="645"/>
      <c r="DD25" s="619">
        <v>1651755</v>
      </c>
      <c r="DE25" s="640"/>
      <c r="DF25" s="640"/>
      <c r="DG25" s="640"/>
      <c r="DH25" s="640"/>
      <c r="DI25" s="640"/>
      <c r="DJ25" s="640"/>
      <c r="DK25" s="641"/>
      <c r="DL25" s="619">
        <v>1623225</v>
      </c>
      <c r="DM25" s="640"/>
      <c r="DN25" s="640"/>
      <c r="DO25" s="640"/>
      <c r="DP25" s="640"/>
      <c r="DQ25" s="640"/>
      <c r="DR25" s="640"/>
      <c r="DS25" s="640"/>
      <c r="DT25" s="640"/>
      <c r="DU25" s="640"/>
      <c r="DV25" s="641"/>
      <c r="DW25" s="615">
        <v>28.8</v>
      </c>
      <c r="DX25" s="642"/>
      <c r="DY25" s="642"/>
      <c r="DZ25" s="642"/>
      <c r="EA25" s="642"/>
      <c r="EB25" s="642"/>
      <c r="EC25" s="643"/>
    </row>
    <row r="26" spans="2:133" ht="11.25" customHeight="1" x14ac:dyDescent="0.2">
      <c r="B26" s="607" t="s">
        <v>283</v>
      </c>
      <c r="C26" s="608"/>
      <c r="D26" s="608"/>
      <c r="E26" s="608"/>
      <c r="F26" s="608"/>
      <c r="G26" s="608"/>
      <c r="H26" s="608"/>
      <c r="I26" s="608"/>
      <c r="J26" s="608"/>
      <c r="K26" s="608"/>
      <c r="L26" s="608"/>
      <c r="M26" s="608"/>
      <c r="N26" s="608"/>
      <c r="O26" s="608"/>
      <c r="P26" s="608"/>
      <c r="Q26" s="609"/>
      <c r="R26" s="610">
        <v>1168</v>
      </c>
      <c r="S26" s="611"/>
      <c r="T26" s="611"/>
      <c r="U26" s="611"/>
      <c r="V26" s="611"/>
      <c r="W26" s="611"/>
      <c r="X26" s="611"/>
      <c r="Y26" s="612"/>
      <c r="Z26" s="613">
        <v>0</v>
      </c>
      <c r="AA26" s="613"/>
      <c r="AB26" s="613"/>
      <c r="AC26" s="613"/>
      <c r="AD26" s="614">
        <v>1168</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836071</v>
      </c>
      <c r="CS26" s="611"/>
      <c r="CT26" s="611"/>
      <c r="CU26" s="611"/>
      <c r="CV26" s="611"/>
      <c r="CW26" s="611"/>
      <c r="CX26" s="611"/>
      <c r="CY26" s="612"/>
      <c r="CZ26" s="615">
        <v>6.9</v>
      </c>
      <c r="DA26" s="642"/>
      <c r="DB26" s="642"/>
      <c r="DC26" s="645"/>
      <c r="DD26" s="619">
        <v>803805</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2"/>
      <c r="DY26" s="642"/>
      <c r="DZ26" s="642"/>
      <c r="EA26" s="642"/>
      <c r="EB26" s="642"/>
      <c r="EC26" s="643"/>
    </row>
    <row r="27" spans="2:133" ht="11.25" customHeight="1" x14ac:dyDescent="0.2">
      <c r="B27" s="607" t="s">
        <v>286</v>
      </c>
      <c r="C27" s="608"/>
      <c r="D27" s="608"/>
      <c r="E27" s="608"/>
      <c r="F27" s="608"/>
      <c r="G27" s="608"/>
      <c r="H27" s="608"/>
      <c r="I27" s="608"/>
      <c r="J27" s="608"/>
      <c r="K27" s="608"/>
      <c r="L27" s="608"/>
      <c r="M27" s="608"/>
      <c r="N27" s="608"/>
      <c r="O27" s="608"/>
      <c r="P27" s="608"/>
      <c r="Q27" s="609"/>
      <c r="R27" s="610">
        <v>28902</v>
      </c>
      <c r="S27" s="611"/>
      <c r="T27" s="611"/>
      <c r="U27" s="611"/>
      <c r="V27" s="611"/>
      <c r="W27" s="611"/>
      <c r="X27" s="611"/>
      <c r="Y27" s="612"/>
      <c r="Z27" s="613">
        <v>0.2</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1475618</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1352173</v>
      </c>
      <c r="CS27" s="640"/>
      <c r="CT27" s="640"/>
      <c r="CU27" s="640"/>
      <c r="CV27" s="640"/>
      <c r="CW27" s="640"/>
      <c r="CX27" s="640"/>
      <c r="CY27" s="641"/>
      <c r="CZ27" s="615">
        <v>11.1</v>
      </c>
      <c r="DA27" s="642"/>
      <c r="DB27" s="642"/>
      <c r="DC27" s="645"/>
      <c r="DD27" s="619">
        <v>531017</v>
      </c>
      <c r="DE27" s="640"/>
      <c r="DF27" s="640"/>
      <c r="DG27" s="640"/>
      <c r="DH27" s="640"/>
      <c r="DI27" s="640"/>
      <c r="DJ27" s="640"/>
      <c r="DK27" s="641"/>
      <c r="DL27" s="619">
        <v>362935</v>
      </c>
      <c r="DM27" s="640"/>
      <c r="DN27" s="640"/>
      <c r="DO27" s="640"/>
      <c r="DP27" s="640"/>
      <c r="DQ27" s="640"/>
      <c r="DR27" s="640"/>
      <c r="DS27" s="640"/>
      <c r="DT27" s="640"/>
      <c r="DU27" s="640"/>
      <c r="DV27" s="641"/>
      <c r="DW27" s="615">
        <v>6.4</v>
      </c>
      <c r="DX27" s="642"/>
      <c r="DY27" s="642"/>
      <c r="DZ27" s="642"/>
      <c r="EA27" s="642"/>
      <c r="EB27" s="642"/>
      <c r="EC27" s="643"/>
    </row>
    <row r="28" spans="2:133" ht="11.25" customHeight="1" x14ac:dyDescent="0.2">
      <c r="B28" s="607" t="s">
        <v>289</v>
      </c>
      <c r="C28" s="608"/>
      <c r="D28" s="608"/>
      <c r="E28" s="608"/>
      <c r="F28" s="608"/>
      <c r="G28" s="608"/>
      <c r="H28" s="608"/>
      <c r="I28" s="608"/>
      <c r="J28" s="608"/>
      <c r="K28" s="608"/>
      <c r="L28" s="608"/>
      <c r="M28" s="608"/>
      <c r="N28" s="608"/>
      <c r="O28" s="608"/>
      <c r="P28" s="608"/>
      <c r="Q28" s="609"/>
      <c r="R28" s="610">
        <v>84159</v>
      </c>
      <c r="S28" s="611"/>
      <c r="T28" s="611"/>
      <c r="U28" s="611"/>
      <c r="V28" s="611"/>
      <c r="W28" s="611"/>
      <c r="X28" s="611"/>
      <c r="Y28" s="612"/>
      <c r="Z28" s="613">
        <v>0.7</v>
      </c>
      <c r="AA28" s="613"/>
      <c r="AB28" s="613"/>
      <c r="AC28" s="613"/>
      <c r="AD28" s="614">
        <v>3527</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397233</v>
      </c>
      <c r="CS28" s="611"/>
      <c r="CT28" s="611"/>
      <c r="CU28" s="611"/>
      <c r="CV28" s="611"/>
      <c r="CW28" s="611"/>
      <c r="CX28" s="611"/>
      <c r="CY28" s="612"/>
      <c r="CZ28" s="615">
        <v>3.3</v>
      </c>
      <c r="DA28" s="642"/>
      <c r="DB28" s="642"/>
      <c r="DC28" s="645"/>
      <c r="DD28" s="619">
        <v>393718</v>
      </c>
      <c r="DE28" s="611"/>
      <c r="DF28" s="611"/>
      <c r="DG28" s="611"/>
      <c r="DH28" s="611"/>
      <c r="DI28" s="611"/>
      <c r="DJ28" s="611"/>
      <c r="DK28" s="612"/>
      <c r="DL28" s="619">
        <v>393718</v>
      </c>
      <c r="DM28" s="611"/>
      <c r="DN28" s="611"/>
      <c r="DO28" s="611"/>
      <c r="DP28" s="611"/>
      <c r="DQ28" s="611"/>
      <c r="DR28" s="611"/>
      <c r="DS28" s="611"/>
      <c r="DT28" s="611"/>
      <c r="DU28" s="611"/>
      <c r="DV28" s="612"/>
      <c r="DW28" s="615">
        <v>7</v>
      </c>
      <c r="DX28" s="642"/>
      <c r="DY28" s="642"/>
      <c r="DZ28" s="642"/>
      <c r="EA28" s="642"/>
      <c r="EB28" s="642"/>
      <c r="EC28" s="643"/>
    </row>
    <row r="29" spans="2:133" ht="11.25" customHeight="1" x14ac:dyDescent="0.2">
      <c r="B29" s="607" t="s">
        <v>291</v>
      </c>
      <c r="C29" s="608"/>
      <c r="D29" s="608"/>
      <c r="E29" s="608"/>
      <c r="F29" s="608"/>
      <c r="G29" s="608"/>
      <c r="H29" s="608"/>
      <c r="I29" s="608"/>
      <c r="J29" s="608"/>
      <c r="K29" s="608"/>
      <c r="L29" s="608"/>
      <c r="M29" s="608"/>
      <c r="N29" s="608"/>
      <c r="O29" s="608"/>
      <c r="P29" s="608"/>
      <c r="Q29" s="609"/>
      <c r="R29" s="610">
        <v>44646</v>
      </c>
      <c r="S29" s="611"/>
      <c r="T29" s="611"/>
      <c r="U29" s="611"/>
      <c r="V29" s="611"/>
      <c r="W29" s="611"/>
      <c r="X29" s="611"/>
      <c r="Y29" s="612"/>
      <c r="Z29" s="613">
        <v>0.4</v>
      </c>
      <c r="AA29" s="613"/>
      <c r="AB29" s="613"/>
      <c r="AC29" s="613"/>
      <c r="AD29" s="614">
        <v>6906</v>
      </c>
      <c r="AE29" s="614"/>
      <c r="AF29" s="614"/>
      <c r="AG29" s="614"/>
      <c r="AH29" s="614"/>
      <c r="AI29" s="614"/>
      <c r="AJ29" s="614"/>
      <c r="AK29" s="614"/>
      <c r="AL29" s="615">
        <v>0.1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396770</v>
      </c>
      <c r="CS29" s="640"/>
      <c r="CT29" s="640"/>
      <c r="CU29" s="640"/>
      <c r="CV29" s="640"/>
      <c r="CW29" s="640"/>
      <c r="CX29" s="640"/>
      <c r="CY29" s="641"/>
      <c r="CZ29" s="615">
        <v>3.3</v>
      </c>
      <c r="DA29" s="642"/>
      <c r="DB29" s="642"/>
      <c r="DC29" s="645"/>
      <c r="DD29" s="619">
        <v>393255</v>
      </c>
      <c r="DE29" s="640"/>
      <c r="DF29" s="640"/>
      <c r="DG29" s="640"/>
      <c r="DH29" s="640"/>
      <c r="DI29" s="640"/>
      <c r="DJ29" s="640"/>
      <c r="DK29" s="641"/>
      <c r="DL29" s="619">
        <v>393255</v>
      </c>
      <c r="DM29" s="640"/>
      <c r="DN29" s="640"/>
      <c r="DO29" s="640"/>
      <c r="DP29" s="640"/>
      <c r="DQ29" s="640"/>
      <c r="DR29" s="640"/>
      <c r="DS29" s="640"/>
      <c r="DT29" s="640"/>
      <c r="DU29" s="640"/>
      <c r="DV29" s="641"/>
      <c r="DW29" s="615">
        <v>7</v>
      </c>
      <c r="DX29" s="642"/>
      <c r="DY29" s="642"/>
      <c r="DZ29" s="642"/>
      <c r="EA29" s="642"/>
      <c r="EB29" s="642"/>
      <c r="EC29" s="643"/>
    </row>
    <row r="30" spans="2:133" ht="11.25" customHeight="1" x14ac:dyDescent="0.2">
      <c r="B30" s="607" t="s">
        <v>293</v>
      </c>
      <c r="C30" s="608"/>
      <c r="D30" s="608"/>
      <c r="E30" s="608"/>
      <c r="F30" s="608"/>
      <c r="G30" s="608"/>
      <c r="H30" s="608"/>
      <c r="I30" s="608"/>
      <c r="J30" s="608"/>
      <c r="K30" s="608"/>
      <c r="L30" s="608"/>
      <c r="M30" s="608"/>
      <c r="N30" s="608"/>
      <c r="O30" s="608"/>
      <c r="P30" s="608"/>
      <c r="Q30" s="609"/>
      <c r="R30" s="610">
        <v>2544154</v>
      </c>
      <c r="S30" s="611"/>
      <c r="T30" s="611"/>
      <c r="U30" s="611"/>
      <c r="V30" s="611"/>
      <c r="W30" s="611"/>
      <c r="X30" s="611"/>
      <c r="Y30" s="612"/>
      <c r="Z30" s="613">
        <v>20.5</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375712</v>
      </c>
      <c r="CS30" s="611"/>
      <c r="CT30" s="611"/>
      <c r="CU30" s="611"/>
      <c r="CV30" s="611"/>
      <c r="CW30" s="611"/>
      <c r="CX30" s="611"/>
      <c r="CY30" s="612"/>
      <c r="CZ30" s="615">
        <v>3.1</v>
      </c>
      <c r="DA30" s="642"/>
      <c r="DB30" s="642"/>
      <c r="DC30" s="645"/>
      <c r="DD30" s="619">
        <v>372241</v>
      </c>
      <c r="DE30" s="611"/>
      <c r="DF30" s="611"/>
      <c r="DG30" s="611"/>
      <c r="DH30" s="611"/>
      <c r="DI30" s="611"/>
      <c r="DJ30" s="611"/>
      <c r="DK30" s="612"/>
      <c r="DL30" s="619">
        <v>372241</v>
      </c>
      <c r="DM30" s="611"/>
      <c r="DN30" s="611"/>
      <c r="DO30" s="611"/>
      <c r="DP30" s="611"/>
      <c r="DQ30" s="611"/>
      <c r="DR30" s="611"/>
      <c r="DS30" s="611"/>
      <c r="DT30" s="611"/>
      <c r="DU30" s="611"/>
      <c r="DV30" s="612"/>
      <c r="DW30" s="615">
        <v>6.6</v>
      </c>
      <c r="DX30" s="642"/>
      <c r="DY30" s="642"/>
      <c r="DZ30" s="642"/>
      <c r="EA30" s="642"/>
      <c r="EB30" s="642"/>
      <c r="EC30" s="643"/>
    </row>
    <row r="31" spans="2:133" ht="11.25" customHeight="1" x14ac:dyDescent="0.2">
      <c r="B31" s="623" t="s">
        <v>297</v>
      </c>
      <c r="C31" s="624"/>
      <c r="D31" s="624"/>
      <c r="E31" s="624"/>
      <c r="F31" s="624"/>
      <c r="G31" s="624"/>
      <c r="H31" s="624"/>
      <c r="I31" s="624"/>
      <c r="J31" s="624"/>
      <c r="K31" s="624"/>
      <c r="L31" s="624"/>
      <c r="M31" s="624"/>
      <c r="N31" s="624"/>
      <c r="O31" s="624"/>
      <c r="P31" s="624"/>
      <c r="Q31" s="625"/>
      <c r="R31" s="610">
        <v>518019</v>
      </c>
      <c r="S31" s="611"/>
      <c r="T31" s="611"/>
      <c r="U31" s="611"/>
      <c r="V31" s="611"/>
      <c r="W31" s="611"/>
      <c r="X31" s="611"/>
      <c r="Y31" s="612"/>
      <c r="Z31" s="613">
        <v>4.2</v>
      </c>
      <c r="AA31" s="613"/>
      <c r="AB31" s="613"/>
      <c r="AC31" s="613"/>
      <c r="AD31" s="614">
        <v>518019</v>
      </c>
      <c r="AE31" s="614"/>
      <c r="AF31" s="614"/>
      <c r="AG31" s="614"/>
      <c r="AH31" s="614"/>
      <c r="AI31" s="614"/>
      <c r="AJ31" s="614"/>
      <c r="AK31" s="614"/>
      <c r="AL31" s="615">
        <v>9.1999999999999993</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98.7</v>
      </c>
      <c r="BH31" s="654"/>
      <c r="BI31" s="654"/>
      <c r="BJ31" s="654"/>
      <c r="BK31" s="654"/>
      <c r="BL31" s="654"/>
      <c r="BM31" s="605">
        <v>96.2</v>
      </c>
      <c r="BN31" s="654"/>
      <c r="BO31" s="654"/>
      <c r="BP31" s="654"/>
      <c r="BQ31" s="655"/>
      <c r="BR31" s="657">
        <v>98.7</v>
      </c>
      <c r="BS31" s="654"/>
      <c r="BT31" s="654"/>
      <c r="BU31" s="654"/>
      <c r="BV31" s="654"/>
      <c r="BW31" s="654"/>
      <c r="BX31" s="605">
        <v>95.9</v>
      </c>
      <c r="BY31" s="654"/>
      <c r="BZ31" s="654"/>
      <c r="CA31" s="654"/>
      <c r="CB31" s="655"/>
      <c r="CD31" s="650"/>
      <c r="CE31" s="651"/>
      <c r="CF31" s="607" t="s">
        <v>300</v>
      </c>
      <c r="CG31" s="608"/>
      <c r="CH31" s="608"/>
      <c r="CI31" s="608"/>
      <c r="CJ31" s="608"/>
      <c r="CK31" s="608"/>
      <c r="CL31" s="608"/>
      <c r="CM31" s="608"/>
      <c r="CN31" s="608"/>
      <c r="CO31" s="608"/>
      <c r="CP31" s="608"/>
      <c r="CQ31" s="609"/>
      <c r="CR31" s="610">
        <v>21058</v>
      </c>
      <c r="CS31" s="640"/>
      <c r="CT31" s="640"/>
      <c r="CU31" s="640"/>
      <c r="CV31" s="640"/>
      <c r="CW31" s="640"/>
      <c r="CX31" s="640"/>
      <c r="CY31" s="641"/>
      <c r="CZ31" s="615">
        <v>0.2</v>
      </c>
      <c r="DA31" s="642"/>
      <c r="DB31" s="642"/>
      <c r="DC31" s="645"/>
      <c r="DD31" s="619">
        <v>21014</v>
      </c>
      <c r="DE31" s="640"/>
      <c r="DF31" s="640"/>
      <c r="DG31" s="640"/>
      <c r="DH31" s="640"/>
      <c r="DI31" s="640"/>
      <c r="DJ31" s="640"/>
      <c r="DK31" s="641"/>
      <c r="DL31" s="619">
        <v>21014</v>
      </c>
      <c r="DM31" s="640"/>
      <c r="DN31" s="640"/>
      <c r="DO31" s="640"/>
      <c r="DP31" s="640"/>
      <c r="DQ31" s="640"/>
      <c r="DR31" s="640"/>
      <c r="DS31" s="640"/>
      <c r="DT31" s="640"/>
      <c r="DU31" s="640"/>
      <c r="DV31" s="641"/>
      <c r="DW31" s="615">
        <v>0.4</v>
      </c>
      <c r="DX31" s="642"/>
      <c r="DY31" s="642"/>
      <c r="DZ31" s="642"/>
      <c r="EA31" s="642"/>
      <c r="EB31" s="642"/>
      <c r="EC31" s="643"/>
    </row>
    <row r="32" spans="2:133" ht="11.25" customHeight="1" x14ac:dyDescent="0.2">
      <c r="B32" s="607" t="s">
        <v>301</v>
      </c>
      <c r="C32" s="608"/>
      <c r="D32" s="608"/>
      <c r="E32" s="608"/>
      <c r="F32" s="608"/>
      <c r="G32" s="608"/>
      <c r="H32" s="608"/>
      <c r="I32" s="608"/>
      <c r="J32" s="608"/>
      <c r="K32" s="608"/>
      <c r="L32" s="608"/>
      <c r="M32" s="608"/>
      <c r="N32" s="608"/>
      <c r="O32" s="608"/>
      <c r="P32" s="608"/>
      <c r="Q32" s="609"/>
      <c r="R32" s="610">
        <v>1403619</v>
      </c>
      <c r="S32" s="611"/>
      <c r="T32" s="611"/>
      <c r="U32" s="611"/>
      <c r="V32" s="611"/>
      <c r="W32" s="611"/>
      <c r="X32" s="611"/>
      <c r="Y32" s="612"/>
      <c r="Z32" s="613">
        <v>11.3</v>
      </c>
      <c r="AA32" s="613"/>
      <c r="AB32" s="613"/>
      <c r="AC32" s="613"/>
      <c r="AD32" s="614" t="s">
        <v>121</v>
      </c>
      <c r="AE32" s="614"/>
      <c r="AF32" s="614"/>
      <c r="AG32" s="614"/>
      <c r="AH32" s="614"/>
      <c r="AI32" s="614"/>
      <c r="AJ32" s="614"/>
      <c r="AK32" s="614"/>
      <c r="AL32" s="615" t="s">
        <v>121</v>
      </c>
      <c r="AM32" s="616"/>
      <c r="AN32" s="616"/>
      <c r="AO32" s="617"/>
      <c r="AP32" s="660"/>
      <c r="AQ32" s="661"/>
      <c r="AR32" s="661"/>
      <c r="AS32" s="661"/>
      <c r="AT32" s="665"/>
      <c r="AU32" s="208" t="s">
        <v>302</v>
      </c>
      <c r="AX32" s="607" t="s">
        <v>303</v>
      </c>
      <c r="AY32" s="608"/>
      <c r="AZ32" s="608"/>
      <c r="BA32" s="608"/>
      <c r="BB32" s="608"/>
      <c r="BC32" s="608"/>
      <c r="BD32" s="608"/>
      <c r="BE32" s="608"/>
      <c r="BF32" s="609"/>
      <c r="BG32" s="667">
        <v>98.4</v>
      </c>
      <c r="BH32" s="640"/>
      <c r="BI32" s="640"/>
      <c r="BJ32" s="640"/>
      <c r="BK32" s="640"/>
      <c r="BL32" s="640"/>
      <c r="BM32" s="616">
        <v>96.3</v>
      </c>
      <c r="BN32" s="640"/>
      <c r="BO32" s="640"/>
      <c r="BP32" s="640"/>
      <c r="BQ32" s="656"/>
      <c r="BR32" s="667">
        <v>98.3</v>
      </c>
      <c r="BS32" s="640"/>
      <c r="BT32" s="640"/>
      <c r="BU32" s="640"/>
      <c r="BV32" s="640"/>
      <c r="BW32" s="640"/>
      <c r="BX32" s="616">
        <v>96.2</v>
      </c>
      <c r="BY32" s="640"/>
      <c r="BZ32" s="640"/>
      <c r="CA32" s="640"/>
      <c r="CB32" s="656"/>
      <c r="CD32" s="652"/>
      <c r="CE32" s="653"/>
      <c r="CF32" s="607" t="s">
        <v>304</v>
      </c>
      <c r="CG32" s="608"/>
      <c r="CH32" s="608"/>
      <c r="CI32" s="608"/>
      <c r="CJ32" s="608"/>
      <c r="CK32" s="608"/>
      <c r="CL32" s="608"/>
      <c r="CM32" s="608"/>
      <c r="CN32" s="608"/>
      <c r="CO32" s="608"/>
      <c r="CP32" s="608"/>
      <c r="CQ32" s="609"/>
      <c r="CR32" s="610">
        <v>463</v>
      </c>
      <c r="CS32" s="611"/>
      <c r="CT32" s="611"/>
      <c r="CU32" s="611"/>
      <c r="CV32" s="611"/>
      <c r="CW32" s="611"/>
      <c r="CX32" s="611"/>
      <c r="CY32" s="612"/>
      <c r="CZ32" s="615">
        <v>0</v>
      </c>
      <c r="DA32" s="642"/>
      <c r="DB32" s="642"/>
      <c r="DC32" s="645"/>
      <c r="DD32" s="619">
        <v>463</v>
      </c>
      <c r="DE32" s="611"/>
      <c r="DF32" s="611"/>
      <c r="DG32" s="611"/>
      <c r="DH32" s="611"/>
      <c r="DI32" s="611"/>
      <c r="DJ32" s="611"/>
      <c r="DK32" s="612"/>
      <c r="DL32" s="619">
        <v>463</v>
      </c>
      <c r="DM32" s="611"/>
      <c r="DN32" s="611"/>
      <c r="DO32" s="611"/>
      <c r="DP32" s="611"/>
      <c r="DQ32" s="611"/>
      <c r="DR32" s="611"/>
      <c r="DS32" s="611"/>
      <c r="DT32" s="611"/>
      <c r="DU32" s="611"/>
      <c r="DV32" s="612"/>
      <c r="DW32" s="615">
        <v>0</v>
      </c>
      <c r="DX32" s="642"/>
      <c r="DY32" s="642"/>
      <c r="DZ32" s="642"/>
      <c r="EA32" s="642"/>
      <c r="EB32" s="642"/>
      <c r="EC32" s="643"/>
    </row>
    <row r="33" spans="2:133" ht="11.25" customHeight="1" x14ac:dyDescent="0.2">
      <c r="B33" s="607" t="s">
        <v>305</v>
      </c>
      <c r="C33" s="608"/>
      <c r="D33" s="608"/>
      <c r="E33" s="608"/>
      <c r="F33" s="608"/>
      <c r="G33" s="608"/>
      <c r="H33" s="608"/>
      <c r="I33" s="608"/>
      <c r="J33" s="608"/>
      <c r="K33" s="608"/>
      <c r="L33" s="608"/>
      <c r="M33" s="608"/>
      <c r="N33" s="608"/>
      <c r="O33" s="608"/>
      <c r="P33" s="608"/>
      <c r="Q33" s="609"/>
      <c r="R33" s="610">
        <v>2174403</v>
      </c>
      <c r="S33" s="611"/>
      <c r="T33" s="611"/>
      <c r="U33" s="611"/>
      <c r="V33" s="611"/>
      <c r="W33" s="611"/>
      <c r="X33" s="611"/>
      <c r="Y33" s="612"/>
      <c r="Z33" s="613">
        <v>17.5</v>
      </c>
      <c r="AA33" s="613"/>
      <c r="AB33" s="613"/>
      <c r="AC33" s="613"/>
      <c r="AD33" s="614">
        <v>1116951</v>
      </c>
      <c r="AE33" s="614"/>
      <c r="AF33" s="614"/>
      <c r="AG33" s="614"/>
      <c r="AH33" s="614"/>
      <c r="AI33" s="614"/>
      <c r="AJ33" s="614"/>
      <c r="AK33" s="614"/>
      <c r="AL33" s="615">
        <v>19.899999999999999</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98.7</v>
      </c>
      <c r="BH33" s="669"/>
      <c r="BI33" s="669"/>
      <c r="BJ33" s="669"/>
      <c r="BK33" s="669"/>
      <c r="BL33" s="669"/>
      <c r="BM33" s="670">
        <v>95.2</v>
      </c>
      <c r="BN33" s="669"/>
      <c r="BO33" s="669"/>
      <c r="BP33" s="669"/>
      <c r="BQ33" s="671"/>
      <c r="BR33" s="668">
        <v>98.7</v>
      </c>
      <c r="BS33" s="669"/>
      <c r="BT33" s="669"/>
      <c r="BU33" s="669"/>
      <c r="BV33" s="669"/>
      <c r="BW33" s="669"/>
      <c r="BX33" s="670">
        <v>94.7</v>
      </c>
      <c r="BY33" s="669"/>
      <c r="BZ33" s="669"/>
      <c r="CA33" s="669"/>
      <c r="CB33" s="671"/>
      <c r="CD33" s="607" t="s">
        <v>307</v>
      </c>
      <c r="CE33" s="608"/>
      <c r="CF33" s="608"/>
      <c r="CG33" s="608"/>
      <c r="CH33" s="608"/>
      <c r="CI33" s="608"/>
      <c r="CJ33" s="608"/>
      <c r="CK33" s="608"/>
      <c r="CL33" s="608"/>
      <c r="CM33" s="608"/>
      <c r="CN33" s="608"/>
      <c r="CO33" s="608"/>
      <c r="CP33" s="608"/>
      <c r="CQ33" s="609"/>
      <c r="CR33" s="610">
        <v>6625657</v>
      </c>
      <c r="CS33" s="640"/>
      <c r="CT33" s="640"/>
      <c r="CU33" s="640"/>
      <c r="CV33" s="640"/>
      <c r="CW33" s="640"/>
      <c r="CX33" s="640"/>
      <c r="CY33" s="641"/>
      <c r="CZ33" s="615">
        <v>54.6</v>
      </c>
      <c r="DA33" s="642"/>
      <c r="DB33" s="642"/>
      <c r="DC33" s="645"/>
      <c r="DD33" s="619">
        <v>3569549</v>
      </c>
      <c r="DE33" s="640"/>
      <c r="DF33" s="640"/>
      <c r="DG33" s="640"/>
      <c r="DH33" s="640"/>
      <c r="DI33" s="640"/>
      <c r="DJ33" s="640"/>
      <c r="DK33" s="641"/>
      <c r="DL33" s="619">
        <v>2681301</v>
      </c>
      <c r="DM33" s="640"/>
      <c r="DN33" s="640"/>
      <c r="DO33" s="640"/>
      <c r="DP33" s="640"/>
      <c r="DQ33" s="640"/>
      <c r="DR33" s="640"/>
      <c r="DS33" s="640"/>
      <c r="DT33" s="640"/>
      <c r="DU33" s="640"/>
      <c r="DV33" s="641"/>
      <c r="DW33" s="615">
        <v>47.6</v>
      </c>
      <c r="DX33" s="642"/>
      <c r="DY33" s="642"/>
      <c r="DZ33" s="642"/>
      <c r="EA33" s="642"/>
      <c r="EB33" s="642"/>
      <c r="EC33" s="643"/>
    </row>
    <row r="34" spans="2:133" ht="11.25" customHeight="1" x14ac:dyDescent="0.2">
      <c r="B34" s="607" t="s">
        <v>308</v>
      </c>
      <c r="C34" s="608"/>
      <c r="D34" s="608"/>
      <c r="E34" s="608"/>
      <c r="F34" s="608"/>
      <c r="G34" s="608"/>
      <c r="H34" s="608"/>
      <c r="I34" s="608"/>
      <c r="J34" s="608"/>
      <c r="K34" s="608"/>
      <c r="L34" s="608"/>
      <c r="M34" s="608"/>
      <c r="N34" s="608"/>
      <c r="O34" s="608"/>
      <c r="P34" s="608"/>
      <c r="Q34" s="609"/>
      <c r="R34" s="610">
        <v>211886</v>
      </c>
      <c r="S34" s="611"/>
      <c r="T34" s="611"/>
      <c r="U34" s="611"/>
      <c r="V34" s="611"/>
      <c r="W34" s="611"/>
      <c r="X34" s="611"/>
      <c r="Y34" s="612"/>
      <c r="Z34" s="613">
        <v>1.7</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2205979</v>
      </c>
      <c r="CS34" s="611"/>
      <c r="CT34" s="611"/>
      <c r="CU34" s="611"/>
      <c r="CV34" s="611"/>
      <c r="CW34" s="611"/>
      <c r="CX34" s="611"/>
      <c r="CY34" s="612"/>
      <c r="CZ34" s="615">
        <v>18.2</v>
      </c>
      <c r="DA34" s="642"/>
      <c r="DB34" s="642"/>
      <c r="DC34" s="645"/>
      <c r="DD34" s="619">
        <v>1268001</v>
      </c>
      <c r="DE34" s="611"/>
      <c r="DF34" s="611"/>
      <c r="DG34" s="611"/>
      <c r="DH34" s="611"/>
      <c r="DI34" s="611"/>
      <c r="DJ34" s="611"/>
      <c r="DK34" s="612"/>
      <c r="DL34" s="619">
        <v>971151</v>
      </c>
      <c r="DM34" s="611"/>
      <c r="DN34" s="611"/>
      <c r="DO34" s="611"/>
      <c r="DP34" s="611"/>
      <c r="DQ34" s="611"/>
      <c r="DR34" s="611"/>
      <c r="DS34" s="611"/>
      <c r="DT34" s="611"/>
      <c r="DU34" s="611"/>
      <c r="DV34" s="612"/>
      <c r="DW34" s="615">
        <v>17.2</v>
      </c>
      <c r="DX34" s="642"/>
      <c r="DY34" s="642"/>
      <c r="DZ34" s="642"/>
      <c r="EA34" s="642"/>
      <c r="EB34" s="642"/>
      <c r="EC34" s="643"/>
    </row>
    <row r="35" spans="2:133" ht="11.25" customHeight="1" x14ac:dyDescent="0.2">
      <c r="B35" s="607" t="s">
        <v>310</v>
      </c>
      <c r="C35" s="608"/>
      <c r="D35" s="608"/>
      <c r="E35" s="608"/>
      <c r="F35" s="608"/>
      <c r="G35" s="608"/>
      <c r="H35" s="608"/>
      <c r="I35" s="608"/>
      <c r="J35" s="608"/>
      <c r="K35" s="608"/>
      <c r="L35" s="608"/>
      <c r="M35" s="608"/>
      <c r="N35" s="608"/>
      <c r="O35" s="608"/>
      <c r="P35" s="608"/>
      <c r="Q35" s="609"/>
      <c r="R35" s="610">
        <v>465526</v>
      </c>
      <c r="S35" s="611"/>
      <c r="T35" s="611"/>
      <c r="U35" s="611"/>
      <c r="V35" s="611"/>
      <c r="W35" s="611"/>
      <c r="X35" s="611"/>
      <c r="Y35" s="612"/>
      <c r="Z35" s="613">
        <v>3.8</v>
      </c>
      <c r="AA35" s="613"/>
      <c r="AB35" s="613"/>
      <c r="AC35" s="613"/>
      <c r="AD35" s="614" t="s">
        <v>121</v>
      </c>
      <c r="AE35" s="614"/>
      <c r="AF35" s="614"/>
      <c r="AG35" s="614"/>
      <c r="AH35" s="614"/>
      <c r="AI35" s="614"/>
      <c r="AJ35" s="614"/>
      <c r="AK35" s="614"/>
      <c r="AL35" s="615" t="s">
        <v>121</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133808</v>
      </c>
      <c r="CS35" s="640"/>
      <c r="CT35" s="640"/>
      <c r="CU35" s="640"/>
      <c r="CV35" s="640"/>
      <c r="CW35" s="640"/>
      <c r="CX35" s="640"/>
      <c r="CY35" s="641"/>
      <c r="CZ35" s="615">
        <v>1.1000000000000001</v>
      </c>
      <c r="DA35" s="642"/>
      <c r="DB35" s="642"/>
      <c r="DC35" s="645"/>
      <c r="DD35" s="619">
        <v>112352</v>
      </c>
      <c r="DE35" s="640"/>
      <c r="DF35" s="640"/>
      <c r="DG35" s="640"/>
      <c r="DH35" s="640"/>
      <c r="DI35" s="640"/>
      <c r="DJ35" s="640"/>
      <c r="DK35" s="641"/>
      <c r="DL35" s="619">
        <v>11794</v>
      </c>
      <c r="DM35" s="640"/>
      <c r="DN35" s="640"/>
      <c r="DO35" s="640"/>
      <c r="DP35" s="640"/>
      <c r="DQ35" s="640"/>
      <c r="DR35" s="640"/>
      <c r="DS35" s="640"/>
      <c r="DT35" s="640"/>
      <c r="DU35" s="640"/>
      <c r="DV35" s="641"/>
      <c r="DW35" s="615">
        <v>0.2</v>
      </c>
      <c r="DX35" s="642"/>
      <c r="DY35" s="642"/>
      <c r="DZ35" s="642"/>
      <c r="EA35" s="642"/>
      <c r="EB35" s="642"/>
      <c r="EC35" s="643"/>
    </row>
    <row r="36" spans="2:133" ht="11.25" customHeight="1" x14ac:dyDescent="0.2">
      <c r="B36" s="607" t="s">
        <v>314</v>
      </c>
      <c r="C36" s="608"/>
      <c r="D36" s="608"/>
      <c r="E36" s="608"/>
      <c r="F36" s="608"/>
      <c r="G36" s="608"/>
      <c r="H36" s="608"/>
      <c r="I36" s="608"/>
      <c r="J36" s="608"/>
      <c r="K36" s="608"/>
      <c r="L36" s="608"/>
      <c r="M36" s="608"/>
      <c r="N36" s="608"/>
      <c r="O36" s="608"/>
      <c r="P36" s="608"/>
      <c r="Q36" s="609"/>
      <c r="R36" s="610">
        <v>282278</v>
      </c>
      <c r="S36" s="611"/>
      <c r="T36" s="611"/>
      <c r="U36" s="611"/>
      <c r="V36" s="611"/>
      <c r="W36" s="611"/>
      <c r="X36" s="611"/>
      <c r="Y36" s="612"/>
      <c r="Z36" s="613">
        <v>2.2999999999999998</v>
      </c>
      <c r="AA36" s="613"/>
      <c r="AB36" s="613"/>
      <c r="AC36" s="613"/>
      <c r="AD36" s="614" t="s">
        <v>121</v>
      </c>
      <c r="AE36" s="614"/>
      <c r="AF36" s="614"/>
      <c r="AG36" s="614"/>
      <c r="AH36" s="614"/>
      <c r="AI36" s="614"/>
      <c r="AJ36" s="614"/>
      <c r="AK36" s="614"/>
      <c r="AL36" s="615" t="s">
        <v>121</v>
      </c>
      <c r="AM36" s="616"/>
      <c r="AN36" s="616"/>
      <c r="AO36" s="617"/>
      <c r="AP36" s="218"/>
      <c r="AQ36" s="672" t="s">
        <v>315</v>
      </c>
      <c r="AR36" s="673"/>
      <c r="AS36" s="673"/>
      <c r="AT36" s="673"/>
      <c r="AU36" s="673"/>
      <c r="AV36" s="673"/>
      <c r="AW36" s="673"/>
      <c r="AX36" s="673"/>
      <c r="AY36" s="674"/>
      <c r="AZ36" s="599">
        <v>675856</v>
      </c>
      <c r="BA36" s="600"/>
      <c r="BB36" s="600"/>
      <c r="BC36" s="600"/>
      <c r="BD36" s="600"/>
      <c r="BE36" s="600"/>
      <c r="BF36" s="675"/>
      <c r="BG36" s="596" t="s">
        <v>316</v>
      </c>
      <c r="BH36" s="597"/>
      <c r="BI36" s="597"/>
      <c r="BJ36" s="597"/>
      <c r="BK36" s="597"/>
      <c r="BL36" s="597"/>
      <c r="BM36" s="597"/>
      <c r="BN36" s="597"/>
      <c r="BO36" s="597"/>
      <c r="BP36" s="597"/>
      <c r="BQ36" s="597"/>
      <c r="BR36" s="597"/>
      <c r="BS36" s="597"/>
      <c r="BT36" s="597"/>
      <c r="BU36" s="598"/>
      <c r="BV36" s="599">
        <v>19700</v>
      </c>
      <c r="BW36" s="600"/>
      <c r="BX36" s="600"/>
      <c r="BY36" s="600"/>
      <c r="BZ36" s="600"/>
      <c r="CA36" s="600"/>
      <c r="CB36" s="675"/>
      <c r="CD36" s="607" t="s">
        <v>317</v>
      </c>
      <c r="CE36" s="608"/>
      <c r="CF36" s="608"/>
      <c r="CG36" s="608"/>
      <c r="CH36" s="608"/>
      <c r="CI36" s="608"/>
      <c r="CJ36" s="608"/>
      <c r="CK36" s="608"/>
      <c r="CL36" s="608"/>
      <c r="CM36" s="608"/>
      <c r="CN36" s="608"/>
      <c r="CO36" s="608"/>
      <c r="CP36" s="608"/>
      <c r="CQ36" s="609"/>
      <c r="CR36" s="610">
        <v>3013573</v>
      </c>
      <c r="CS36" s="611"/>
      <c r="CT36" s="611"/>
      <c r="CU36" s="611"/>
      <c r="CV36" s="611"/>
      <c r="CW36" s="611"/>
      <c r="CX36" s="611"/>
      <c r="CY36" s="612"/>
      <c r="CZ36" s="615">
        <v>24.8</v>
      </c>
      <c r="DA36" s="642"/>
      <c r="DB36" s="642"/>
      <c r="DC36" s="645"/>
      <c r="DD36" s="619">
        <v>1280549</v>
      </c>
      <c r="DE36" s="611"/>
      <c r="DF36" s="611"/>
      <c r="DG36" s="611"/>
      <c r="DH36" s="611"/>
      <c r="DI36" s="611"/>
      <c r="DJ36" s="611"/>
      <c r="DK36" s="612"/>
      <c r="DL36" s="619">
        <v>1156963</v>
      </c>
      <c r="DM36" s="611"/>
      <c r="DN36" s="611"/>
      <c r="DO36" s="611"/>
      <c r="DP36" s="611"/>
      <c r="DQ36" s="611"/>
      <c r="DR36" s="611"/>
      <c r="DS36" s="611"/>
      <c r="DT36" s="611"/>
      <c r="DU36" s="611"/>
      <c r="DV36" s="612"/>
      <c r="DW36" s="615">
        <v>20.5</v>
      </c>
      <c r="DX36" s="642"/>
      <c r="DY36" s="642"/>
      <c r="DZ36" s="642"/>
      <c r="EA36" s="642"/>
      <c r="EB36" s="642"/>
      <c r="EC36" s="643"/>
    </row>
    <row r="37" spans="2:133" ht="11.25" customHeight="1" x14ac:dyDescent="0.2">
      <c r="B37" s="607" t="s">
        <v>318</v>
      </c>
      <c r="C37" s="608"/>
      <c r="D37" s="608"/>
      <c r="E37" s="608"/>
      <c r="F37" s="608"/>
      <c r="G37" s="608"/>
      <c r="H37" s="608"/>
      <c r="I37" s="608"/>
      <c r="J37" s="608"/>
      <c r="K37" s="608"/>
      <c r="L37" s="608"/>
      <c r="M37" s="608"/>
      <c r="N37" s="608"/>
      <c r="O37" s="608"/>
      <c r="P37" s="608"/>
      <c r="Q37" s="609"/>
      <c r="R37" s="610">
        <v>140441</v>
      </c>
      <c r="S37" s="611"/>
      <c r="T37" s="611"/>
      <c r="U37" s="611"/>
      <c r="V37" s="611"/>
      <c r="W37" s="611"/>
      <c r="X37" s="611"/>
      <c r="Y37" s="612"/>
      <c r="Z37" s="613">
        <v>1.1000000000000001</v>
      </c>
      <c r="AA37" s="613"/>
      <c r="AB37" s="613"/>
      <c r="AC37" s="613"/>
      <c r="AD37" s="614">
        <v>22694</v>
      </c>
      <c r="AE37" s="614"/>
      <c r="AF37" s="614"/>
      <c r="AG37" s="614"/>
      <c r="AH37" s="614"/>
      <c r="AI37" s="614"/>
      <c r="AJ37" s="614"/>
      <c r="AK37" s="614"/>
      <c r="AL37" s="615">
        <v>0.4</v>
      </c>
      <c r="AM37" s="616"/>
      <c r="AN37" s="616"/>
      <c r="AO37" s="617"/>
      <c r="AQ37" s="676" t="s">
        <v>319</v>
      </c>
      <c r="AR37" s="677"/>
      <c r="AS37" s="677"/>
      <c r="AT37" s="677"/>
      <c r="AU37" s="677"/>
      <c r="AV37" s="677"/>
      <c r="AW37" s="677"/>
      <c r="AX37" s="677"/>
      <c r="AY37" s="678"/>
      <c r="AZ37" s="610">
        <v>109594</v>
      </c>
      <c r="BA37" s="611"/>
      <c r="BB37" s="611"/>
      <c r="BC37" s="611"/>
      <c r="BD37" s="640"/>
      <c r="BE37" s="640"/>
      <c r="BF37" s="656"/>
      <c r="BG37" s="607" t="s">
        <v>320</v>
      </c>
      <c r="BH37" s="608"/>
      <c r="BI37" s="608"/>
      <c r="BJ37" s="608"/>
      <c r="BK37" s="608"/>
      <c r="BL37" s="608"/>
      <c r="BM37" s="608"/>
      <c r="BN37" s="608"/>
      <c r="BO37" s="608"/>
      <c r="BP37" s="608"/>
      <c r="BQ37" s="608"/>
      <c r="BR37" s="608"/>
      <c r="BS37" s="608"/>
      <c r="BT37" s="608"/>
      <c r="BU37" s="609"/>
      <c r="BV37" s="610">
        <v>-190340</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523129</v>
      </c>
      <c r="CS37" s="640"/>
      <c r="CT37" s="640"/>
      <c r="CU37" s="640"/>
      <c r="CV37" s="640"/>
      <c r="CW37" s="640"/>
      <c r="CX37" s="640"/>
      <c r="CY37" s="641"/>
      <c r="CZ37" s="615">
        <v>4.3</v>
      </c>
      <c r="DA37" s="642"/>
      <c r="DB37" s="642"/>
      <c r="DC37" s="645"/>
      <c r="DD37" s="619">
        <v>523129</v>
      </c>
      <c r="DE37" s="640"/>
      <c r="DF37" s="640"/>
      <c r="DG37" s="640"/>
      <c r="DH37" s="640"/>
      <c r="DI37" s="640"/>
      <c r="DJ37" s="640"/>
      <c r="DK37" s="641"/>
      <c r="DL37" s="619">
        <v>507317</v>
      </c>
      <c r="DM37" s="640"/>
      <c r="DN37" s="640"/>
      <c r="DO37" s="640"/>
      <c r="DP37" s="640"/>
      <c r="DQ37" s="640"/>
      <c r="DR37" s="640"/>
      <c r="DS37" s="640"/>
      <c r="DT37" s="640"/>
      <c r="DU37" s="640"/>
      <c r="DV37" s="641"/>
      <c r="DW37" s="615">
        <v>9</v>
      </c>
      <c r="DX37" s="642"/>
      <c r="DY37" s="642"/>
      <c r="DZ37" s="642"/>
      <c r="EA37" s="642"/>
      <c r="EB37" s="642"/>
      <c r="EC37" s="643"/>
    </row>
    <row r="38" spans="2:133" ht="11.25" customHeight="1" x14ac:dyDescent="0.2">
      <c r="B38" s="607" t="s">
        <v>322</v>
      </c>
      <c r="C38" s="608"/>
      <c r="D38" s="608"/>
      <c r="E38" s="608"/>
      <c r="F38" s="608"/>
      <c r="G38" s="608"/>
      <c r="H38" s="608"/>
      <c r="I38" s="608"/>
      <c r="J38" s="608"/>
      <c r="K38" s="608"/>
      <c r="L38" s="608"/>
      <c r="M38" s="608"/>
      <c r="N38" s="608"/>
      <c r="O38" s="608"/>
      <c r="P38" s="608"/>
      <c r="Q38" s="609"/>
      <c r="R38" s="610">
        <v>398993</v>
      </c>
      <c r="S38" s="611"/>
      <c r="T38" s="611"/>
      <c r="U38" s="611"/>
      <c r="V38" s="611"/>
      <c r="W38" s="611"/>
      <c r="X38" s="611"/>
      <c r="Y38" s="612"/>
      <c r="Z38" s="613">
        <v>3.2</v>
      </c>
      <c r="AA38" s="613"/>
      <c r="AB38" s="613"/>
      <c r="AC38" s="613"/>
      <c r="AD38" s="614" t="s">
        <v>121</v>
      </c>
      <c r="AE38" s="614"/>
      <c r="AF38" s="614"/>
      <c r="AG38" s="614"/>
      <c r="AH38" s="614"/>
      <c r="AI38" s="614"/>
      <c r="AJ38" s="614"/>
      <c r="AK38" s="614"/>
      <c r="AL38" s="615" t="s">
        <v>121</v>
      </c>
      <c r="AM38" s="616"/>
      <c r="AN38" s="616"/>
      <c r="AO38" s="617"/>
      <c r="AQ38" s="676" t="s">
        <v>323</v>
      </c>
      <c r="AR38" s="677"/>
      <c r="AS38" s="677"/>
      <c r="AT38" s="677"/>
      <c r="AU38" s="677"/>
      <c r="AV38" s="677"/>
      <c r="AW38" s="677"/>
      <c r="AX38" s="677"/>
      <c r="AY38" s="678"/>
      <c r="AZ38" s="610">
        <v>50865</v>
      </c>
      <c r="BA38" s="611"/>
      <c r="BB38" s="611"/>
      <c r="BC38" s="611"/>
      <c r="BD38" s="640"/>
      <c r="BE38" s="640"/>
      <c r="BF38" s="656"/>
      <c r="BG38" s="607" t="s">
        <v>324</v>
      </c>
      <c r="BH38" s="608"/>
      <c r="BI38" s="608"/>
      <c r="BJ38" s="608"/>
      <c r="BK38" s="608"/>
      <c r="BL38" s="608"/>
      <c r="BM38" s="608"/>
      <c r="BN38" s="608"/>
      <c r="BO38" s="608"/>
      <c r="BP38" s="608"/>
      <c r="BQ38" s="608"/>
      <c r="BR38" s="608"/>
      <c r="BS38" s="608"/>
      <c r="BT38" s="608"/>
      <c r="BU38" s="609"/>
      <c r="BV38" s="610">
        <v>2100</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624991</v>
      </c>
      <c r="CS38" s="611"/>
      <c r="CT38" s="611"/>
      <c r="CU38" s="611"/>
      <c r="CV38" s="611"/>
      <c r="CW38" s="611"/>
      <c r="CX38" s="611"/>
      <c r="CY38" s="612"/>
      <c r="CZ38" s="615">
        <v>5.0999999999999996</v>
      </c>
      <c r="DA38" s="642"/>
      <c r="DB38" s="642"/>
      <c r="DC38" s="645"/>
      <c r="DD38" s="619">
        <v>551062</v>
      </c>
      <c r="DE38" s="611"/>
      <c r="DF38" s="611"/>
      <c r="DG38" s="611"/>
      <c r="DH38" s="611"/>
      <c r="DI38" s="611"/>
      <c r="DJ38" s="611"/>
      <c r="DK38" s="612"/>
      <c r="DL38" s="619">
        <v>541393</v>
      </c>
      <c r="DM38" s="611"/>
      <c r="DN38" s="611"/>
      <c r="DO38" s="611"/>
      <c r="DP38" s="611"/>
      <c r="DQ38" s="611"/>
      <c r="DR38" s="611"/>
      <c r="DS38" s="611"/>
      <c r="DT38" s="611"/>
      <c r="DU38" s="611"/>
      <c r="DV38" s="612"/>
      <c r="DW38" s="615">
        <v>9.6</v>
      </c>
      <c r="DX38" s="642"/>
      <c r="DY38" s="642"/>
      <c r="DZ38" s="642"/>
      <c r="EA38" s="642"/>
      <c r="EB38" s="642"/>
      <c r="EC38" s="643"/>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6" t="s">
        <v>327</v>
      </c>
      <c r="AR39" s="677"/>
      <c r="AS39" s="677"/>
      <c r="AT39" s="677"/>
      <c r="AU39" s="677"/>
      <c r="AV39" s="677"/>
      <c r="AW39" s="677"/>
      <c r="AX39" s="677"/>
      <c r="AY39" s="678"/>
      <c r="AZ39" s="610" t="s">
        <v>121</v>
      </c>
      <c r="BA39" s="611"/>
      <c r="BB39" s="611"/>
      <c r="BC39" s="611"/>
      <c r="BD39" s="640"/>
      <c r="BE39" s="640"/>
      <c r="BF39" s="656"/>
      <c r="BG39" s="607" t="s">
        <v>328</v>
      </c>
      <c r="BH39" s="608"/>
      <c r="BI39" s="608"/>
      <c r="BJ39" s="608"/>
      <c r="BK39" s="608"/>
      <c r="BL39" s="608"/>
      <c r="BM39" s="608"/>
      <c r="BN39" s="608"/>
      <c r="BO39" s="608"/>
      <c r="BP39" s="608"/>
      <c r="BQ39" s="608"/>
      <c r="BR39" s="608"/>
      <c r="BS39" s="608"/>
      <c r="BT39" s="608"/>
      <c r="BU39" s="609"/>
      <c r="BV39" s="610">
        <v>3279</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627341</v>
      </c>
      <c r="CS39" s="640"/>
      <c r="CT39" s="640"/>
      <c r="CU39" s="640"/>
      <c r="CV39" s="640"/>
      <c r="CW39" s="640"/>
      <c r="CX39" s="640"/>
      <c r="CY39" s="641"/>
      <c r="CZ39" s="615">
        <v>5.2</v>
      </c>
      <c r="DA39" s="642"/>
      <c r="DB39" s="642"/>
      <c r="DC39" s="645"/>
      <c r="DD39" s="619">
        <v>357585</v>
      </c>
      <c r="DE39" s="640"/>
      <c r="DF39" s="640"/>
      <c r="DG39" s="640"/>
      <c r="DH39" s="640"/>
      <c r="DI39" s="640"/>
      <c r="DJ39" s="640"/>
      <c r="DK39" s="641"/>
      <c r="DL39" s="619" t="s">
        <v>121</v>
      </c>
      <c r="DM39" s="640"/>
      <c r="DN39" s="640"/>
      <c r="DO39" s="640"/>
      <c r="DP39" s="640"/>
      <c r="DQ39" s="640"/>
      <c r="DR39" s="640"/>
      <c r="DS39" s="640"/>
      <c r="DT39" s="640"/>
      <c r="DU39" s="640"/>
      <c r="DV39" s="641"/>
      <c r="DW39" s="615" t="s">
        <v>121</v>
      </c>
      <c r="DX39" s="642"/>
      <c r="DY39" s="642"/>
      <c r="DZ39" s="642"/>
      <c r="EA39" s="642"/>
      <c r="EB39" s="642"/>
      <c r="EC39" s="643"/>
    </row>
    <row r="40" spans="2:133" ht="11.25" customHeight="1" x14ac:dyDescent="0.2">
      <c r="B40" s="607" t="s">
        <v>330</v>
      </c>
      <c r="C40" s="608"/>
      <c r="D40" s="608"/>
      <c r="E40" s="608"/>
      <c r="F40" s="608"/>
      <c r="G40" s="608"/>
      <c r="H40" s="608"/>
      <c r="I40" s="608"/>
      <c r="J40" s="608"/>
      <c r="K40" s="608"/>
      <c r="L40" s="608"/>
      <c r="M40" s="608"/>
      <c r="N40" s="608"/>
      <c r="O40" s="608"/>
      <c r="P40" s="608"/>
      <c r="Q40" s="609"/>
      <c r="R40" s="610">
        <v>21693</v>
      </c>
      <c r="S40" s="611"/>
      <c r="T40" s="611"/>
      <c r="U40" s="611"/>
      <c r="V40" s="611"/>
      <c r="W40" s="611"/>
      <c r="X40" s="611"/>
      <c r="Y40" s="612"/>
      <c r="Z40" s="613">
        <v>0.2</v>
      </c>
      <c r="AA40" s="613"/>
      <c r="AB40" s="613"/>
      <c r="AC40" s="613"/>
      <c r="AD40" s="614" t="s">
        <v>121</v>
      </c>
      <c r="AE40" s="614"/>
      <c r="AF40" s="614"/>
      <c r="AG40" s="614"/>
      <c r="AH40" s="614"/>
      <c r="AI40" s="614"/>
      <c r="AJ40" s="614"/>
      <c r="AK40" s="614"/>
      <c r="AL40" s="615" t="s">
        <v>121</v>
      </c>
      <c r="AM40" s="616"/>
      <c r="AN40" s="616"/>
      <c r="AO40" s="617"/>
      <c r="AQ40" s="676" t="s">
        <v>331</v>
      </c>
      <c r="AR40" s="677"/>
      <c r="AS40" s="677"/>
      <c r="AT40" s="677"/>
      <c r="AU40" s="677"/>
      <c r="AV40" s="677"/>
      <c r="AW40" s="677"/>
      <c r="AX40" s="677"/>
      <c r="AY40" s="678"/>
      <c r="AZ40" s="610" t="s">
        <v>121</v>
      </c>
      <c r="BA40" s="611"/>
      <c r="BB40" s="611"/>
      <c r="BC40" s="611"/>
      <c r="BD40" s="640"/>
      <c r="BE40" s="640"/>
      <c r="BF40" s="656"/>
      <c r="BG40" s="660" t="s">
        <v>332</v>
      </c>
      <c r="BH40" s="661"/>
      <c r="BI40" s="661"/>
      <c r="BJ40" s="661"/>
      <c r="BK40" s="661"/>
      <c r="BL40" s="214"/>
      <c r="BM40" s="608" t="s">
        <v>333</v>
      </c>
      <c r="BN40" s="608"/>
      <c r="BO40" s="608"/>
      <c r="BP40" s="608"/>
      <c r="BQ40" s="608"/>
      <c r="BR40" s="608"/>
      <c r="BS40" s="608"/>
      <c r="BT40" s="608"/>
      <c r="BU40" s="609"/>
      <c r="BV40" s="610">
        <v>65</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19965</v>
      </c>
      <c r="CS40" s="611"/>
      <c r="CT40" s="611"/>
      <c r="CU40" s="611"/>
      <c r="CV40" s="611"/>
      <c r="CW40" s="611"/>
      <c r="CX40" s="611"/>
      <c r="CY40" s="612"/>
      <c r="CZ40" s="615">
        <v>0.2</v>
      </c>
      <c r="DA40" s="642"/>
      <c r="DB40" s="642"/>
      <c r="DC40" s="645"/>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2"/>
      <c r="DY40" s="642"/>
      <c r="DZ40" s="642"/>
      <c r="EA40" s="642"/>
      <c r="EB40" s="642"/>
      <c r="EC40" s="643"/>
    </row>
    <row r="41" spans="2:133" ht="11.25" customHeight="1" x14ac:dyDescent="0.2">
      <c r="B41" s="631" t="s">
        <v>335</v>
      </c>
      <c r="C41" s="632"/>
      <c r="D41" s="632"/>
      <c r="E41" s="632"/>
      <c r="F41" s="632"/>
      <c r="G41" s="632"/>
      <c r="H41" s="632"/>
      <c r="I41" s="632"/>
      <c r="J41" s="632"/>
      <c r="K41" s="632"/>
      <c r="L41" s="632"/>
      <c r="M41" s="632"/>
      <c r="N41" s="632"/>
      <c r="O41" s="632"/>
      <c r="P41" s="632"/>
      <c r="Q41" s="633"/>
      <c r="R41" s="685">
        <v>12396079</v>
      </c>
      <c r="S41" s="686"/>
      <c r="T41" s="686"/>
      <c r="U41" s="686"/>
      <c r="V41" s="686"/>
      <c r="W41" s="686"/>
      <c r="X41" s="686"/>
      <c r="Y41" s="687"/>
      <c r="Z41" s="688">
        <v>100</v>
      </c>
      <c r="AA41" s="688"/>
      <c r="AB41" s="688"/>
      <c r="AC41" s="688"/>
      <c r="AD41" s="689">
        <v>5613581</v>
      </c>
      <c r="AE41" s="689"/>
      <c r="AF41" s="689"/>
      <c r="AG41" s="689"/>
      <c r="AH41" s="689"/>
      <c r="AI41" s="689"/>
      <c r="AJ41" s="689"/>
      <c r="AK41" s="689"/>
      <c r="AL41" s="690">
        <v>100</v>
      </c>
      <c r="AM41" s="670"/>
      <c r="AN41" s="670"/>
      <c r="AO41" s="691"/>
      <c r="AQ41" s="676" t="s">
        <v>336</v>
      </c>
      <c r="AR41" s="677"/>
      <c r="AS41" s="677"/>
      <c r="AT41" s="677"/>
      <c r="AU41" s="677"/>
      <c r="AV41" s="677"/>
      <c r="AW41" s="677"/>
      <c r="AX41" s="677"/>
      <c r="AY41" s="678"/>
      <c r="AZ41" s="610">
        <v>353772</v>
      </c>
      <c r="BA41" s="611"/>
      <c r="BB41" s="611"/>
      <c r="BC41" s="611"/>
      <c r="BD41" s="640"/>
      <c r="BE41" s="640"/>
      <c r="BF41" s="656"/>
      <c r="BG41" s="660"/>
      <c r="BH41" s="661"/>
      <c r="BI41" s="661"/>
      <c r="BJ41" s="661"/>
      <c r="BK41" s="661"/>
      <c r="BL41" s="214"/>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0"/>
      <c r="CT41" s="640"/>
      <c r="CU41" s="640"/>
      <c r="CV41" s="640"/>
      <c r="CW41" s="640"/>
      <c r="CX41" s="640"/>
      <c r="CY41" s="641"/>
      <c r="CZ41" s="615" t="s">
        <v>121</v>
      </c>
      <c r="DA41" s="642"/>
      <c r="DB41" s="642"/>
      <c r="DC41" s="645"/>
      <c r="DD41" s="619" t="s">
        <v>121</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2">
      <c r="AQ42" s="692" t="s">
        <v>339</v>
      </c>
      <c r="AR42" s="693"/>
      <c r="AS42" s="693"/>
      <c r="AT42" s="693"/>
      <c r="AU42" s="693"/>
      <c r="AV42" s="693"/>
      <c r="AW42" s="693"/>
      <c r="AX42" s="693"/>
      <c r="AY42" s="694"/>
      <c r="AZ42" s="685">
        <v>161625</v>
      </c>
      <c r="BA42" s="686"/>
      <c r="BB42" s="686"/>
      <c r="BC42" s="686"/>
      <c r="BD42" s="669"/>
      <c r="BE42" s="669"/>
      <c r="BF42" s="671"/>
      <c r="BG42" s="662"/>
      <c r="BH42" s="663"/>
      <c r="BI42" s="663"/>
      <c r="BJ42" s="663"/>
      <c r="BK42" s="663"/>
      <c r="BL42" s="215"/>
      <c r="BM42" s="632" t="s">
        <v>340</v>
      </c>
      <c r="BN42" s="632"/>
      <c r="BO42" s="632"/>
      <c r="BP42" s="632"/>
      <c r="BQ42" s="632"/>
      <c r="BR42" s="632"/>
      <c r="BS42" s="632"/>
      <c r="BT42" s="632"/>
      <c r="BU42" s="633"/>
      <c r="BV42" s="685">
        <v>372</v>
      </c>
      <c r="BW42" s="686"/>
      <c r="BX42" s="686"/>
      <c r="BY42" s="686"/>
      <c r="BZ42" s="686"/>
      <c r="CA42" s="686"/>
      <c r="CB42" s="695"/>
      <c r="CD42" s="607" t="s">
        <v>341</v>
      </c>
      <c r="CE42" s="608"/>
      <c r="CF42" s="608"/>
      <c r="CG42" s="608"/>
      <c r="CH42" s="608"/>
      <c r="CI42" s="608"/>
      <c r="CJ42" s="608"/>
      <c r="CK42" s="608"/>
      <c r="CL42" s="608"/>
      <c r="CM42" s="608"/>
      <c r="CN42" s="608"/>
      <c r="CO42" s="608"/>
      <c r="CP42" s="608"/>
      <c r="CQ42" s="609"/>
      <c r="CR42" s="610">
        <v>1952350</v>
      </c>
      <c r="CS42" s="640"/>
      <c r="CT42" s="640"/>
      <c r="CU42" s="640"/>
      <c r="CV42" s="640"/>
      <c r="CW42" s="640"/>
      <c r="CX42" s="640"/>
      <c r="CY42" s="641"/>
      <c r="CZ42" s="615">
        <v>16.100000000000001</v>
      </c>
      <c r="DA42" s="642"/>
      <c r="DB42" s="642"/>
      <c r="DC42" s="645"/>
      <c r="DD42" s="619">
        <v>426339</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1426</v>
      </c>
      <c r="CS43" s="640"/>
      <c r="CT43" s="640"/>
      <c r="CU43" s="640"/>
      <c r="CV43" s="640"/>
      <c r="CW43" s="640"/>
      <c r="CX43" s="640"/>
      <c r="CY43" s="641"/>
      <c r="CZ43" s="615">
        <v>0</v>
      </c>
      <c r="DA43" s="642"/>
      <c r="DB43" s="642"/>
      <c r="DC43" s="645"/>
      <c r="DD43" s="619" t="s">
        <v>121</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1944256</v>
      </c>
      <c r="CS44" s="611"/>
      <c r="CT44" s="611"/>
      <c r="CU44" s="611"/>
      <c r="CV44" s="611"/>
      <c r="CW44" s="611"/>
      <c r="CX44" s="611"/>
      <c r="CY44" s="612"/>
      <c r="CZ44" s="615">
        <v>16</v>
      </c>
      <c r="DA44" s="616"/>
      <c r="DB44" s="616"/>
      <c r="DC44" s="622"/>
      <c r="DD44" s="619">
        <v>418245</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1557459</v>
      </c>
      <c r="CS45" s="640"/>
      <c r="CT45" s="640"/>
      <c r="CU45" s="640"/>
      <c r="CV45" s="640"/>
      <c r="CW45" s="640"/>
      <c r="CX45" s="640"/>
      <c r="CY45" s="641"/>
      <c r="CZ45" s="615">
        <v>12.8</v>
      </c>
      <c r="DA45" s="642"/>
      <c r="DB45" s="642"/>
      <c r="DC45" s="645"/>
      <c r="DD45" s="619">
        <v>185898</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2">
      <c r="B46" s="219"/>
      <c r="CD46" s="650"/>
      <c r="CE46" s="651"/>
      <c r="CF46" s="607" t="s">
        <v>348</v>
      </c>
      <c r="CG46" s="608"/>
      <c r="CH46" s="608"/>
      <c r="CI46" s="608"/>
      <c r="CJ46" s="608"/>
      <c r="CK46" s="608"/>
      <c r="CL46" s="608"/>
      <c r="CM46" s="608"/>
      <c r="CN46" s="608"/>
      <c r="CO46" s="608"/>
      <c r="CP46" s="608"/>
      <c r="CQ46" s="609"/>
      <c r="CR46" s="610">
        <v>386797</v>
      </c>
      <c r="CS46" s="611"/>
      <c r="CT46" s="611"/>
      <c r="CU46" s="611"/>
      <c r="CV46" s="611"/>
      <c r="CW46" s="611"/>
      <c r="CX46" s="611"/>
      <c r="CY46" s="612"/>
      <c r="CZ46" s="615">
        <v>3.2</v>
      </c>
      <c r="DA46" s="616"/>
      <c r="DB46" s="616"/>
      <c r="DC46" s="622"/>
      <c r="DD46" s="619">
        <v>232347</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2">
      <c r="B47" s="219"/>
      <c r="CD47" s="650"/>
      <c r="CE47" s="651"/>
      <c r="CF47" s="607" t="s">
        <v>349</v>
      </c>
      <c r="CG47" s="608"/>
      <c r="CH47" s="608"/>
      <c r="CI47" s="608"/>
      <c r="CJ47" s="608"/>
      <c r="CK47" s="608"/>
      <c r="CL47" s="608"/>
      <c r="CM47" s="608"/>
      <c r="CN47" s="608"/>
      <c r="CO47" s="608"/>
      <c r="CP47" s="608"/>
      <c r="CQ47" s="609"/>
      <c r="CR47" s="610">
        <v>8094</v>
      </c>
      <c r="CS47" s="640"/>
      <c r="CT47" s="640"/>
      <c r="CU47" s="640"/>
      <c r="CV47" s="640"/>
      <c r="CW47" s="640"/>
      <c r="CX47" s="640"/>
      <c r="CY47" s="641"/>
      <c r="CZ47" s="615">
        <v>0.1</v>
      </c>
      <c r="DA47" s="642"/>
      <c r="DB47" s="642"/>
      <c r="DC47" s="645"/>
      <c r="DD47" s="619">
        <v>8094</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ht="10.8" x14ac:dyDescent="0.2">
      <c r="B48" s="219"/>
      <c r="CD48" s="652"/>
      <c r="CE48" s="653"/>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2">
      <c r="B49" s="219"/>
      <c r="CD49" s="631" t="s">
        <v>351</v>
      </c>
      <c r="CE49" s="632"/>
      <c r="CF49" s="632"/>
      <c r="CG49" s="632"/>
      <c r="CH49" s="632"/>
      <c r="CI49" s="632"/>
      <c r="CJ49" s="632"/>
      <c r="CK49" s="632"/>
      <c r="CL49" s="632"/>
      <c r="CM49" s="632"/>
      <c r="CN49" s="632"/>
      <c r="CO49" s="632"/>
      <c r="CP49" s="632"/>
      <c r="CQ49" s="633"/>
      <c r="CR49" s="685">
        <v>12141017</v>
      </c>
      <c r="CS49" s="669"/>
      <c r="CT49" s="669"/>
      <c r="CU49" s="669"/>
      <c r="CV49" s="669"/>
      <c r="CW49" s="669"/>
      <c r="CX49" s="669"/>
      <c r="CY49" s="698"/>
      <c r="CZ49" s="690">
        <v>100</v>
      </c>
      <c r="DA49" s="699"/>
      <c r="DB49" s="699"/>
      <c r="DC49" s="700"/>
      <c r="DD49" s="701">
        <v>6572378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rk59lm3QhuGK3OPMlHtk/uJQ08HxH44hDnSr+PVhM4iPJ1HywEEhbtFfEAlZn3zWYeDsVg00z16YC6TuyzqvA==" saltValue="HaHTI3xhyuMaduTNB/de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3" zoomScale="70" zoomScaleNormal="25" zoomScaleSheetLayoutView="70" workbookViewId="0">
      <selection activeCell="AK73" sqref="AK73:AO73"/>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12396</v>
      </c>
      <c r="R7" s="740"/>
      <c r="S7" s="740"/>
      <c r="T7" s="740"/>
      <c r="U7" s="740"/>
      <c r="V7" s="740">
        <v>12141</v>
      </c>
      <c r="W7" s="740"/>
      <c r="X7" s="740"/>
      <c r="Y7" s="740"/>
      <c r="Z7" s="740"/>
      <c r="AA7" s="740">
        <v>255</v>
      </c>
      <c r="AB7" s="740"/>
      <c r="AC7" s="740"/>
      <c r="AD7" s="740"/>
      <c r="AE7" s="741"/>
      <c r="AF7" s="742">
        <v>219</v>
      </c>
      <c r="AG7" s="743"/>
      <c r="AH7" s="743"/>
      <c r="AI7" s="743"/>
      <c r="AJ7" s="744"/>
      <c r="AK7" s="745">
        <v>0</v>
      </c>
      <c r="AL7" s="746"/>
      <c r="AM7" s="746"/>
      <c r="AN7" s="746"/>
      <c r="AO7" s="746"/>
      <c r="AP7" s="746">
        <v>3937</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554</v>
      </c>
      <c r="BT7" s="734"/>
      <c r="BU7" s="734"/>
      <c r="BV7" s="734"/>
      <c r="BW7" s="734"/>
      <c r="BX7" s="734"/>
      <c r="BY7" s="734"/>
      <c r="BZ7" s="734"/>
      <c r="CA7" s="734"/>
      <c r="CB7" s="734"/>
      <c r="CC7" s="734"/>
      <c r="CD7" s="734"/>
      <c r="CE7" s="734"/>
      <c r="CF7" s="734"/>
      <c r="CG7" s="749"/>
      <c r="CH7" s="730">
        <v>3</v>
      </c>
      <c r="CI7" s="731"/>
      <c r="CJ7" s="731"/>
      <c r="CK7" s="731"/>
      <c r="CL7" s="732"/>
      <c r="CM7" s="730">
        <v>17</v>
      </c>
      <c r="CN7" s="731"/>
      <c r="CO7" s="731"/>
      <c r="CP7" s="731"/>
      <c r="CQ7" s="732"/>
      <c r="CR7" s="730">
        <v>5</v>
      </c>
      <c r="CS7" s="731"/>
      <c r="CT7" s="731"/>
      <c r="CU7" s="731"/>
      <c r="CV7" s="732"/>
      <c r="CW7" s="730">
        <v>0</v>
      </c>
      <c r="CX7" s="731"/>
      <c r="CY7" s="731"/>
      <c r="CZ7" s="731"/>
      <c r="DA7" s="732"/>
      <c r="DB7" s="730">
        <v>0</v>
      </c>
      <c r="DC7" s="731"/>
      <c r="DD7" s="731"/>
      <c r="DE7" s="731"/>
      <c r="DF7" s="732"/>
      <c r="DG7" s="730">
        <v>0</v>
      </c>
      <c r="DH7" s="731"/>
      <c r="DI7" s="731"/>
      <c r="DJ7" s="731"/>
      <c r="DK7" s="732"/>
      <c r="DL7" s="730">
        <v>0</v>
      </c>
      <c r="DM7" s="731"/>
      <c r="DN7" s="731"/>
      <c r="DO7" s="731"/>
      <c r="DP7" s="732"/>
      <c r="DQ7" s="730">
        <v>0</v>
      </c>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555</v>
      </c>
      <c r="BT8" s="761"/>
      <c r="BU8" s="761"/>
      <c r="BV8" s="761"/>
      <c r="BW8" s="761"/>
      <c r="BX8" s="761"/>
      <c r="BY8" s="761"/>
      <c r="BZ8" s="761"/>
      <c r="CA8" s="761"/>
      <c r="CB8" s="761"/>
      <c r="CC8" s="761"/>
      <c r="CD8" s="761"/>
      <c r="CE8" s="761"/>
      <c r="CF8" s="761"/>
      <c r="CG8" s="762"/>
      <c r="CH8" s="763">
        <v>9</v>
      </c>
      <c r="CI8" s="764"/>
      <c r="CJ8" s="764"/>
      <c r="CK8" s="764"/>
      <c r="CL8" s="765"/>
      <c r="CM8" s="763">
        <v>18</v>
      </c>
      <c r="CN8" s="764"/>
      <c r="CO8" s="764"/>
      <c r="CP8" s="764"/>
      <c r="CQ8" s="765"/>
      <c r="CR8" s="763">
        <v>2</v>
      </c>
      <c r="CS8" s="764"/>
      <c r="CT8" s="764"/>
      <c r="CU8" s="764"/>
      <c r="CV8" s="765"/>
      <c r="CW8" s="763">
        <v>0</v>
      </c>
      <c r="CX8" s="764"/>
      <c r="CY8" s="764"/>
      <c r="CZ8" s="764"/>
      <c r="DA8" s="765"/>
      <c r="DB8" s="763">
        <v>0</v>
      </c>
      <c r="DC8" s="764"/>
      <c r="DD8" s="764"/>
      <c r="DE8" s="764"/>
      <c r="DF8" s="765"/>
      <c r="DG8" s="763">
        <v>0</v>
      </c>
      <c r="DH8" s="764"/>
      <c r="DI8" s="764"/>
      <c r="DJ8" s="764"/>
      <c r="DK8" s="765"/>
      <c r="DL8" s="763">
        <v>0</v>
      </c>
      <c r="DM8" s="764"/>
      <c r="DN8" s="764"/>
      <c r="DO8" s="764"/>
      <c r="DP8" s="765"/>
      <c r="DQ8" s="763">
        <v>0</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376</v>
      </c>
      <c r="B23" s="776" t="s">
        <v>377</v>
      </c>
      <c r="C23" s="777"/>
      <c r="D23" s="777"/>
      <c r="E23" s="777"/>
      <c r="F23" s="777"/>
      <c r="G23" s="777"/>
      <c r="H23" s="777"/>
      <c r="I23" s="777"/>
      <c r="J23" s="777"/>
      <c r="K23" s="777"/>
      <c r="L23" s="777"/>
      <c r="M23" s="777"/>
      <c r="N23" s="777"/>
      <c r="O23" s="777"/>
      <c r="P23" s="778"/>
      <c r="Q23" s="779">
        <v>12396</v>
      </c>
      <c r="R23" s="780"/>
      <c r="S23" s="780"/>
      <c r="T23" s="780"/>
      <c r="U23" s="780"/>
      <c r="V23" s="780">
        <v>12141</v>
      </c>
      <c r="W23" s="780"/>
      <c r="X23" s="780"/>
      <c r="Y23" s="780"/>
      <c r="Z23" s="780"/>
      <c r="AA23" s="780">
        <v>255</v>
      </c>
      <c r="AB23" s="780"/>
      <c r="AC23" s="780"/>
      <c r="AD23" s="780"/>
      <c r="AE23" s="781"/>
      <c r="AF23" s="782">
        <v>219</v>
      </c>
      <c r="AG23" s="780"/>
      <c r="AH23" s="780"/>
      <c r="AI23" s="780"/>
      <c r="AJ23" s="783"/>
      <c r="AK23" s="784"/>
      <c r="AL23" s="785"/>
      <c r="AM23" s="785"/>
      <c r="AN23" s="785"/>
      <c r="AO23" s="785"/>
      <c r="AP23" s="780">
        <v>3937</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388</v>
      </c>
      <c r="C28" s="737"/>
      <c r="D28" s="737"/>
      <c r="E28" s="737"/>
      <c r="F28" s="737"/>
      <c r="G28" s="737"/>
      <c r="H28" s="737"/>
      <c r="I28" s="737"/>
      <c r="J28" s="737"/>
      <c r="K28" s="737"/>
      <c r="L28" s="737"/>
      <c r="M28" s="737"/>
      <c r="N28" s="737"/>
      <c r="O28" s="737"/>
      <c r="P28" s="738"/>
      <c r="Q28" s="809">
        <v>1941</v>
      </c>
      <c r="R28" s="810"/>
      <c r="S28" s="810"/>
      <c r="T28" s="810"/>
      <c r="U28" s="810"/>
      <c r="V28" s="810">
        <v>1921</v>
      </c>
      <c r="W28" s="810"/>
      <c r="X28" s="810"/>
      <c r="Y28" s="810"/>
      <c r="Z28" s="810"/>
      <c r="AA28" s="810">
        <v>20</v>
      </c>
      <c r="AB28" s="810"/>
      <c r="AC28" s="810"/>
      <c r="AD28" s="810"/>
      <c r="AE28" s="811"/>
      <c r="AF28" s="812">
        <v>20</v>
      </c>
      <c r="AG28" s="810"/>
      <c r="AH28" s="810"/>
      <c r="AI28" s="810"/>
      <c r="AJ28" s="813"/>
      <c r="AK28" s="814">
        <v>354</v>
      </c>
      <c r="AL28" s="815"/>
      <c r="AM28" s="815"/>
      <c r="AN28" s="815"/>
      <c r="AO28" s="815"/>
      <c r="AP28" s="815">
        <v>0</v>
      </c>
      <c r="AQ28" s="815"/>
      <c r="AR28" s="815"/>
      <c r="AS28" s="815"/>
      <c r="AT28" s="815"/>
      <c r="AU28" s="815">
        <v>0</v>
      </c>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389</v>
      </c>
      <c r="C29" s="768"/>
      <c r="D29" s="768"/>
      <c r="E29" s="768"/>
      <c r="F29" s="768"/>
      <c r="G29" s="768"/>
      <c r="H29" s="768"/>
      <c r="I29" s="768"/>
      <c r="J29" s="768"/>
      <c r="K29" s="768"/>
      <c r="L29" s="768"/>
      <c r="M29" s="768"/>
      <c r="N29" s="768"/>
      <c r="O29" s="768"/>
      <c r="P29" s="769"/>
      <c r="Q29" s="770">
        <v>178</v>
      </c>
      <c r="R29" s="771"/>
      <c r="S29" s="771"/>
      <c r="T29" s="771"/>
      <c r="U29" s="771"/>
      <c r="V29" s="771">
        <v>177</v>
      </c>
      <c r="W29" s="771"/>
      <c r="X29" s="771"/>
      <c r="Y29" s="771"/>
      <c r="Z29" s="771"/>
      <c r="AA29" s="771">
        <v>1</v>
      </c>
      <c r="AB29" s="771"/>
      <c r="AC29" s="771"/>
      <c r="AD29" s="771"/>
      <c r="AE29" s="772"/>
      <c r="AF29" s="773">
        <v>1</v>
      </c>
      <c r="AG29" s="774"/>
      <c r="AH29" s="774"/>
      <c r="AI29" s="774"/>
      <c r="AJ29" s="775"/>
      <c r="AK29" s="821">
        <v>41</v>
      </c>
      <c r="AL29" s="817"/>
      <c r="AM29" s="817"/>
      <c r="AN29" s="817"/>
      <c r="AO29" s="817"/>
      <c r="AP29" s="817">
        <v>0</v>
      </c>
      <c r="AQ29" s="817"/>
      <c r="AR29" s="817"/>
      <c r="AS29" s="817"/>
      <c r="AT29" s="817"/>
      <c r="AU29" s="817">
        <v>0</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390</v>
      </c>
      <c r="C30" s="768"/>
      <c r="D30" s="768"/>
      <c r="E30" s="768"/>
      <c r="F30" s="768"/>
      <c r="G30" s="768"/>
      <c r="H30" s="768"/>
      <c r="I30" s="768"/>
      <c r="J30" s="768"/>
      <c r="K30" s="768"/>
      <c r="L30" s="768"/>
      <c r="M30" s="768"/>
      <c r="N30" s="768"/>
      <c r="O30" s="768"/>
      <c r="P30" s="769"/>
      <c r="Q30" s="770">
        <v>463</v>
      </c>
      <c r="R30" s="771"/>
      <c r="S30" s="771"/>
      <c r="T30" s="771"/>
      <c r="U30" s="771"/>
      <c r="V30" s="771">
        <v>77</v>
      </c>
      <c r="W30" s="771"/>
      <c r="X30" s="771"/>
      <c r="Y30" s="771"/>
      <c r="Z30" s="771"/>
      <c r="AA30" s="771">
        <v>386</v>
      </c>
      <c r="AB30" s="771"/>
      <c r="AC30" s="771"/>
      <c r="AD30" s="771"/>
      <c r="AE30" s="772"/>
      <c r="AF30" s="773">
        <v>386</v>
      </c>
      <c r="AG30" s="774"/>
      <c r="AH30" s="774"/>
      <c r="AI30" s="774"/>
      <c r="AJ30" s="775"/>
      <c r="AK30" s="821">
        <v>15</v>
      </c>
      <c r="AL30" s="817"/>
      <c r="AM30" s="817"/>
      <c r="AN30" s="817"/>
      <c r="AO30" s="817"/>
      <c r="AP30" s="817">
        <v>68</v>
      </c>
      <c r="AQ30" s="817"/>
      <c r="AR30" s="817"/>
      <c r="AS30" s="817"/>
      <c r="AT30" s="817"/>
      <c r="AU30" s="817">
        <v>0</v>
      </c>
      <c r="AV30" s="817"/>
      <c r="AW30" s="817"/>
      <c r="AX30" s="817"/>
      <c r="AY30" s="817"/>
      <c r="AZ30" s="818" t="s">
        <v>556</v>
      </c>
      <c r="BA30" s="818"/>
      <c r="BB30" s="818"/>
      <c r="BC30" s="818"/>
      <c r="BD30" s="818"/>
      <c r="BE30" s="819" t="s">
        <v>391</v>
      </c>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392</v>
      </c>
      <c r="C31" s="768"/>
      <c r="D31" s="768"/>
      <c r="E31" s="768"/>
      <c r="F31" s="768"/>
      <c r="G31" s="768"/>
      <c r="H31" s="768"/>
      <c r="I31" s="768"/>
      <c r="J31" s="768"/>
      <c r="K31" s="768"/>
      <c r="L31" s="768"/>
      <c r="M31" s="768"/>
      <c r="N31" s="768"/>
      <c r="O31" s="768"/>
      <c r="P31" s="769"/>
      <c r="Q31" s="770">
        <v>163</v>
      </c>
      <c r="R31" s="771"/>
      <c r="S31" s="771"/>
      <c r="T31" s="771"/>
      <c r="U31" s="771"/>
      <c r="V31" s="771">
        <v>124</v>
      </c>
      <c r="W31" s="771"/>
      <c r="X31" s="771"/>
      <c r="Y31" s="771"/>
      <c r="Z31" s="771"/>
      <c r="AA31" s="771">
        <v>39</v>
      </c>
      <c r="AB31" s="771"/>
      <c r="AC31" s="771"/>
      <c r="AD31" s="771"/>
      <c r="AE31" s="772"/>
      <c r="AF31" s="773">
        <v>39</v>
      </c>
      <c r="AG31" s="774"/>
      <c r="AH31" s="774"/>
      <c r="AI31" s="774"/>
      <c r="AJ31" s="775"/>
      <c r="AK31" s="821">
        <v>110</v>
      </c>
      <c r="AL31" s="817"/>
      <c r="AM31" s="817"/>
      <c r="AN31" s="817"/>
      <c r="AO31" s="817"/>
      <c r="AP31" s="817">
        <v>0</v>
      </c>
      <c r="AQ31" s="817"/>
      <c r="AR31" s="817"/>
      <c r="AS31" s="817"/>
      <c r="AT31" s="817"/>
      <c r="AU31" s="817">
        <v>0</v>
      </c>
      <c r="AV31" s="817"/>
      <c r="AW31" s="817"/>
      <c r="AX31" s="817"/>
      <c r="AY31" s="817"/>
      <c r="AZ31" s="818" t="s">
        <v>556</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376</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445</v>
      </c>
      <c r="AG63" s="831"/>
      <c r="AH63" s="831"/>
      <c r="AI63" s="831"/>
      <c r="AJ63" s="832"/>
      <c r="AK63" s="833"/>
      <c r="AL63" s="828"/>
      <c r="AM63" s="828"/>
      <c r="AN63" s="828"/>
      <c r="AO63" s="828"/>
      <c r="AP63" s="831">
        <v>68</v>
      </c>
      <c r="AQ63" s="831"/>
      <c r="AR63" s="831"/>
      <c r="AS63" s="831"/>
      <c r="AT63" s="831"/>
      <c r="AU63" s="831">
        <v>0</v>
      </c>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397</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398</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546</v>
      </c>
      <c r="C68" s="857"/>
      <c r="D68" s="857"/>
      <c r="E68" s="857"/>
      <c r="F68" s="857"/>
      <c r="G68" s="857"/>
      <c r="H68" s="857"/>
      <c r="I68" s="857"/>
      <c r="J68" s="857"/>
      <c r="K68" s="857"/>
      <c r="L68" s="857"/>
      <c r="M68" s="857"/>
      <c r="N68" s="857"/>
      <c r="O68" s="857"/>
      <c r="P68" s="858"/>
      <c r="Q68" s="859">
        <v>1124</v>
      </c>
      <c r="R68" s="853"/>
      <c r="S68" s="853"/>
      <c r="T68" s="853"/>
      <c r="U68" s="853"/>
      <c r="V68" s="853">
        <v>1095</v>
      </c>
      <c r="W68" s="853"/>
      <c r="X68" s="853"/>
      <c r="Y68" s="853"/>
      <c r="Z68" s="853"/>
      <c r="AA68" s="853">
        <v>29</v>
      </c>
      <c r="AB68" s="853"/>
      <c r="AC68" s="853"/>
      <c r="AD68" s="853"/>
      <c r="AE68" s="853"/>
      <c r="AF68" s="853">
        <v>29</v>
      </c>
      <c r="AG68" s="853"/>
      <c r="AH68" s="853"/>
      <c r="AI68" s="853"/>
      <c r="AJ68" s="853"/>
      <c r="AK68" s="853">
        <v>0</v>
      </c>
      <c r="AL68" s="853"/>
      <c r="AM68" s="853"/>
      <c r="AN68" s="853"/>
      <c r="AO68" s="853"/>
      <c r="AP68" s="853">
        <v>1420</v>
      </c>
      <c r="AQ68" s="853"/>
      <c r="AR68" s="853"/>
      <c r="AS68" s="853"/>
      <c r="AT68" s="853"/>
      <c r="AU68" s="853">
        <v>0</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547</v>
      </c>
      <c r="C69" s="861"/>
      <c r="D69" s="861"/>
      <c r="E69" s="861"/>
      <c r="F69" s="861"/>
      <c r="G69" s="861"/>
      <c r="H69" s="861"/>
      <c r="I69" s="861"/>
      <c r="J69" s="861"/>
      <c r="K69" s="861"/>
      <c r="L69" s="861"/>
      <c r="M69" s="861"/>
      <c r="N69" s="861"/>
      <c r="O69" s="861"/>
      <c r="P69" s="862"/>
      <c r="Q69" s="863">
        <v>4472</v>
      </c>
      <c r="R69" s="817"/>
      <c r="S69" s="817"/>
      <c r="T69" s="817"/>
      <c r="U69" s="817"/>
      <c r="V69" s="817">
        <v>4284</v>
      </c>
      <c r="W69" s="817"/>
      <c r="X69" s="817"/>
      <c r="Y69" s="817"/>
      <c r="Z69" s="817"/>
      <c r="AA69" s="817">
        <v>188</v>
      </c>
      <c r="AB69" s="817"/>
      <c r="AC69" s="817"/>
      <c r="AD69" s="817"/>
      <c r="AE69" s="817"/>
      <c r="AF69" s="817">
        <v>188</v>
      </c>
      <c r="AG69" s="817"/>
      <c r="AH69" s="817"/>
      <c r="AI69" s="817"/>
      <c r="AJ69" s="817"/>
      <c r="AK69" s="817">
        <v>1615</v>
      </c>
      <c r="AL69" s="817"/>
      <c r="AM69" s="817"/>
      <c r="AN69" s="817"/>
      <c r="AO69" s="817"/>
      <c r="AP69" s="817">
        <v>29</v>
      </c>
      <c r="AQ69" s="817"/>
      <c r="AR69" s="817"/>
      <c r="AS69" s="817"/>
      <c r="AT69" s="817"/>
      <c r="AU69" s="817">
        <v>0</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548</v>
      </c>
      <c r="C70" s="861"/>
      <c r="D70" s="861"/>
      <c r="E70" s="861"/>
      <c r="F70" s="861"/>
      <c r="G70" s="861"/>
      <c r="H70" s="861"/>
      <c r="I70" s="861"/>
      <c r="J70" s="861"/>
      <c r="K70" s="861"/>
      <c r="L70" s="861"/>
      <c r="M70" s="861"/>
      <c r="N70" s="861"/>
      <c r="O70" s="861"/>
      <c r="P70" s="862"/>
      <c r="Q70" s="863">
        <v>7664</v>
      </c>
      <c r="R70" s="817"/>
      <c r="S70" s="817"/>
      <c r="T70" s="817"/>
      <c r="U70" s="817"/>
      <c r="V70" s="817">
        <v>7152</v>
      </c>
      <c r="W70" s="817"/>
      <c r="X70" s="817"/>
      <c r="Y70" s="817"/>
      <c r="Z70" s="817"/>
      <c r="AA70" s="817">
        <v>512</v>
      </c>
      <c r="AB70" s="817"/>
      <c r="AC70" s="817"/>
      <c r="AD70" s="817"/>
      <c r="AE70" s="817"/>
      <c r="AF70" s="817">
        <v>512</v>
      </c>
      <c r="AG70" s="817"/>
      <c r="AH70" s="817"/>
      <c r="AI70" s="817"/>
      <c r="AJ70" s="817"/>
      <c r="AK70" s="817">
        <v>8</v>
      </c>
      <c r="AL70" s="817"/>
      <c r="AM70" s="817"/>
      <c r="AN70" s="817"/>
      <c r="AO70" s="817"/>
      <c r="AP70" s="817">
        <v>0</v>
      </c>
      <c r="AQ70" s="817"/>
      <c r="AR70" s="817"/>
      <c r="AS70" s="817"/>
      <c r="AT70" s="817"/>
      <c r="AU70" s="817">
        <v>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549</v>
      </c>
      <c r="C71" s="861"/>
      <c r="D71" s="861"/>
      <c r="E71" s="861"/>
      <c r="F71" s="861"/>
      <c r="G71" s="861"/>
      <c r="H71" s="861"/>
      <c r="I71" s="861"/>
      <c r="J71" s="861"/>
      <c r="K71" s="861"/>
      <c r="L71" s="861"/>
      <c r="M71" s="861"/>
      <c r="N71" s="861"/>
      <c r="O71" s="861"/>
      <c r="P71" s="862"/>
      <c r="Q71" s="863">
        <v>1779</v>
      </c>
      <c r="R71" s="817"/>
      <c r="S71" s="817"/>
      <c r="T71" s="817"/>
      <c r="U71" s="817"/>
      <c r="V71" s="817">
        <v>1740</v>
      </c>
      <c r="W71" s="817"/>
      <c r="X71" s="817"/>
      <c r="Y71" s="817"/>
      <c r="Z71" s="817"/>
      <c r="AA71" s="817">
        <v>39</v>
      </c>
      <c r="AB71" s="817"/>
      <c r="AC71" s="817"/>
      <c r="AD71" s="817"/>
      <c r="AE71" s="817"/>
      <c r="AF71" s="817">
        <v>39</v>
      </c>
      <c r="AG71" s="817"/>
      <c r="AH71" s="817"/>
      <c r="AI71" s="817"/>
      <c r="AJ71" s="817"/>
      <c r="AK71" s="817">
        <v>75</v>
      </c>
      <c r="AL71" s="817"/>
      <c r="AM71" s="817"/>
      <c r="AN71" s="817"/>
      <c r="AO71" s="817"/>
      <c r="AP71" s="817">
        <v>0</v>
      </c>
      <c r="AQ71" s="817"/>
      <c r="AR71" s="817"/>
      <c r="AS71" s="817"/>
      <c r="AT71" s="817"/>
      <c r="AU71" s="817">
        <v>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550</v>
      </c>
      <c r="C72" s="861"/>
      <c r="D72" s="861"/>
      <c r="E72" s="861"/>
      <c r="F72" s="861"/>
      <c r="G72" s="861"/>
      <c r="H72" s="861"/>
      <c r="I72" s="861"/>
      <c r="J72" s="861"/>
      <c r="K72" s="861"/>
      <c r="L72" s="861"/>
      <c r="M72" s="861"/>
      <c r="N72" s="861"/>
      <c r="O72" s="861"/>
      <c r="P72" s="862"/>
      <c r="Q72" s="863">
        <v>38927</v>
      </c>
      <c r="R72" s="817"/>
      <c r="S72" s="817"/>
      <c r="T72" s="817"/>
      <c r="U72" s="817"/>
      <c r="V72" s="817">
        <v>37577</v>
      </c>
      <c r="W72" s="817"/>
      <c r="X72" s="817"/>
      <c r="Y72" s="817"/>
      <c r="Z72" s="817"/>
      <c r="AA72" s="817">
        <v>1350</v>
      </c>
      <c r="AB72" s="817"/>
      <c r="AC72" s="817"/>
      <c r="AD72" s="817"/>
      <c r="AE72" s="817"/>
      <c r="AF72" s="817">
        <v>1350</v>
      </c>
      <c r="AG72" s="817"/>
      <c r="AH72" s="817"/>
      <c r="AI72" s="817"/>
      <c r="AJ72" s="817"/>
      <c r="AK72" s="817">
        <v>1111</v>
      </c>
      <c r="AL72" s="817"/>
      <c r="AM72" s="817"/>
      <c r="AN72" s="817"/>
      <c r="AO72" s="817"/>
      <c r="AP72" s="817">
        <v>0</v>
      </c>
      <c r="AQ72" s="817"/>
      <c r="AR72" s="817"/>
      <c r="AS72" s="817"/>
      <c r="AT72" s="817"/>
      <c r="AU72" s="817">
        <v>0</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551</v>
      </c>
      <c r="C73" s="861"/>
      <c r="D73" s="861"/>
      <c r="E73" s="861"/>
      <c r="F73" s="861"/>
      <c r="G73" s="861"/>
      <c r="H73" s="861"/>
      <c r="I73" s="861"/>
      <c r="J73" s="861"/>
      <c r="K73" s="861"/>
      <c r="L73" s="861"/>
      <c r="M73" s="861"/>
      <c r="N73" s="861"/>
      <c r="O73" s="861"/>
      <c r="P73" s="862"/>
      <c r="Q73" s="863">
        <v>298384</v>
      </c>
      <c r="R73" s="817"/>
      <c r="S73" s="817"/>
      <c r="T73" s="817"/>
      <c r="U73" s="817"/>
      <c r="V73" s="817">
        <v>271300</v>
      </c>
      <c r="W73" s="817"/>
      <c r="X73" s="817"/>
      <c r="Y73" s="817"/>
      <c r="Z73" s="817"/>
      <c r="AA73" s="817">
        <v>27084</v>
      </c>
      <c r="AB73" s="817"/>
      <c r="AC73" s="817"/>
      <c r="AD73" s="817"/>
      <c r="AE73" s="817"/>
      <c r="AF73" s="817">
        <v>27084</v>
      </c>
      <c r="AG73" s="817"/>
      <c r="AH73" s="817"/>
      <c r="AI73" s="817"/>
      <c r="AJ73" s="817"/>
      <c r="AK73" s="817"/>
      <c r="AL73" s="817"/>
      <c r="AM73" s="817"/>
      <c r="AN73" s="817"/>
      <c r="AO73" s="817"/>
      <c r="AP73" s="817">
        <v>0</v>
      </c>
      <c r="AQ73" s="817"/>
      <c r="AR73" s="817"/>
      <c r="AS73" s="817"/>
      <c r="AT73" s="817"/>
      <c r="AU73" s="817">
        <v>0</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552</v>
      </c>
      <c r="C74" s="861"/>
      <c r="D74" s="861"/>
      <c r="E74" s="861"/>
      <c r="F74" s="861"/>
      <c r="G74" s="861"/>
      <c r="H74" s="861"/>
      <c r="I74" s="861"/>
      <c r="J74" s="861"/>
      <c r="K74" s="861"/>
      <c r="L74" s="861"/>
      <c r="M74" s="861"/>
      <c r="N74" s="861"/>
      <c r="O74" s="861"/>
      <c r="P74" s="862"/>
      <c r="Q74" s="863">
        <v>157646</v>
      </c>
      <c r="R74" s="817"/>
      <c r="S74" s="817"/>
      <c r="T74" s="817"/>
      <c r="U74" s="817"/>
      <c r="V74" s="817">
        <v>152544</v>
      </c>
      <c r="W74" s="817"/>
      <c r="X74" s="817"/>
      <c r="Y74" s="817"/>
      <c r="Z74" s="817"/>
      <c r="AA74" s="817">
        <v>5102</v>
      </c>
      <c r="AB74" s="817"/>
      <c r="AC74" s="817"/>
      <c r="AD74" s="817"/>
      <c r="AE74" s="817"/>
      <c r="AF74" s="817">
        <v>5102</v>
      </c>
      <c r="AG74" s="817"/>
      <c r="AH74" s="817"/>
      <c r="AI74" s="817"/>
      <c r="AJ74" s="817"/>
      <c r="AK74" s="817"/>
      <c r="AL74" s="817"/>
      <c r="AM74" s="817"/>
      <c r="AN74" s="817"/>
      <c r="AO74" s="817"/>
      <c r="AP74" s="817">
        <v>0</v>
      </c>
      <c r="AQ74" s="817"/>
      <c r="AR74" s="817"/>
      <c r="AS74" s="817"/>
      <c r="AT74" s="817"/>
      <c r="AU74" s="817">
        <v>0</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553</v>
      </c>
      <c r="C75" s="861"/>
      <c r="D75" s="861"/>
      <c r="E75" s="861"/>
      <c r="F75" s="861"/>
      <c r="G75" s="861"/>
      <c r="H75" s="861"/>
      <c r="I75" s="861"/>
      <c r="J75" s="861"/>
      <c r="K75" s="861"/>
      <c r="L75" s="861"/>
      <c r="M75" s="861"/>
      <c r="N75" s="861"/>
      <c r="O75" s="861"/>
      <c r="P75" s="862"/>
      <c r="Q75" s="864">
        <v>214</v>
      </c>
      <c r="R75" s="865"/>
      <c r="S75" s="865"/>
      <c r="T75" s="865"/>
      <c r="U75" s="821"/>
      <c r="V75" s="866">
        <v>200</v>
      </c>
      <c r="W75" s="865"/>
      <c r="X75" s="865"/>
      <c r="Y75" s="865"/>
      <c r="Z75" s="821"/>
      <c r="AA75" s="866">
        <v>14</v>
      </c>
      <c r="AB75" s="865"/>
      <c r="AC75" s="865"/>
      <c r="AD75" s="865"/>
      <c r="AE75" s="821"/>
      <c r="AF75" s="866">
        <v>14</v>
      </c>
      <c r="AG75" s="865"/>
      <c r="AH75" s="865"/>
      <c r="AI75" s="865"/>
      <c r="AJ75" s="821"/>
      <c r="AK75" s="866"/>
      <c r="AL75" s="865"/>
      <c r="AM75" s="865"/>
      <c r="AN75" s="865"/>
      <c r="AO75" s="821"/>
      <c r="AP75" s="866">
        <v>0</v>
      </c>
      <c r="AQ75" s="865"/>
      <c r="AR75" s="865"/>
      <c r="AS75" s="865"/>
      <c r="AT75" s="821"/>
      <c r="AU75" s="866">
        <v>0</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376</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34318</v>
      </c>
      <c r="AG88" s="831"/>
      <c r="AH88" s="831"/>
      <c r="AI88" s="831"/>
      <c r="AJ88" s="831"/>
      <c r="AK88" s="828"/>
      <c r="AL88" s="828"/>
      <c r="AM88" s="828"/>
      <c r="AN88" s="828"/>
      <c r="AO88" s="828"/>
      <c r="AP88" s="831">
        <v>1449</v>
      </c>
      <c r="AQ88" s="831"/>
      <c r="AR88" s="831"/>
      <c r="AS88" s="831"/>
      <c r="AT88" s="831"/>
      <c r="AU88" s="831">
        <v>0</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7</v>
      </c>
      <c r="CS102" s="839"/>
      <c r="CT102" s="839"/>
      <c r="CU102" s="839"/>
      <c r="CV102" s="878"/>
      <c r="CW102" s="877">
        <v>0</v>
      </c>
      <c r="CX102" s="839"/>
      <c r="CY102" s="839"/>
      <c r="CZ102" s="839"/>
      <c r="DA102" s="878"/>
      <c r="DB102" s="877">
        <v>0</v>
      </c>
      <c r="DC102" s="839"/>
      <c r="DD102" s="839"/>
      <c r="DE102" s="839"/>
      <c r="DF102" s="878"/>
      <c r="DG102" s="877">
        <v>0</v>
      </c>
      <c r="DH102" s="839"/>
      <c r="DI102" s="839"/>
      <c r="DJ102" s="839"/>
      <c r="DK102" s="878"/>
      <c r="DL102" s="877">
        <v>0</v>
      </c>
      <c r="DM102" s="839"/>
      <c r="DN102" s="839"/>
      <c r="DO102" s="839"/>
      <c r="DP102" s="878"/>
      <c r="DQ102" s="877">
        <v>0</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1" s="224" customFormat="1" ht="26.25" customHeight="1" x14ac:dyDescent="0.2">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389807</v>
      </c>
      <c r="AB110" s="887"/>
      <c r="AC110" s="887"/>
      <c r="AD110" s="887"/>
      <c r="AE110" s="888"/>
      <c r="AF110" s="889">
        <v>386933</v>
      </c>
      <c r="AG110" s="887"/>
      <c r="AH110" s="887"/>
      <c r="AI110" s="887"/>
      <c r="AJ110" s="888"/>
      <c r="AK110" s="889">
        <v>396770</v>
      </c>
      <c r="AL110" s="887"/>
      <c r="AM110" s="887"/>
      <c r="AN110" s="887"/>
      <c r="AO110" s="888"/>
      <c r="AP110" s="890">
        <v>10.8</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3714041</v>
      </c>
      <c r="BR110" s="918"/>
      <c r="BS110" s="918"/>
      <c r="BT110" s="918"/>
      <c r="BU110" s="918"/>
      <c r="BV110" s="918">
        <v>3913331</v>
      </c>
      <c r="BW110" s="918"/>
      <c r="BX110" s="918"/>
      <c r="BY110" s="918"/>
      <c r="BZ110" s="918"/>
      <c r="CA110" s="918">
        <v>3936612</v>
      </c>
      <c r="CB110" s="918"/>
      <c r="CC110" s="918"/>
      <c r="CD110" s="918"/>
      <c r="CE110" s="918"/>
      <c r="CF110" s="931">
        <v>107.5</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2">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t="s">
        <v>121</v>
      </c>
      <c r="BR111" s="913"/>
      <c r="BS111" s="913"/>
      <c r="BT111" s="913"/>
      <c r="BU111" s="913"/>
      <c r="BV111" s="913" t="s">
        <v>121</v>
      </c>
      <c r="BW111" s="913"/>
      <c r="BX111" s="913"/>
      <c r="BY111" s="913"/>
      <c r="BZ111" s="913"/>
      <c r="CA111" s="913" t="s">
        <v>121</v>
      </c>
      <c r="CB111" s="913"/>
      <c r="CC111" s="913"/>
      <c r="CD111" s="913"/>
      <c r="CE111" s="913"/>
      <c r="CF111" s="907" t="s">
        <v>121</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2">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6364</v>
      </c>
      <c r="BR112" s="913"/>
      <c r="BS112" s="913"/>
      <c r="BT112" s="913"/>
      <c r="BU112" s="913"/>
      <c r="BV112" s="913" t="s">
        <v>121</v>
      </c>
      <c r="BW112" s="913"/>
      <c r="BX112" s="913"/>
      <c r="BY112" s="913"/>
      <c r="BZ112" s="913"/>
      <c r="CA112" s="913" t="s">
        <v>121</v>
      </c>
      <c r="CB112" s="913"/>
      <c r="CC112" s="913"/>
      <c r="CD112" s="913"/>
      <c r="CE112" s="913"/>
      <c r="CF112" s="907" t="s">
        <v>121</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2">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t="s">
        <v>121</v>
      </c>
      <c r="AB113" s="925"/>
      <c r="AC113" s="925"/>
      <c r="AD113" s="925"/>
      <c r="AE113" s="926"/>
      <c r="AF113" s="927">
        <v>1072</v>
      </c>
      <c r="AG113" s="925"/>
      <c r="AH113" s="925"/>
      <c r="AI113" s="925"/>
      <c r="AJ113" s="926"/>
      <c r="AK113" s="927" t="s">
        <v>121</v>
      </c>
      <c r="AL113" s="925"/>
      <c r="AM113" s="925"/>
      <c r="AN113" s="925"/>
      <c r="AO113" s="926"/>
      <c r="AP113" s="928" t="s">
        <v>121</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v>947171</v>
      </c>
      <c r="BR113" s="913"/>
      <c r="BS113" s="913"/>
      <c r="BT113" s="913"/>
      <c r="BU113" s="913"/>
      <c r="BV113" s="913">
        <v>898283</v>
      </c>
      <c r="BW113" s="913"/>
      <c r="BX113" s="913"/>
      <c r="BY113" s="913"/>
      <c r="BZ113" s="913"/>
      <c r="CA113" s="913">
        <v>827185</v>
      </c>
      <c r="CB113" s="913"/>
      <c r="CC113" s="913"/>
      <c r="CD113" s="913"/>
      <c r="CE113" s="913"/>
      <c r="CF113" s="907">
        <v>22.6</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2">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37383</v>
      </c>
      <c r="AB114" s="946"/>
      <c r="AC114" s="946"/>
      <c r="AD114" s="946"/>
      <c r="AE114" s="947"/>
      <c r="AF114" s="948">
        <v>52638</v>
      </c>
      <c r="AG114" s="946"/>
      <c r="AH114" s="946"/>
      <c r="AI114" s="946"/>
      <c r="AJ114" s="947"/>
      <c r="AK114" s="948">
        <v>66586</v>
      </c>
      <c r="AL114" s="946"/>
      <c r="AM114" s="946"/>
      <c r="AN114" s="946"/>
      <c r="AO114" s="947"/>
      <c r="AP114" s="949">
        <v>1.8</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67712</v>
      </c>
      <c r="BR114" s="913"/>
      <c r="BS114" s="913"/>
      <c r="BT114" s="913"/>
      <c r="BU114" s="913"/>
      <c r="BV114" s="913">
        <v>88311</v>
      </c>
      <c r="BW114" s="913"/>
      <c r="BX114" s="913"/>
      <c r="BY114" s="913"/>
      <c r="BZ114" s="913"/>
      <c r="CA114" s="913">
        <v>70129</v>
      </c>
      <c r="CB114" s="913"/>
      <c r="CC114" s="913"/>
      <c r="CD114" s="913"/>
      <c r="CE114" s="913"/>
      <c r="CF114" s="907">
        <v>1.9</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2">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121</v>
      </c>
      <c r="AB115" s="925"/>
      <c r="AC115" s="925"/>
      <c r="AD115" s="925"/>
      <c r="AE115" s="926"/>
      <c r="AF115" s="927" t="s">
        <v>121</v>
      </c>
      <c r="AG115" s="925"/>
      <c r="AH115" s="925"/>
      <c r="AI115" s="925"/>
      <c r="AJ115" s="926"/>
      <c r="AK115" s="927" t="s">
        <v>121</v>
      </c>
      <c r="AL115" s="925"/>
      <c r="AM115" s="925"/>
      <c r="AN115" s="925"/>
      <c r="AO115" s="926"/>
      <c r="AP115" s="928" t="s">
        <v>121</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2">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v>463</v>
      </c>
      <c r="AL116" s="946"/>
      <c r="AM116" s="946"/>
      <c r="AN116" s="946"/>
      <c r="AO116" s="947"/>
      <c r="AP116" s="949">
        <v>0</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427190</v>
      </c>
      <c r="AB117" s="966"/>
      <c r="AC117" s="966"/>
      <c r="AD117" s="966"/>
      <c r="AE117" s="967"/>
      <c r="AF117" s="968">
        <v>440643</v>
      </c>
      <c r="AG117" s="966"/>
      <c r="AH117" s="966"/>
      <c r="AI117" s="966"/>
      <c r="AJ117" s="967"/>
      <c r="AK117" s="968">
        <v>463819</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2">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2">
      <c r="A119" s="1044"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440</v>
      </c>
      <c r="BP119" s="992"/>
      <c r="BQ119" s="986">
        <v>4735288</v>
      </c>
      <c r="BR119" s="987"/>
      <c r="BS119" s="987"/>
      <c r="BT119" s="987"/>
      <c r="BU119" s="987"/>
      <c r="BV119" s="987">
        <v>4899925</v>
      </c>
      <c r="BW119" s="987"/>
      <c r="BX119" s="987"/>
      <c r="BY119" s="987"/>
      <c r="BZ119" s="987"/>
      <c r="CA119" s="987">
        <v>4833926</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2">
      <c r="A120" s="1045"/>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3626074</v>
      </c>
      <c r="BR120" s="918"/>
      <c r="BS120" s="918"/>
      <c r="BT120" s="918"/>
      <c r="BU120" s="918"/>
      <c r="BV120" s="918">
        <v>3879113</v>
      </c>
      <c r="BW120" s="918"/>
      <c r="BX120" s="918"/>
      <c r="BY120" s="918"/>
      <c r="BZ120" s="918"/>
      <c r="CA120" s="918">
        <v>4026601</v>
      </c>
      <c r="CB120" s="918"/>
      <c r="CC120" s="918"/>
      <c r="CD120" s="918"/>
      <c r="CE120" s="918"/>
      <c r="CF120" s="931">
        <v>110</v>
      </c>
      <c r="CG120" s="932"/>
      <c r="CH120" s="932"/>
      <c r="CI120" s="932"/>
      <c r="CJ120" s="932"/>
      <c r="CK120" s="993" t="s">
        <v>444</v>
      </c>
      <c r="CL120" s="994"/>
      <c r="CM120" s="994"/>
      <c r="CN120" s="994"/>
      <c r="CO120" s="995"/>
      <c r="CP120" s="1001" t="s">
        <v>445</v>
      </c>
      <c r="CQ120" s="1002"/>
      <c r="CR120" s="1002"/>
      <c r="CS120" s="1002"/>
      <c r="CT120" s="1002"/>
      <c r="CU120" s="1002"/>
      <c r="CV120" s="1002"/>
      <c r="CW120" s="1002"/>
      <c r="CX120" s="1002"/>
      <c r="CY120" s="1002"/>
      <c r="CZ120" s="1002"/>
      <c r="DA120" s="1002"/>
      <c r="DB120" s="1002"/>
      <c r="DC120" s="1002"/>
      <c r="DD120" s="1002"/>
      <c r="DE120" s="1002"/>
      <c r="DF120" s="1003"/>
      <c r="DG120" s="917" t="s">
        <v>121</v>
      </c>
      <c r="DH120" s="918"/>
      <c r="DI120" s="918"/>
      <c r="DJ120" s="918"/>
      <c r="DK120" s="918"/>
      <c r="DL120" s="918" t="s">
        <v>121</v>
      </c>
      <c r="DM120" s="918"/>
      <c r="DN120" s="918"/>
      <c r="DO120" s="918"/>
      <c r="DP120" s="918"/>
      <c r="DQ120" s="918" t="s">
        <v>121</v>
      </c>
      <c r="DR120" s="918"/>
      <c r="DS120" s="918"/>
      <c r="DT120" s="918"/>
      <c r="DU120" s="918"/>
      <c r="DV120" s="919" t="s">
        <v>121</v>
      </c>
      <c r="DW120" s="919"/>
      <c r="DX120" s="919"/>
      <c r="DY120" s="919"/>
      <c r="DZ120" s="920"/>
    </row>
    <row r="121" spans="1:130" s="224" customFormat="1" ht="26.25" customHeight="1" x14ac:dyDescent="0.2">
      <c r="A121" s="1045"/>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6979</v>
      </c>
      <c r="BR121" s="913"/>
      <c r="BS121" s="913"/>
      <c r="BT121" s="913"/>
      <c r="BU121" s="913"/>
      <c r="BV121" s="913">
        <v>3471</v>
      </c>
      <c r="BW121" s="913"/>
      <c r="BX121" s="913"/>
      <c r="BY121" s="913"/>
      <c r="BZ121" s="913"/>
      <c r="CA121" s="913" t="s">
        <v>121</v>
      </c>
      <c r="CB121" s="913"/>
      <c r="CC121" s="913"/>
      <c r="CD121" s="913"/>
      <c r="CE121" s="913"/>
      <c r="CF121" s="907" t="s">
        <v>121</v>
      </c>
      <c r="CG121" s="908"/>
      <c r="CH121" s="908"/>
      <c r="CI121" s="908"/>
      <c r="CJ121" s="908"/>
      <c r="CK121" s="996"/>
      <c r="CL121" s="997"/>
      <c r="CM121" s="997"/>
      <c r="CN121" s="997"/>
      <c r="CO121" s="998"/>
      <c r="CP121" s="1006" t="s">
        <v>389</v>
      </c>
      <c r="CQ121" s="1007"/>
      <c r="CR121" s="1007"/>
      <c r="CS121" s="1007"/>
      <c r="CT121" s="1007"/>
      <c r="CU121" s="1007"/>
      <c r="CV121" s="1007"/>
      <c r="CW121" s="1007"/>
      <c r="CX121" s="1007"/>
      <c r="CY121" s="1007"/>
      <c r="CZ121" s="1007"/>
      <c r="DA121" s="1007"/>
      <c r="DB121" s="1007"/>
      <c r="DC121" s="1007"/>
      <c r="DD121" s="1007"/>
      <c r="DE121" s="1007"/>
      <c r="DF121" s="1008"/>
      <c r="DG121" s="912" t="s">
        <v>121</v>
      </c>
      <c r="DH121" s="913"/>
      <c r="DI121" s="913"/>
      <c r="DJ121" s="913"/>
      <c r="DK121" s="913"/>
      <c r="DL121" s="913" t="s">
        <v>121</v>
      </c>
      <c r="DM121" s="913"/>
      <c r="DN121" s="913"/>
      <c r="DO121" s="913"/>
      <c r="DP121" s="913"/>
      <c r="DQ121" s="913" t="s">
        <v>121</v>
      </c>
      <c r="DR121" s="913"/>
      <c r="DS121" s="913"/>
      <c r="DT121" s="913"/>
      <c r="DU121" s="913"/>
      <c r="DV121" s="914" t="s">
        <v>121</v>
      </c>
      <c r="DW121" s="914"/>
      <c r="DX121" s="914"/>
      <c r="DY121" s="914"/>
      <c r="DZ121" s="915"/>
    </row>
    <row r="122" spans="1:130" s="224" customFormat="1" ht="26.25" customHeight="1" x14ac:dyDescent="0.2">
      <c r="A122" s="1045"/>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3500362</v>
      </c>
      <c r="BR122" s="987"/>
      <c r="BS122" s="987"/>
      <c r="BT122" s="987"/>
      <c r="BU122" s="987"/>
      <c r="BV122" s="987">
        <v>3361031</v>
      </c>
      <c r="BW122" s="987"/>
      <c r="BX122" s="987"/>
      <c r="BY122" s="987"/>
      <c r="BZ122" s="987"/>
      <c r="CA122" s="987">
        <v>3122964</v>
      </c>
      <c r="CB122" s="987"/>
      <c r="CC122" s="987"/>
      <c r="CD122" s="987"/>
      <c r="CE122" s="987"/>
      <c r="CF122" s="1004">
        <v>85.3</v>
      </c>
      <c r="CG122" s="1005"/>
      <c r="CH122" s="1005"/>
      <c r="CI122" s="1005"/>
      <c r="CJ122" s="1005"/>
      <c r="CK122" s="996"/>
      <c r="CL122" s="997"/>
      <c r="CM122" s="997"/>
      <c r="CN122" s="997"/>
      <c r="CO122" s="998"/>
      <c r="CP122" s="1006" t="s">
        <v>388</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2">
      <c r="A123" s="1045"/>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51">
        <v>7133415</v>
      </c>
      <c r="BR123" s="1018"/>
      <c r="BS123" s="1018"/>
      <c r="BT123" s="1018"/>
      <c r="BU123" s="1018"/>
      <c r="BV123" s="1018">
        <v>7243615</v>
      </c>
      <c r="BW123" s="1018"/>
      <c r="BX123" s="1018"/>
      <c r="BY123" s="1018"/>
      <c r="BZ123" s="1018"/>
      <c r="CA123" s="1018">
        <v>7149565</v>
      </c>
      <c r="CB123" s="1018"/>
      <c r="CC123" s="1018"/>
      <c r="CD123" s="1018"/>
      <c r="CE123" s="1018"/>
      <c r="CF123" s="988"/>
      <c r="CG123" s="989"/>
      <c r="CH123" s="989"/>
      <c r="CI123" s="989"/>
      <c r="CJ123" s="990"/>
      <c r="CK123" s="996"/>
      <c r="CL123" s="997"/>
      <c r="CM123" s="997"/>
      <c r="CN123" s="997"/>
      <c r="CO123" s="998"/>
      <c r="CP123" s="1006" t="s">
        <v>450</v>
      </c>
      <c r="CQ123" s="1007"/>
      <c r="CR123" s="1007"/>
      <c r="CS123" s="1007"/>
      <c r="CT123" s="1007"/>
      <c r="CU123" s="1007"/>
      <c r="CV123" s="1007"/>
      <c r="CW123" s="1007"/>
      <c r="CX123" s="1007"/>
      <c r="CY123" s="1007"/>
      <c r="CZ123" s="1007"/>
      <c r="DA123" s="1007"/>
      <c r="DB123" s="1007"/>
      <c r="DC123" s="1007"/>
      <c r="DD123" s="1007"/>
      <c r="DE123" s="1007"/>
      <c r="DF123" s="1008"/>
      <c r="DG123" s="945">
        <v>6364</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5">
      <c r="A124" s="1045"/>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7" t="s">
        <v>451</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121</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2">
      <c r="A125" s="1045"/>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5">
      <c r="A126" s="1045"/>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2">
      <c r="A127" s="1046"/>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9" t="s">
        <v>457</v>
      </c>
      <c r="AY127" s="1020"/>
      <c r="AZ127" s="1020"/>
      <c r="BA127" s="1020"/>
      <c r="BB127" s="1020"/>
      <c r="BC127" s="1020"/>
      <c r="BD127" s="1020"/>
      <c r="BE127" s="1021"/>
      <c r="BF127" s="1022" t="s">
        <v>458</v>
      </c>
      <c r="BG127" s="1020"/>
      <c r="BH127" s="1020"/>
      <c r="BI127" s="1020"/>
      <c r="BJ127" s="1020"/>
      <c r="BK127" s="1020"/>
      <c r="BL127" s="1021"/>
      <c r="BM127" s="1022" t="s">
        <v>459</v>
      </c>
      <c r="BN127" s="1020"/>
      <c r="BO127" s="1020"/>
      <c r="BP127" s="1020"/>
      <c r="BQ127" s="1020"/>
      <c r="BR127" s="1020"/>
      <c r="BS127" s="1021"/>
      <c r="BT127" s="1022" t="s">
        <v>460</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5">
      <c r="A128" s="1029" t="s">
        <v>462</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463</v>
      </c>
      <c r="X128" s="1031"/>
      <c r="Y128" s="1031"/>
      <c r="Z128" s="1032"/>
      <c r="AA128" s="1033">
        <v>6586</v>
      </c>
      <c r="AB128" s="1034"/>
      <c r="AC128" s="1034"/>
      <c r="AD128" s="1034"/>
      <c r="AE128" s="1035"/>
      <c r="AF128" s="1036">
        <v>3732</v>
      </c>
      <c r="AG128" s="1034"/>
      <c r="AH128" s="1034"/>
      <c r="AI128" s="1034"/>
      <c r="AJ128" s="1035"/>
      <c r="AK128" s="1036">
        <v>3636</v>
      </c>
      <c r="AL128" s="1034"/>
      <c r="AM128" s="1034"/>
      <c r="AN128" s="1034"/>
      <c r="AO128" s="1035"/>
      <c r="AP128" s="1037"/>
      <c r="AQ128" s="1038"/>
      <c r="AR128" s="1038"/>
      <c r="AS128" s="1038"/>
      <c r="AT128" s="1039"/>
      <c r="AU128" s="226"/>
      <c r="AV128" s="226"/>
      <c r="AW128" s="226"/>
      <c r="AX128" s="883" t="s">
        <v>464</v>
      </c>
      <c r="AY128" s="884"/>
      <c r="AZ128" s="884"/>
      <c r="BA128" s="884"/>
      <c r="BB128" s="884"/>
      <c r="BC128" s="884"/>
      <c r="BD128" s="884"/>
      <c r="BE128" s="885"/>
      <c r="BF128" s="1040" t="s">
        <v>121</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465</v>
      </c>
      <c r="CQ128" s="713"/>
      <c r="CR128" s="713"/>
      <c r="CS128" s="713"/>
      <c r="CT128" s="713"/>
      <c r="CU128" s="713"/>
      <c r="CV128" s="713"/>
      <c r="CW128" s="713"/>
      <c r="CX128" s="713"/>
      <c r="CY128" s="713"/>
      <c r="CZ128" s="713"/>
      <c r="DA128" s="713"/>
      <c r="DB128" s="713"/>
      <c r="DC128" s="713"/>
      <c r="DD128" s="713"/>
      <c r="DE128" s="713"/>
      <c r="DF128" s="1024"/>
      <c r="DG128" s="1025" t="s">
        <v>121</v>
      </c>
      <c r="DH128" s="1026"/>
      <c r="DI128" s="1026"/>
      <c r="DJ128" s="1026"/>
      <c r="DK128" s="1026"/>
      <c r="DL128" s="1026" t="s">
        <v>121</v>
      </c>
      <c r="DM128" s="1026"/>
      <c r="DN128" s="1026"/>
      <c r="DO128" s="1026"/>
      <c r="DP128" s="1026"/>
      <c r="DQ128" s="1026" t="s">
        <v>121</v>
      </c>
      <c r="DR128" s="1026"/>
      <c r="DS128" s="1026"/>
      <c r="DT128" s="1026"/>
      <c r="DU128" s="1026"/>
      <c r="DV128" s="1027" t="s">
        <v>121</v>
      </c>
      <c r="DW128" s="1027"/>
      <c r="DX128" s="1027"/>
      <c r="DY128" s="1027"/>
      <c r="DZ128" s="1028"/>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4040914</v>
      </c>
      <c r="AB129" s="946"/>
      <c r="AC129" s="946"/>
      <c r="AD129" s="946"/>
      <c r="AE129" s="947"/>
      <c r="AF129" s="948">
        <v>3970593</v>
      </c>
      <c r="AG129" s="946"/>
      <c r="AH129" s="946"/>
      <c r="AI129" s="946"/>
      <c r="AJ129" s="947"/>
      <c r="AK129" s="948">
        <v>3938488</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272735</v>
      </c>
      <c r="AB130" s="946"/>
      <c r="AC130" s="946"/>
      <c r="AD130" s="946"/>
      <c r="AE130" s="947"/>
      <c r="AF130" s="948">
        <v>271511</v>
      </c>
      <c r="AG130" s="946"/>
      <c r="AH130" s="946"/>
      <c r="AI130" s="946"/>
      <c r="AJ130" s="947"/>
      <c r="AK130" s="948">
        <v>278138</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4.4000000000000004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3768179</v>
      </c>
      <c r="AB131" s="973"/>
      <c r="AC131" s="973"/>
      <c r="AD131" s="973"/>
      <c r="AE131" s="974"/>
      <c r="AF131" s="972">
        <v>3699082</v>
      </c>
      <c r="AG131" s="973"/>
      <c r="AH131" s="973"/>
      <c r="AI131" s="973"/>
      <c r="AJ131" s="974"/>
      <c r="AK131" s="972">
        <v>3660350</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4"/>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3.9241500999999999</v>
      </c>
      <c r="AB132" s="1084"/>
      <c r="AC132" s="1084"/>
      <c r="AD132" s="1084"/>
      <c r="AE132" s="1085"/>
      <c r="AF132" s="1086">
        <v>4.4713796559999999</v>
      </c>
      <c r="AG132" s="1084"/>
      <c r="AH132" s="1084"/>
      <c r="AI132" s="1084"/>
      <c r="AJ132" s="1085"/>
      <c r="AK132" s="1086">
        <v>4.9734315020000004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4.3</v>
      </c>
      <c r="AB133" s="1067"/>
      <c r="AC133" s="1067"/>
      <c r="AD133" s="1067"/>
      <c r="AE133" s="1068"/>
      <c r="AF133" s="1066">
        <v>4.2</v>
      </c>
      <c r="AG133" s="1067"/>
      <c r="AH133" s="1067"/>
      <c r="AI133" s="1067"/>
      <c r="AJ133" s="1068"/>
      <c r="AK133" s="1066">
        <v>4.4000000000000004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quuFPi9hEImzSuLXorw7rkCtmedE2BhBg1HJqiwDAppxEBBeVTDIdSd1vbpq0y3+z64U6Y4+fMr+6KvnvH5pA==" saltValue="gxahSSKx8H4I3BnNVbmd8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dRI+9RU5+5rZWcdtS8uhfxbACgk6FOAijKyPIQeHtMWEHFdU8nAQ2SH2gpCusl6SYiELD81e2Rpl7THm0lhbQA==" saltValue="LD/Wpc4EBruJcZ5zvqs/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1"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Y8qIrVgOG6BaKpJXH2p+AMDb/2xoDIIfA+1Q25U5NA4NGt2oWbA+rPtWkLEAxx4vSEz/UZRk5OUaxatrYTmQ==" saltValue="GSljdtmc1GYKmezO7Izg3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6"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1" t="s">
        <v>479</v>
      </c>
      <c r="AP7" s="265"/>
      <c r="AQ7" s="266" t="s">
        <v>480</v>
      </c>
      <c r="AR7" s="267"/>
    </row>
    <row r="8" spans="1:46" ht="13.2" x14ac:dyDescent="0.2">
      <c r="A8" s="259"/>
      <c r="AK8" s="268"/>
      <c r="AL8" s="269"/>
      <c r="AM8" s="269"/>
      <c r="AN8" s="270"/>
      <c r="AO8" s="1102"/>
      <c r="AP8" s="271" t="s">
        <v>481</v>
      </c>
      <c r="AQ8" s="272" t="s">
        <v>482</v>
      </c>
      <c r="AR8" s="273" t="s">
        <v>483</v>
      </c>
    </row>
    <row r="9" spans="1:46" ht="13.2" x14ac:dyDescent="0.2">
      <c r="A9" s="259"/>
      <c r="AK9" s="1103" t="s">
        <v>484</v>
      </c>
      <c r="AL9" s="1104"/>
      <c r="AM9" s="1104"/>
      <c r="AN9" s="1105"/>
      <c r="AO9" s="274">
        <v>1813604</v>
      </c>
      <c r="AP9" s="274">
        <v>158366</v>
      </c>
      <c r="AQ9" s="275">
        <v>111034</v>
      </c>
      <c r="AR9" s="276">
        <v>42.6</v>
      </c>
    </row>
    <row r="10" spans="1:46" ht="13.5" customHeight="1" x14ac:dyDescent="0.2">
      <c r="A10" s="259"/>
      <c r="AK10" s="1103" t="s">
        <v>485</v>
      </c>
      <c r="AL10" s="1104"/>
      <c r="AM10" s="1104"/>
      <c r="AN10" s="1105"/>
      <c r="AO10" s="277">
        <v>232765</v>
      </c>
      <c r="AP10" s="277">
        <v>20325</v>
      </c>
      <c r="AQ10" s="278">
        <v>15617</v>
      </c>
      <c r="AR10" s="279">
        <v>30.1</v>
      </c>
    </row>
    <row r="11" spans="1:46" ht="13.5" customHeight="1" x14ac:dyDescent="0.2">
      <c r="A11" s="259"/>
      <c r="AK11" s="1103" t="s">
        <v>486</v>
      </c>
      <c r="AL11" s="1104"/>
      <c r="AM11" s="1104"/>
      <c r="AN11" s="1105"/>
      <c r="AO11" s="277" t="s">
        <v>487</v>
      </c>
      <c r="AP11" s="277" t="s">
        <v>487</v>
      </c>
      <c r="AQ11" s="278">
        <v>1538</v>
      </c>
      <c r="AR11" s="279" t="s">
        <v>487</v>
      </c>
    </row>
    <row r="12" spans="1:46" ht="13.5" customHeight="1" x14ac:dyDescent="0.2">
      <c r="A12" s="259"/>
      <c r="AK12" s="1103" t="s">
        <v>488</v>
      </c>
      <c r="AL12" s="1104"/>
      <c r="AM12" s="1104"/>
      <c r="AN12" s="1105"/>
      <c r="AO12" s="277" t="s">
        <v>487</v>
      </c>
      <c r="AP12" s="277" t="s">
        <v>487</v>
      </c>
      <c r="AQ12" s="278">
        <v>0</v>
      </c>
      <c r="AR12" s="279" t="s">
        <v>487</v>
      </c>
    </row>
    <row r="13" spans="1:46" ht="13.5" customHeight="1" x14ac:dyDescent="0.2">
      <c r="A13" s="259"/>
      <c r="AK13" s="1103" t="s">
        <v>489</v>
      </c>
      <c r="AL13" s="1104"/>
      <c r="AM13" s="1104"/>
      <c r="AN13" s="1105"/>
      <c r="AO13" s="277">
        <v>77846</v>
      </c>
      <c r="AP13" s="277">
        <v>6798</v>
      </c>
      <c r="AQ13" s="278">
        <v>4378</v>
      </c>
      <c r="AR13" s="279">
        <v>55.3</v>
      </c>
    </row>
    <row r="14" spans="1:46" ht="13.5" customHeight="1" x14ac:dyDescent="0.2">
      <c r="A14" s="259"/>
      <c r="AK14" s="1103" t="s">
        <v>490</v>
      </c>
      <c r="AL14" s="1104"/>
      <c r="AM14" s="1104"/>
      <c r="AN14" s="1105"/>
      <c r="AO14" s="277">
        <v>1426</v>
      </c>
      <c r="AP14" s="277">
        <v>125</v>
      </c>
      <c r="AQ14" s="278">
        <v>2499</v>
      </c>
      <c r="AR14" s="279">
        <v>-95</v>
      </c>
    </row>
    <row r="15" spans="1:46" ht="13.5" customHeight="1" x14ac:dyDescent="0.2">
      <c r="A15" s="259"/>
      <c r="AK15" s="1106" t="s">
        <v>491</v>
      </c>
      <c r="AL15" s="1107"/>
      <c r="AM15" s="1107"/>
      <c r="AN15" s="1108"/>
      <c r="AO15" s="277">
        <v>-115626</v>
      </c>
      <c r="AP15" s="277">
        <v>-10097</v>
      </c>
      <c r="AQ15" s="278">
        <v>-6867</v>
      </c>
      <c r="AR15" s="279">
        <v>47</v>
      </c>
    </row>
    <row r="16" spans="1:46" ht="13.2" x14ac:dyDescent="0.2">
      <c r="A16" s="259"/>
      <c r="AK16" s="1106" t="s">
        <v>177</v>
      </c>
      <c r="AL16" s="1107"/>
      <c r="AM16" s="1107"/>
      <c r="AN16" s="1108"/>
      <c r="AO16" s="277">
        <v>2010015</v>
      </c>
      <c r="AP16" s="277">
        <v>175517</v>
      </c>
      <c r="AQ16" s="278">
        <v>128199</v>
      </c>
      <c r="AR16" s="279">
        <v>36.9</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09" t="s">
        <v>496</v>
      </c>
      <c r="AL21" s="1110"/>
      <c r="AM21" s="1110"/>
      <c r="AN21" s="1111"/>
      <c r="AO21" s="289">
        <v>12.4</v>
      </c>
      <c r="AP21" s="290">
        <v>10.85</v>
      </c>
      <c r="AQ21" s="291">
        <v>1.55</v>
      </c>
      <c r="AS21" s="292"/>
      <c r="AT21" s="288"/>
    </row>
    <row r="22" spans="1:46" s="260" customFormat="1" ht="13.2" x14ac:dyDescent="0.2">
      <c r="A22" s="288"/>
      <c r="AK22" s="1109" t="s">
        <v>497</v>
      </c>
      <c r="AL22" s="1110"/>
      <c r="AM22" s="1110"/>
      <c r="AN22" s="1111"/>
      <c r="AO22" s="293">
        <v>95.1</v>
      </c>
      <c r="AP22" s="294">
        <v>96.2</v>
      </c>
      <c r="AQ22" s="295">
        <v>-1.1000000000000001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1" t="s">
        <v>479</v>
      </c>
      <c r="AP30" s="265"/>
      <c r="AQ30" s="266" t="s">
        <v>480</v>
      </c>
      <c r="AR30" s="267"/>
    </row>
    <row r="31" spans="1:46" ht="13.2" x14ac:dyDescent="0.2">
      <c r="A31" s="259"/>
      <c r="AK31" s="268"/>
      <c r="AL31" s="269"/>
      <c r="AM31" s="269"/>
      <c r="AN31" s="270"/>
      <c r="AO31" s="1102"/>
      <c r="AP31" s="271" t="s">
        <v>481</v>
      </c>
      <c r="AQ31" s="272" t="s">
        <v>482</v>
      </c>
      <c r="AR31" s="273" t="s">
        <v>483</v>
      </c>
    </row>
    <row r="32" spans="1:46" ht="27" customHeight="1" x14ac:dyDescent="0.2">
      <c r="A32" s="259"/>
      <c r="AK32" s="1117" t="s">
        <v>501</v>
      </c>
      <c r="AL32" s="1118"/>
      <c r="AM32" s="1118"/>
      <c r="AN32" s="1119"/>
      <c r="AO32" s="303">
        <v>396770</v>
      </c>
      <c r="AP32" s="303">
        <v>34646</v>
      </c>
      <c r="AQ32" s="304">
        <v>62185</v>
      </c>
      <c r="AR32" s="305">
        <v>-44.3</v>
      </c>
    </row>
    <row r="33" spans="1:46" ht="13.5" customHeight="1" x14ac:dyDescent="0.2">
      <c r="A33" s="259"/>
      <c r="AK33" s="1117" t="s">
        <v>502</v>
      </c>
      <c r="AL33" s="1118"/>
      <c r="AM33" s="1118"/>
      <c r="AN33" s="1119"/>
      <c r="AO33" s="303" t="s">
        <v>487</v>
      </c>
      <c r="AP33" s="303" t="s">
        <v>487</v>
      </c>
      <c r="AQ33" s="304" t="s">
        <v>487</v>
      </c>
      <c r="AR33" s="305" t="s">
        <v>487</v>
      </c>
    </row>
    <row r="34" spans="1:46" ht="27" customHeight="1" x14ac:dyDescent="0.2">
      <c r="A34" s="259"/>
      <c r="AK34" s="1117" t="s">
        <v>503</v>
      </c>
      <c r="AL34" s="1118"/>
      <c r="AM34" s="1118"/>
      <c r="AN34" s="1119"/>
      <c r="AO34" s="303" t="s">
        <v>487</v>
      </c>
      <c r="AP34" s="303" t="s">
        <v>487</v>
      </c>
      <c r="AQ34" s="304" t="s">
        <v>487</v>
      </c>
      <c r="AR34" s="305" t="s">
        <v>487</v>
      </c>
    </row>
    <row r="35" spans="1:46" ht="27" customHeight="1" x14ac:dyDescent="0.2">
      <c r="A35" s="259"/>
      <c r="AK35" s="1117" t="s">
        <v>504</v>
      </c>
      <c r="AL35" s="1118"/>
      <c r="AM35" s="1118"/>
      <c r="AN35" s="1119"/>
      <c r="AO35" s="303" t="s">
        <v>487</v>
      </c>
      <c r="AP35" s="303" t="s">
        <v>487</v>
      </c>
      <c r="AQ35" s="304">
        <v>15497</v>
      </c>
      <c r="AR35" s="305" t="s">
        <v>487</v>
      </c>
    </row>
    <row r="36" spans="1:46" ht="27" customHeight="1" x14ac:dyDescent="0.2">
      <c r="A36" s="259"/>
      <c r="AK36" s="1117" t="s">
        <v>505</v>
      </c>
      <c r="AL36" s="1118"/>
      <c r="AM36" s="1118"/>
      <c r="AN36" s="1119"/>
      <c r="AO36" s="303">
        <v>66586</v>
      </c>
      <c r="AP36" s="303">
        <v>5814</v>
      </c>
      <c r="AQ36" s="304">
        <v>3842</v>
      </c>
      <c r="AR36" s="305">
        <v>51.3</v>
      </c>
    </row>
    <row r="37" spans="1:46" ht="13.5" customHeight="1" x14ac:dyDescent="0.2">
      <c r="A37" s="259"/>
      <c r="AK37" s="1117" t="s">
        <v>506</v>
      </c>
      <c r="AL37" s="1118"/>
      <c r="AM37" s="1118"/>
      <c r="AN37" s="1119"/>
      <c r="AO37" s="303" t="s">
        <v>487</v>
      </c>
      <c r="AP37" s="303" t="s">
        <v>487</v>
      </c>
      <c r="AQ37" s="304">
        <v>306</v>
      </c>
      <c r="AR37" s="305" t="s">
        <v>487</v>
      </c>
    </row>
    <row r="38" spans="1:46" ht="27" customHeight="1" x14ac:dyDescent="0.2">
      <c r="A38" s="259"/>
      <c r="AK38" s="1120" t="s">
        <v>507</v>
      </c>
      <c r="AL38" s="1121"/>
      <c r="AM38" s="1121"/>
      <c r="AN38" s="1122"/>
      <c r="AO38" s="306">
        <v>463</v>
      </c>
      <c r="AP38" s="306">
        <v>40</v>
      </c>
      <c r="AQ38" s="307">
        <v>4</v>
      </c>
      <c r="AR38" s="295">
        <v>900</v>
      </c>
      <c r="AS38" s="302"/>
    </row>
    <row r="39" spans="1:46" ht="13.2" x14ac:dyDescent="0.2">
      <c r="A39" s="259"/>
      <c r="AK39" s="1120" t="s">
        <v>508</v>
      </c>
      <c r="AL39" s="1121"/>
      <c r="AM39" s="1121"/>
      <c r="AN39" s="1122"/>
      <c r="AO39" s="303">
        <v>-3636</v>
      </c>
      <c r="AP39" s="303">
        <v>-317</v>
      </c>
      <c r="AQ39" s="304">
        <v>-2250</v>
      </c>
      <c r="AR39" s="305">
        <v>-85.9</v>
      </c>
      <c r="AS39" s="302"/>
    </row>
    <row r="40" spans="1:46" ht="27" customHeight="1" x14ac:dyDescent="0.2">
      <c r="A40" s="259"/>
      <c r="AK40" s="1117" t="s">
        <v>509</v>
      </c>
      <c r="AL40" s="1118"/>
      <c r="AM40" s="1118"/>
      <c r="AN40" s="1119"/>
      <c r="AO40" s="303">
        <v>-278138</v>
      </c>
      <c r="AP40" s="303">
        <v>-24287</v>
      </c>
      <c r="AQ40" s="304">
        <v>-52332</v>
      </c>
      <c r="AR40" s="305">
        <v>-53.6</v>
      </c>
      <c r="AS40" s="302"/>
    </row>
    <row r="41" spans="1:46" ht="13.2" x14ac:dyDescent="0.2">
      <c r="A41" s="259"/>
      <c r="AK41" s="1123" t="s">
        <v>287</v>
      </c>
      <c r="AL41" s="1124"/>
      <c r="AM41" s="1124"/>
      <c r="AN41" s="1125"/>
      <c r="AO41" s="303">
        <v>182045</v>
      </c>
      <c r="AP41" s="303">
        <v>15896</v>
      </c>
      <c r="AQ41" s="304">
        <v>27253</v>
      </c>
      <c r="AR41" s="305">
        <v>-41.7</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12" t="s">
        <v>479</v>
      </c>
      <c r="AN49" s="1114" t="s">
        <v>512</v>
      </c>
      <c r="AO49" s="1115"/>
      <c r="AP49" s="1115"/>
      <c r="AQ49" s="1115"/>
      <c r="AR49" s="1116"/>
    </row>
    <row r="50" spans="1:44" ht="13.2" x14ac:dyDescent="0.2">
      <c r="A50" s="259"/>
      <c r="AK50" s="317"/>
      <c r="AL50" s="318"/>
      <c r="AM50" s="1113"/>
      <c r="AN50" s="319" t="s">
        <v>513</v>
      </c>
      <c r="AO50" s="320" t="s">
        <v>514</v>
      </c>
      <c r="AP50" s="321" t="s">
        <v>515</v>
      </c>
      <c r="AQ50" s="322" t="s">
        <v>516</v>
      </c>
      <c r="AR50" s="323" t="s">
        <v>517</v>
      </c>
    </row>
    <row r="51" spans="1:44" ht="13.2" x14ac:dyDescent="0.2">
      <c r="A51" s="259"/>
      <c r="AK51" s="315" t="s">
        <v>518</v>
      </c>
      <c r="AL51" s="316"/>
      <c r="AM51" s="324">
        <v>2129213</v>
      </c>
      <c r="AN51" s="325">
        <v>185876</v>
      </c>
      <c r="AO51" s="326">
        <v>97.7</v>
      </c>
      <c r="AP51" s="327">
        <v>103390</v>
      </c>
      <c r="AQ51" s="328">
        <v>17.100000000000001</v>
      </c>
      <c r="AR51" s="329">
        <v>80.599999999999994</v>
      </c>
    </row>
    <row r="52" spans="1:44" ht="13.2" x14ac:dyDescent="0.2">
      <c r="A52" s="259"/>
      <c r="AK52" s="330"/>
      <c r="AL52" s="331" t="s">
        <v>519</v>
      </c>
      <c r="AM52" s="332">
        <v>251044</v>
      </c>
      <c r="AN52" s="333">
        <v>21916</v>
      </c>
      <c r="AO52" s="334">
        <v>-4.0999999999999996</v>
      </c>
      <c r="AP52" s="335">
        <v>51269</v>
      </c>
      <c r="AQ52" s="336">
        <v>4.5999999999999996</v>
      </c>
      <c r="AR52" s="337">
        <v>-8.6999999999999993</v>
      </c>
    </row>
    <row r="53" spans="1:44" ht="13.2" x14ac:dyDescent="0.2">
      <c r="A53" s="259"/>
      <c r="AK53" s="315" t="s">
        <v>520</v>
      </c>
      <c r="AL53" s="316"/>
      <c r="AM53" s="324">
        <v>1470332</v>
      </c>
      <c r="AN53" s="325">
        <v>128413</v>
      </c>
      <c r="AO53" s="326">
        <v>-30.9</v>
      </c>
      <c r="AP53" s="327">
        <v>117234</v>
      </c>
      <c r="AQ53" s="328">
        <v>13.4</v>
      </c>
      <c r="AR53" s="329">
        <v>-44.3</v>
      </c>
    </row>
    <row r="54" spans="1:44" ht="13.2" x14ac:dyDescent="0.2">
      <c r="A54" s="259"/>
      <c r="AK54" s="330"/>
      <c r="AL54" s="331" t="s">
        <v>519</v>
      </c>
      <c r="AM54" s="332">
        <v>121847</v>
      </c>
      <c r="AN54" s="333">
        <v>10642</v>
      </c>
      <c r="AO54" s="334">
        <v>-51.4</v>
      </c>
      <c r="AP54" s="335">
        <v>59796</v>
      </c>
      <c r="AQ54" s="336">
        <v>16.600000000000001</v>
      </c>
      <c r="AR54" s="337">
        <v>-68</v>
      </c>
    </row>
    <row r="55" spans="1:44" ht="13.2" x14ac:dyDescent="0.2">
      <c r="A55" s="259"/>
      <c r="AK55" s="315" t="s">
        <v>521</v>
      </c>
      <c r="AL55" s="316"/>
      <c r="AM55" s="324">
        <v>2573455</v>
      </c>
      <c r="AN55" s="325">
        <v>224032</v>
      </c>
      <c r="AO55" s="326">
        <v>74.5</v>
      </c>
      <c r="AP55" s="327">
        <v>97758</v>
      </c>
      <c r="AQ55" s="328">
        <v>-16.600000000000001</v>
      </c>
      <c r="AR55" s="329">
        <v>91.1</v>
      </c>
    </row>
    <row r="56" spans="1:44" ht="13.2" x14ac:dyDescent="0.2">
      <c r="A56" s="259"/>
      <c r="AK56" s="330"/>
      <c r="AL56" s="331" t="s">
        <v>519</v>
      </c>
      <c r="AM56" s="332">
        <v>304416</v>
      </c>
      <c r="AN56" s="333">
        <v>26501</v>
      </c>
      <c r="AO56" s="334">
        <v>149</v>
      </c>
      <c r="AP56" s="335">
        <v>45946</v>
      </c>
      <c r="AQ56" s="336">
        <v>-23.2</v>
      </c>
      <c r="AR56" s="337">
        <v>172.2</v>
      </c>
    </row>
    <row r="57" spans="1:44" ht="13.2" x14ac:dyDescent="0.2">
      <c r="A57" s="259"/>
      <c r="AK57" s="315" t="s">
        <v>522</v>
      </c>
      <c r="AL57" s="316"/>
      <c r="AM57" s="324">
        <v>3149284</v>
      </c>
      <c r="AN57" s="325">
        <v>275023</v>
      </c>
      <c r="AO57" s="326">
        <v>22.8</v>
      </c>
      <c r="AP57" s="327">
        <v>91338</v>
      </c>
      <c r="AQ57" s="328">
        <v>-6.6</v>
      </c>
      <c r="AR57" s="329">
        <v>29.4</v>
      </c>
    </row>
    <row r="58" spans="1:44" ht="13.2" x14ac:dyDescent="0.2">
      <c r="A58" s="259"/>
      <c r="AK58" s="330"/>
      <c r="AL58" s="331" t="s">
        <v>519</v>
      </c>
      <c r="AM58" s="332">
        <v>294618</v>
      </c>
      <c r="AN58" s="333">
        <v>25729</v>
      </c>
      <c r="AO58" s="334">
        <v>-2.9</v>
      </c>
      <c r="AP58" s="335">
        <v>43989</v>
      </c>
      <c r="AQ58" s="336">
        <v>-4.3</v>
      </c>
      <c r="AR58" s="337">
        <v>1.4</v>
      </c>
    </row>
    <row r="59" spans="1:44" ht="13.2" x14ac:dyDescent="0.2">
      <c r="A59" s="259"/>
      <c r="AK59" s="315" t="s">
        <v>523</v>
      </c>
      <c r="AL59" s="316"/>
      <c r="AM59" s="324">
        <v>1944256</v>
      </c>
      <c r="AN59" s="325">
        <v>169774</v>
      </c>
      <c r="AO59" s="326">
        <v>-38.299999999999997</v>
      </c>
      <c r="AP59" s="327">
        <v>103975</v>
      </c>
      <c r="AQ59" s="328">
        <v>13.8</v>
      </c>
      <c r="AR59" s="329">
        <v>-52.1</v>
      </c>
    </row>
    <row r="60" spans="1:44" ht="13.2" x14ac:dyDescent="0.2">
      <c r="A60" s="259"/>
      <c r="AK60" s="330"/>
      <c r="AL60" s="331" t="s">
        <v>519</v>
      </c>
      <c r="AM60" s="332">
        <v>386797</v>
      </c>
      <c r="AN60" s="333">
        <v>33775</v>
      </c>
      <c r="AO60" s="334">
        <v>31.3</v>
      </c>
      <c r="AP60" s="335">
        <v>52698</v>
      </c>
      <c r="AQ60" s="336">
        <v>19.8</v>
      </c>
      <c r="AR60" s="337">
        <v>11.5</v>
      </c>
    </row>
    <row r="61" spans="1:44" ht="13.2" x14ac:dyDescent="0.2">
      <c r="A61" s="259"/>
      <c r="AK61" s="315" t="s">
        <v>524</v>
      </c>
      <c r="AL61" s="338"/>
      <c r="AM61" s="324">
        <v>2253308</v>
      </c>
      <c r="AN61" s="325">
        <v>196624</v>
      </c>
      <c r="AO61" s="326">
        <v>25.2</v>
      </c>
      <c r="AP61" s="327">
        <v>102739</v>
      </c>
      <c r="AQ61" s="339">
        <v>4.2</v>
      </c>
      <c r="AR61" s="329">
        <v>21</v>
      </c>
    </row>
    <row r="62" spans="1:44" ht="13.2" x14ac:dyDescent="0.2">
      <c r="A62" s="259"/>
      <c r="AK62" s="330"/>
      <c r="AL62" s="331" t="s">
        <v>519</v>
      </c>
      <c r="AM62" s="332">
        <v>271744</v>
      </c>
      <c r="AN62" s="333">
        <v>23713</v>
      </c>
      <c r="AO62" s="334">
        <v>24.4</v>
      </c>
      <c r="AP62" s="335">
        <v>50740</v>
      </c>
      <c r="AQ62" s="336">
        <v>2.7</v>
      </c>
      <c r="AR62" s="337">
        <v>21.7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6ObqIKwr4i/mB7ryM1qAyoCudTmOoXbNwuC2i0utQNZZNCLywaEbh5Txid9ZQlyCd5igNjKRZlNkSM/G3t5LKg==" saltValue="R179xF6/T+2UeUMmnLGb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election activeCell="AF103" sqref="AF103"/>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oDkNqhlfYhUg0olqc8S8078xALBkDNBX19uBQ6Habs4EphPpREIZgxDQbf8RulM96IWnAkD/eofHdIH85OuWHg==" saltValue="WGrWQfsOdLFBIAG4QEf8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L78" sqref="BL78"/>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NdErR0aiKag49VBVYBKrcXiGWbglGBblxoKdQKZHKF80spiH1Po8G4jVVUr+BGvxPshE7TCxSL+Ks4vIvmaiTw==" saltValue="z277e/2oKpp6V5Cf84nl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21.58</v>
      </c>
      <c r="G47" s="12">
        <v>27.5</v>
      </c>
      <c r="H47" s="12">
        <v>30.83</v>
      </c>
      <c r="I47" s="12">
        <v>33.33</v>
      </c>
      <c r="J47" s="13">
        <v>32.11</v>
      </c>
    </row>
    <row r="48" spans="2:10" ht="57.75" customHeight="1" x14ac:dyDescent="0.2">
      <c r="B48" s="14"/>
      <c r="C48" s="1128" t="s">
        <v>4</v>
      </c>
      <c r="D48" s="1128"/>
      <c r="E48" s="1129"/>
      <c r="F48" s="15">
        <v>6.59</v>
      </c>
      <c r="G48" s="16">
        <v>5.48</v>
      </c>
      <c r="H48" s="16">
        <v>2.0699999999999998</v>
      </c>
      <c r="I48" s="16">
        <v>3.05</v>
      </c>
      <c r="J48" s="17">
        <v>5.57</v>
      </c>
    </row>
    <row r="49" spans="2:10" ht="57.75" customHeight="1" thickBot="1" x14ac:dyDescent="0.25">
      <c r="B49" s="18"/>
      <c r="C49" s="1130" t="s">
        <v>5</v>
      </c>
      <c r="D49" s="1130"/>
      <c r="E49" s="1131"/>
      <c r="F49" s="19" t="s">
        <v>531</v>
      </c>
      <c r="G49" s="20" t="s">
        <v>532</v>
      </c>
      <c r="H49" s="20" t="s">
        <v>533</v>
      </c>
      <c r="I49" s="20">
        <v>0.79</v>
      </c>
      <c r="J49" s="21">
        <v>1</v>
      </c>
    </row>
    <row r="50" spans="2:10" ht="13.2" x14ac:dyDescent="0.2"/>
  </sheetData>
  <sheetProtection algorithmName="SHA-512" hashValue="0sjafRQAsTca+bhbmXRsUPP36aIrfcOluVJBE0dlop5CmA/xfSUPU3Tn5d1sKih9GZCZ7uUJ2FafUO3eHAKlWA==" saltValue="9zjLZIK0UqC5diECGFEM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K35" sqref="K35"/>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534</v>
      </c>
      <c r="D34" s="1136"/>
      <c r="E34" s="1137"/>
      <c r="F34" s="32">
        <v>13.61</v>
      </c>
      <c r="G34" s="33">
        <v>13.92</v>
      </c>
      <c r="H34" s="33">
        <v>12.91</v>
      </c>
      <c r="I34" s="33">
        <v>9.76</v>
      </c>
      <c r="J34" s="34">
        <v>9.7899999999999991</v>
      </c>
      <c r="K34" s="22"/>
      <c r="L34" s="22"/>
      <c r="M34" s="22"/>
      <c r="N34" s="22"/>
      <c r="O34" s="22"/>
      <c r="P34" s="22"/>
    </row>
    <row r="35" spans="1:16" ht="39" customHeight="1" x14ac:dyDescent="0.2">
      <c r="A35" s="22"/>
      <c r="B35" s="35"/>
      <c r="C35" s="1132" t="s">
        <v>535</v>
      </c>
      <c r="D35" s="1132"/>
      <c r="E35" s="1133"/>
      <c r="F35" s="36">
        <v>6.49</v>
      </c>
      <c r="G35" s="37">
        <v>5.4</v>
      </c>
      <c r="H35" s="37">
        <v>1.99</v>
      </c>
      <c r="I35" s="37">
        <v>3</v>
      </c>
      <c r="J35" s="38">
        <v>5.56</v>
      </c>
      <c r="K35" s="22"/>
      <c r="L35" s="22"/>
      <c r="M35" s="22"/>
      <c r="N35" s="22"/>
      <c r="O35" s="22"/>
      <c r="P35" s="22"/>
    </row>
    <row r="36" spans="1:16" ht="39" customHeight="1" x14ac:dyDescent="0.2">
      <c r="A36" s="22"/>
      <c r="B36" s="35"/>
      <c r="C36" s="1132" t="s">
        <v>536</v>
      </c>
      <c r="D36" s="1132"/>
      <c r="E36" s="1133"/>
      <c r="F36" s="36">
        <v>7.0000000000000007E-2</v>
      </c>
      <c r="G36" s="37">
        <v>0.06</v>
      </c>
      <c r="H36" s="37">
        <v>0.08</v>
      </c>
      <c r="I36" s="37">
        <v>0.14000000000000001</v>
      </c>
      <c r="J36" s="38">
        <v>0.98</v>
      </c>
      <c r="K36" s="22"/>
      <c r="L36" s="22"/>
      <c r="M36" s="22"/>
      <c r="N36" s="22"/>
      <c r="O36" s="22"/>
      <c r="P36" s="22"/>
    </row>
    <row r="37" spans="1:16" ht="39" customHeight="1" x14ac:dyDescent="0.2">
      <c r="A37" s="22"/>
      <c r="B37" s="35"/>
      <c r="C37" s="1132" t="s">
        <v>537</v>
      </c>
      <c r="D37" s="1132"/>
      <c r="E37" s="1133"/>
      <c r="F37" s="36">
        <v>1.06</v>
      </c>
      <c r="G37" s="37">
        <v>0.82</v>
      </c>
      <c r="H37" s="37">
        <v>0.78</v>
      </c>
      <c r="I37" s="37">
        <v>0.9</v>
      </c>
      <c r="J37" s="38">
        <v>0.5</v>
      </c>
      <c r="K37" s="22"/>
      <c r="L37" s="22"/>
      <c r="M37" s="22"/>
      <c r="N37" s="22"/>
      <c r="O37" s="22"/>
      <c r="P37" s="22"/>
    </row>
    <row r="38" spans="1:16" ht="39" customHeight="1" x14ac:dyDescent="0.2">
      <c r="A38" s="22"/>
      <c r="B38" s="35"/>
      <c r="C38" s="1132" t="s">
        <v>538</v>
      </c>
      <c r="D38" s="1132"/>
      <c r="E38" s="1133"/>
      <c r="F38" s="36">
        <v>0.01</v>
      </c>
      <c r="G38" s="37">
        <v>0.01</v>
      </c>
      <c r="H38" s="37">
        <v>0.01</v>
      </c>
      <c r="I38" s="37">
        <v>0.03</v>
      </c>
      <c r="J38" s="38">
        <v>0.02</v>
      </c>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539</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540</v>
      </c>
      <c r="D43" s="1134"/>
      <c r="E43" s="1135"/>
      <c r="F43" s="41">
        <v>0.09</v>
      </c>
      <c r="G43" s="42">
        <v>0.08</v>
      </c>
      <c r="H43" s="42">
        <v>7.0000000000000007E-2</v>
      </c>
      <c r="I43" s="42">
        <v>0.04</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Rfy5+Ois4cLEj1aXJrUoxyqC1nY4zR18zp4FDaqR+7Fo5a3aApQmjfbkQCVDEVnnZ7yBwiZ5tZueiPPwqo/6g==" saltValue="24xwoy0rPAoKOpHTam/G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N49" sqref="N49"/>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390</v>
      </c>
      <c r="L45" s="58">
        <v>388</v>
      </c>
      <c r="M45" s="58">
        <v>390</v>
      </c>
      <c r="N45" s="58">
        <v>387</v>
      </c>
      <c r="O45" s="59">
        <v>397</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2">
      <c r="A48" s="46"/>
      <c r="B48" s="1140"/>
      <c r="C48" s="1141"/>
      <c r="D48" s="60"/>
      <c r="E48" s="1146" t="s">
        <v>13</v>
      </c>
      <c r="F48" s="1146"/>
      <c r="G48" s="1146"/>
      <c r="H48" s="1146"/>
      <c r="I48" s="1146"/>
      <c r="J48" s="1147"/>
      <c r="K48" s="61">
        <v>1</v>
      </c>
      <c r="L48" s="62" t="s">
        <v>487</v>
      </c>
      <c r="M48" s="62" t="s">
        <v>487</v>
      </c>
      <c r="N48" s="62">
        <v>1</v>
      </c>
      <c r="O48" s="63" t="s">
        <v>487</v>
      </c>
      <c r="P48" s="46"/>
      <c r="Q48" s="46"/>
      <c r="R48" s="46"/>
      <c r="S48" s="46"/>
      <c r="T48" s="46"/>
      <c r="U48" s="46"/>
    </row>
    <row r="49" spans="1:21" ht="30.75" customHeight="1" x14ac:dyDescent="0.2">
      <c r="A49" s="46"/>
      <c r="B49" s="1140"/>
      <c r="C49" s="1141"/>
      <c r="D49" s="60"/>
      <c r="E49" s="1146" t="s">
        <v>14</v>
      </c>
      <c r="F49" s="1146"/>
      <c r="G49" s="1146"/>
      <c r="H49" s="1146"/>
      <c r="I49" s="1146"/>
      <c r="J49" s="1147"/>
      <c r="K49" s="61">
        <v>32</v>
      </c>
      <c r="L49" s="62">
        <v>37</v>
      </c>
      <c r="M49" s="62">
        <v>37</v>
      </c>
      <c r="N49" s="62">
        <v>53</v>
      </c>
      <c r="O49" s="63">
        <v>67</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487</v>
      </c>
      <c r="L50" s="62" t="s">
        <v>487</v>
      </c>
      <c r="M50" s="62" t="s">
        <v>487</v>
      </c>
      <c r="N50" s="62" t="s">
        <v>487</v>
      </c>
      <c r="O50" s="63" t="s">
        <v>487</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487</v>
      </c>
      <c r="L51" s="62" t="s">
        <v>487</v>
      </c>
      <c r="M51" s="62" t="s">
        <v>487</v>
      </c>
      <c r="N51" s="62" t="s">
        <v>487</v>
      </c>
      <c r="O51" s="63">
        <v>0</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264</v>
      </c>
      <c r="L52" s="62">
        <v>266</v>
      </c>
      <c r="M52" s="62">
        <v>279</v>
      </c>
      <c r="N52" s="62">
        <v>275</v>
      </c>
      <c r="O52" s="63">
        <v>283</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159</v>
      </c>
      <c r="L53" s="67">
        <v>159</v>
      </c>
      <c r="M53" s="67">
        <v>148</v>
      </c>
      <c r="N53" s="67">
        <v>166</v>
      </c>
      <c r="O53" s="68">
        <v>181</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RCK8lQ24e/Zqo6kfX0yXUt2RYFv+IbghyrtQDneNlRAk1ZXkp8EMRPypnz5rSBXXlMtiL72f49naMJo1Xy8gA==" saltValue="3KpjzV7RmViW/APLpw11f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1" zoomScaleSheetLayoutView="100" workbookViewId="0">
      <selection activeCell="M46" sqref="M46"/>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69" t="s">
        <v>30</v>
      </c>
      <c r="C41" s="1170"/>
      <c r="D41" s="103"/>
      <c r="E41" s="1175" t="s">
        <v>31</v>
      </c>
      <c r="F41" s="1175"/>
      <c r="G41" s="1175"/>
      <c r="H41" s="1176"/>
      <c r="I41" s="342">
        <v>3613</v>
      </c>
      <c r="J41" s="343">
        <v>3489</v>
      </c>
      <c r="K41" s="343">
        <v>3714</v>
      </c>
      <c r="L41" s="343">
        <v>3913</v>
      </c>
      <c r="M41" s="344">
        <v>3937</v>
      </c>
    </row>
    <row r="42" spans="2:13" ht="27.75" customHeight="1" x14ac:dyDescent="0.2">
      <c r="B42" s="1171"/>
      <c r="C42" s="1172"/>
      <c r="D42" s="104"/>
      <c r="E42" s="1177" t="s">
        <v>32</v>
      </c>
      <c r="F42" s="1177"/>
      <c r="G42" s="1177"/>
      <c r="H42" s="1178"/>
      <c r="I42" s="345" t="s">
        <v>487</v>
      </c>
      <c r="J42" s="346" t="s">
        <v>487</v>
      </c>
      <c r="K42" s="346" t="s">
        <v>487</v>
      </c>
      <c r="L42" s="346" t="s">
        <v>487</v>
      </c>
      <c r="M42" s="347" t="s">
        <v>487</v>
      </c>
    </row>
    <row r="43" spans="2:13" ht="27.75" customHeight="1" x14ac:dyDescent="0.2">
      <c r="B43" s="1171"/>
      <c r="C43" s="1172"/>
      <c r="D43" s="104"/>
      <c r="E43" s="1177" t="s">
        <v>33</v>
      </c>
      <c r="F43" s="1177"/>
      <c r="G43" s="1177"/>
      <c r="H43" s="1178"/>
      <c r="I43" s="345">
        <v>34</v>
      </c>
      <c r="J43" s="346">
        <v>17</v>
      </c>
      <c r="K43" s="346">
        <v>6</v>
      </c>
      <c r="L43" s="346" t="s">
        <v>487</v>
      </c>
      <c r="M43" s="347" t="s">
        <v>487</v>
      </c>
    </row>
    <row r="44" spans="2:13" ht="27.75" customHeight="1" x14ac:dyDescent="0.2">
      <c r="B44" s="1171"/>
      <c r="C44" s="1172"/>
      <c r="D44" s="104"/>
      <c r="E44" s="1177" t="s">
        <v>34</v>
      </c>
      <c r="F44" s="1177"/>
      <c r="G44" s="1177"/>
      <c r="H44" s="1178"/>
      <c r="I44" s="345">
        <v>801</v>
      </c>
      <c r="J44" s="346">
        <v>954</v>
      </c>
      <c r="K44" s="346">
        <v>947</v>
      </c>
      <c r="L44" s="346">
        <v>898</v>
      </c>
      <c r="M44" s="347">
        <v>827</v>
      </c>
    </row>
    <row r="45" spans="2:13" ht="27.75" customHeight="1" x14ac:dyDescent="0.2">
      <c r="B45" s="1171"/>
      <c r="C45" s="1172"/>
      <c r="D45" s="104"/>
      <c r="E45" s="1177" t="s">
        <v>35</v>
      </c>
      <c r="F45" s="1177"/>
      <c r="G45" s="1177"/>
      <c r="H45" s="1178"/>
      <c r="I45" s="345">
        <v>65</v>
      </c>
      <c r="J45" s="346">
        <v>87</v>
      </c>
      <c r="K45" s="346">
        <v>68</v>
      </c>
      <c r="L45" s="346">
        <v>88</v>
      </c>
      <c r="M45" s="347">
        <v>70</v>
      </c>
    </row>
    <row r="46" spans="2:13" ht="27.75" customHeight="1" x14ac:dyDescent="0.2">
      <c r="B46" s="1171"/>
      <c r="C46" s="1172"/>
      <c r="D46" s="105"/>
      <c r="E46" s="1177" t="s">
        <v>36</v>
      </c>
      <c r="F46" s="1177"/>
      <c r="G46" s="1177"/>
      <c r="H46" s="1178"/>
      <c r="I46" s="345" t="s">
        <v>487</v>
      </c>
      <c r="J46" s="346" t="s">
        <v>487</v>
      </c>
      <c r="K46" s="346" t="s">
        <v>487</v>
      </c>
      <c r="L46" s="346" t="s">
        <v>487</v>
      </c>
      <c r="M46" s="347" t="s">
        <v>487</v>
      </c>
    </row>
    <row r="47" spans="2:13" ht="27.75" customHeight="1" x14ac:dyDescent="0.2">
      <c r="B47" s="1171"/>
      <c r="C47" s="1172"/>
      <c r="D47" s="106"/>
      <c r="E47" s="1179" t="s">
        <v>37</v>
      </c>
      <c r="F47" s="1180"/>
      <c r="G47" s="1180"/>
      <c r="H47" s="1181"/>
      <c r="I47" s="345" t="s">
        <v>487</v>
      </c>
      <c r="J47" s="346" t="s">
        <v>487</v>
      </c>
      <c r="K47" s="346" t="s">
        <v>487</v>
      </c>
      <c r="L47" s="346" t="s">
        <v>487</v>
      </c>
      <c r="M47" s="347" t="s">
        <v>487</v>
      </c>
    </row>
    <row r="48" spans="2:13" ht="27.75" customHeight="1" x14ac:dyDescent="0.2">
      <c r="B48" s="1171"/>
      <c r="C48" s="1172"/>
      <c r="D48" s="104"/>
      <c r="E48" s="1177" t="s">
        <v>38</v>
      </c>
      <c r="F48" s="1177"/>
      <c r="G48" s="1177"/>
      <c r="H48" s="1178"/>
      <c r="I48" s="345" t="s">
        <v>487</v>
      </c>
      <c r="J48" s="346" t="s">
        <v>487</v>
      </c>
      <c r="K48" s="346" t="s">
        <v>487</v>
      </c>
      <c r="L48" s="346" t="s">
        <v>487</v>
      </c>
      <c r="M48" s="347" t="s">
        <v>487</v>
      </c>
    </row>
    <row r="49" spans="2:13" ht="27.75" customHeight="1" x14ac:dyDescent="0.2">
      <c r="B49" s="1173"/>
      <c r="C49" s="1174"/>
      <c r="D49" s="104"/>
      <c r="E49" s="1177" t="s">
        <v>39</v>
      </c>
      <c r="F49" s="1177"/>
      <c r="G49" s="1177"/>
      <c r="H49" s="1178"/>
      <c r="I49" s="345" t="s">
        <v>487</v>
      </c>
      <c r="J49" s="346" t="s">
        <v>487</v>
      </c>
      <c r="K49" s="346" t="s">
        <v>487</v>
      </c>
      <c r="L49" s="346" t="s">
        <v>487</v>
      </c>
      <c r="M49" s="347" t="s">
        <v>487</v>
      </c>
    </row>
    <row r="50" spans="2:13" ht="27.75" customHeight="1" x14ac:dyDescent="0.2">
      <c r="B50" s="1182" t="s">
        <v>40</v>
      </c>
      <c r="C50" s="1183"/>
      <c r="D50" s="107"/>
      <c r="E50" s="1177" t="s">
        <v>41</v>
      </c>
      <c r="F50" s="1177"/>
      <c r="G50" s="1177"/>
      <c r="H50" s="1178"/>
      <c r="I50" s="345">
        <v>2577</v>
      </c>
      <c r="J50" s="346">
        <v>3043</v>
      </c>
      <c r="K50" s="346">
        <v>3626</v>
      </c>
      <c r="L50" s="346">
        <v>3879</v>
      </c>
      <c r="M50" s="347">
        <v>4027</v>
      </c>
    </row>
    <row r="51" spans="2:13" ht="27.75" customHeight="1" x14ac:dyDescent="0.2">
      <c r="B51" s="1171"/>
      <c r="C51" s="1172"/>
      <c r="D51" s="104"/>
      <c r="E51" s="1177" t="s">
        <v>42</v>
      </c>
      <c r="F51" s="1177"/>
      <c r="G51" s="1177"/>
      <c r="H51" s="1178"/>
      <c r="I51" s="345">
        <v>20</v>
      </c>
      <c r="J51" s="346">
        <v>13</v>
      </c>
      <c r="K51" s="346">
        <v>7</v>
      </c>
      <c r="L51" s="346">
        <v>3</v>
      </c>
      <c r="M51" s="347" t="s">
        <v>487</v>
      </c>
    </row>
    <row r="52" spans="2:13" ht="27.75" customHeight="1" x14ac:dyDescent="0.2">
      <c r="B52" s="1173"/>
      <c r="C52" s="1174"/>
      <c r="D52" s="104"/>
      <c r="E52" s="1177" t="s">
        <v>43</v>
      </c>
      <c r="F52" s="1177"/>
      <c r="G52" s="1177"/>
      <c r="H52" s="1178"/>
      <c r="I52" s="345">
        <v>3278</v>
      </c>
      <c r="J52" s="346">
        <v>3273</v>
      </c>
      <c r="K52" s="346">
        <v>3500</v>
      </c>
      <c r="L52" s="346">
        <v>3361</v>
      </c>
      <c r="M52" s="347">
        <v>3123</v>
      </c>
    </row>
    <row r="53" spans="2:13" ht="27.75" customHeight="1" thickBot="1" x14ac:dyDescent="0.25">
      <c r="B53" s="1184" t="s">
        <v>19</v>
      </c>
      <c r="C53" s="1185"/>
      <c r="D53" s="108"/>
      <c r="E53" s="1186" t="s">
        <v>44</v>
      </c>
      <c r="F53" s="1186"/>
      <c r="G53" s="1186"/>
      <c r="H53" s="1187"/>
      <c r="I53" s="348">
        <v>-1361</v>
      </c>
      <c r="J53" s="349">
        <v>-1782</v>
      </c>
      <c r="K53" s="349">
        <v>-2398</v>
      </c>
      <c r="L53" s="349">
        <v>-2344</v>
      </c>
      <c r="M53" s="350">
        <v>-2316</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adn0lMfecrtdG0TdvNxtA8thOC9RkF+D1j2H6juX0TicPcP+wvkC8w7qoWHJC8Lutv0UxHjSjTl2rySozHmTug==" saltValue="5+bz7eIommEi8YN2LTnZ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4"/>
  <sheetViews>
    <sheetView showGridLines="0" tabSelected="1" topLeftCell="A46" zoomScale="70" zoomScaleNormal="70" zoomScaleSheetLayoutView="100" workbookViewId="0">
      <selection activeCell="H60" sqref="H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6" t="s">
        <v>46</v>
      </c>
      <c r="D55" s="1196"/>
      <c r="E55" s="1197"/>
      <c r="F55" s="120">
        <v>1246</v>
      </c>
      <c r="G55" s="120">
        <v>1324</v>
      </c>
      <c r="H55" s="121">
        <v>1265</v>
      </c>
    </row>
    <row r="56" spans="2:8" ht="52.5" customHeight="1" x14ac:dyDescent="0.2">
      <c r="B56" s="122"/>
      <c r="C56" s="1198" t="s">
        <v>47</v>
      </c>
      <c r="D56" s="1198"/>
      <c r="E56" s="1199"/>
      <c r="F56" s="123">
        <v>290</v>
      </c>
      <c r="G56" s="123">
        <v>290</v>
      </c>
      <c r="H56" s="124">
        <v>305</v>
      </c>
    </row>
    <row r="57" spans="2:8" ht="53.25" customHeight="1" x14ac:dyDescent="0.2">
      <c r="B57" s="122"/>
      <c r="C57" s="1200" t="s">
        <v>48</v>
      </c>
      <c r="D57" s="1200"/>
      <c r="E57" s="1201"/>
      <c r="F57" s="125">
        <v>2166</v>
      </c>
      <c r="G57" s="125">
        <v>2344</v>
      </c>
      <c r="H57" s="126">
        <v>2551</v>
      </c>
    </row>
    <row r="58" spans="2:8" ht="45.75" customHeight="1" x14ac:dyDescent="0.2">
      <c r="B58" s="127"/>
      <c r="C58" s="1188" t="s">
        <v>557</v>
      </c>
      <c r="D58" s="1189"/>
      <c r="E58" s="1190"/>
      <c r="F58" s="128">
        <v>860</v>
      </c>
      <c r="G58" s="128">
        <v>1010</v>
      </c>
      <c r="H58" s="129">
        <v>1160</v>
      </c>
    </row>
    <row r="59" spans="2:8" ht="45.75" customHeight="1" x14ac:dyDescent="0.2">
      <c r="B59" s="127"/>
      <c r="C59" s="1188" t="s">
        <v>558</v>
      </c>
      <c r="D59" s="1189"/>
      <c r="E59" s="1190"/>
      <c r="F59" s="128">
        <v>331</v>
      </c>
      <c r="G59" s="128">
        <v>331</v>
      </c>
      <c r="H59" s="129">
        <v>331</v>
      </c>
    </row>
    <row r="60" spans="2:8" ht="45.75" customHeight="1" x14ac:dyDescent="0.2">
      <c r="B60" s="127"/>
      <c r="C60" s="1188" t="s">
        <v>559</v>
      </c>
      <c r="D60" s="1189"/>
      <c r="E60" s="1190"/>
      <c r="F60" s="128">
        <v>327</v>
      </c>
      <c r="G60" s="128">
        <v>325</v>
      </c>
      <c r="H60" s="129">
        <v>324</v>
      </c>
    </row>
    <row r="61" spans="2:8" ht="45.75" customHeight="1" x14ac:dyDescent="0.2">
      <c r="B61" s="127"/>
      <c r="C61" s="1188" t="s">
        <v>560</v>
      </c>
      <c r="D61" s="1189"/>
      <c r="E61" s="1190"/>
      <c r="F61" s="128">
        <v>215</v>
      </c>
      <c r="G61" s="128">
        <v>255</v>
      </c>
      <c r="H61" s="129">
        <v>308</v>
      </c>
    </row>
    <row r="62" spans="2:8" ht="45.75" customHeight="1" thickBot="1" x14ac:dyDescent="0.25">
      <c r="B62" s="130"/>
      <c r="C62" s="1191" t="s">
        <v>561</v>
      </c>
      <c r="D62" s="1192"/>
      <c r="E62" s="1193"/>
      <c r="F62" s="131">
        <v>131</v>
      </c>
      <c r="G62" s="131">
        <v>126</v>
      </c>
      <c r="H62" s="132">
        <v>120</v>
      </c>
    </row>
    <row r="63" spans="2:8" ht="52.5" customHeight="1" thickBot="1" x14ac:dyDescent="0.25">
      <c r="B63" s="133"/>
      <c r="C63" s="1194" t="s">
        <v>49</v>
      </c>
      <c r="D63" s="1194"/>
      <c r="E63" s="1195"/>
      <c r="F63" s="134">
        <v>3702</v>
      </c>
      <c r="G63" s="134">
        <v>3958</v>
      </c>
      <c r="H63" s="135">
        <v>4120</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sheetData>
  <sheetProtection algorithmName="SHA-512" hashValue="9siOB8hg6HFL61ABcWyjKQXtleSA5kbebT2v+o68OklJB5zP6VdTgUkAFvxVYfC8Bs3Ifh2W77SOOU6CfT2DPg==" saltValue="lcshaSs+pqxd3W0eAKMP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185876</v>
      </c>
      <c r="E3" s="154"/>
      <c r="F3" s="155">
        <v>103390</v>
      </c>
      <c r="G3" s="156"/>
      <c r="H3" s="157"/>
    </row>
    <row r="4" spans="1:8" x14ac:dyDescent="0.2">
      <c r="A4" s="158"/>
      <c r="B4" s="159"/>
      <c r="C4" s="160"/>
      <c r="D4" s="161">
        <v>21916</v>
      </c>
      <c r="E4" s="162"/>
      <c r="F4" s="163">
        <v>51269</v>
      </c>
      <c r="G4" s="164"/>
      <c r="H4" s="165"/>
    </row>
    <row r="5" spans="1:8" x14ac:dyDescent="0.2">
      <c r="A5" s="146" t="s">
        <v>520</v>
      </c>
      <c r="B5" s="151"/>
      <c r="C5" s="152"/>
      <c r="D5" s="153">
        <v>128413</v>
      </c>
      <c r="E5" s="154"/>
      <c r="F5" s="155">
        <v>117234</v>
      </c>
      <c r="G5" s="156"/>
      <c r="H5" s="157"/>
    </row>
    <row r="6" spans="1:8" x14ac:dyDescent="0.2">
      <c r="A6" s="158"/>
      <c r="B6" s="159"/>
      <c r="C6" s="160"/>
      <c r="D6" s="161">
        <v>10642</v>
      </c>
      <c r="E6" s="162"/>
      <c r="F6" s="163">
        <v>59796</v>
      </c>
      <c r="G6" s="164"/>
      <c r="H6" s="165"/>
    </row>
    <row r="7" spans="1:8" x14ac:dyDescent="0.2">
      <c r="A7" s="146" t="s">
        <v>521</v>
      </c>
      <c r="B7" s="151"/>
      <c r="C7" s="152"/>
      <c r="D7" s="153">
        <v>224032</v>
      </c>
      <c r="E7" s="154"/>
      <c r="F7" s="155">
        <v>97758</v>
      </c>
      <c r="G7" s="156"/>
      <c r="H7" s="157"/>
    </row>
    <row r="8" spans="1:8" x14ac:dyDescent="0.2">
      <c r="A8" s="158"/>
      <c r="B8" s="159"/>
      <c r="C8" s="160"/>
      <c r="D8" s="161">
        <v>26501</v>
      </c>
      <c r="E8" s="162"/>
      <c r="F8" s="163">
        <v>45946</v>
      </c>
      <c r="G8" s="164"/>
      <c r="H8" s="165"/>
    </row>
    <row r="9" spans="1:8" x14ac:dyDescent="0.2">
      <c r="A9" s="146" t="s">
        <v>522</v>
      </c>
      <c r="B9" s="151"/>
      <c r="C9" s="152"/>
      <c r="D9" s="153">
        <v>275023</v>
      </c>
      <c r="E9" s="154"/>
      <c r="F9" s="155">
        <v>91338</v>
      </c>
      <c r="G9" s="156"/>
      <c r="H9" s="157"/>
    </row>
    <row r="10" spans="1:8" x14ac:dyDescent="0.2">
      <c r="A10" s="158"/>
      <c r="B10" s="159"/>
      <c r="C10" s="160"/>
      <c r="D10" s="161">
        <v>25729</v>
      </c>
      <c r="E10" s="162"/>
      <c r="F10" s="163">
        <v>43989</v>
      </c>
      <c r="G10" s="164"/>
      <c r="H10" s="165"/>
    </row>
    <row r="11" spans="1:8" x14ac:dyDescent="0.2">
      <c r="A11" s="146" t="s">
        <v>523</v>
      </c>
      <c r="B11" s="151"/>
      <c r="C11" s="152"/>
      <c r="D11" s="153">
        <v>169774</v>
      </c>
      <c r="E11" s="154"/>
      <c r="F11" s="155">
        <v>103975</v>
      </c>
      <c r="G11" s="156"/>
      <c r="H11" s="157"/>
    </row>
    <row r="12" spans="1:8" x14ac:dyDescent="0.2">
      <c r="A12" s="158"/>
      <c r="B12" s="159"/>
      <c r="C12" s="166"/>
      <c r="D12" s="161">
        <v>33775</v>
      </c>
      <c r="E12" s="162"/>
      <c r="F12" s="163">
        <v>52698</v>
      </c>
      <c r="G12" s="164"/>
      <c r="H12" s="165"/>
    </row>
    <row r="13" spans="1:8" x14ac:dyDescent="0.2">
      <c r="A13" s="146"/>
      <c r="B13" s="151"/>
      <c r="C13" s="152"/>
      <c r="D13" s="153">
        <v>196624</v>
      </c>
      <c r="E13" s="154"/>
      <c r="F13" s="155">
        <v>102739</v>
      </c>
      <c r="G13" s="167"/>
      <c r="H13" s="157"/>
    </row>
    <row r="14" spans="1:8" x14ac:dyDescent="0.2">
      <c r="A14" s="158"/>
      <c r="B14" s="159"/>
      <c r="C14" s="160"/>
      <c r="D14" s="161">
        <v>23713</v>
      </c>
      <c r="E14" s="162"/>
      <c r="F14" s="163">
        <v>50740</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6.59</v>
      </c>
      <c r="C19" s="168">
        <f>ROUND(VALUE(SUBSTITUTE(実質収支比率等に係る経年分析!G$48,"▲","-")),2)</f>
        <v>5.48</v>
      </c>
      <c r="D19" s="168">
        <f>ROUND(VALUE(SUBSTITUTE(実質収支比率等に係る経年分析!H$48,"▲","-")),2)</f>
        <v>2.0699999999999998</v>
      </c>
      <c r="E19" s="168">
        <f>ROUND(VALUE(SUBSTITUTE(実質収支比率等に係る経年分析!I$48,"▲","-")),2)</f>
        <v>3.05</v>
      </c>
      <c r="F19" s="168">
        <f>ROUND(VALUE(SUBSTITUTE(実質収支比率等に係る経年分析!J$48,"▲","-")),2)</f>
        <v>5.57</v>
      </c>
    </row>
    <row r="20" spans="1:11" x14ac:dyDescent="0.2">
      <c r="A20" s="168" t="s">
        <v>53</v>
      </c>
      <c r="B20" s="168">
        <f>ROUND(VALUE(SUBSTITUTE(実質収支比率等に係る経年分析!F$47,"▲","-")),2)</f>
        <v>21.58</v>
      </c>
      <c r="C20" s="168">
        <f>ROUND(VALUE(SUBSTITUTE(実質収支比率等に係る経年分析!G$47,"▲","-")),2)</f>
        <v>27.5</v>
      </c>
      <c r="D20" s="168">
        <f>ROUND(VALUE(SUBSTITUTE(実質収支比率等に係る経年分析!H$47,"▲","-")),2)</f>
        <v>30.83</v>
      </c>
      <c r="E20" s="168">
        <f>ROUND(VALUE(SUBSTITUTE(実質収支比率等に係る経年分析!I$47,"▲","-")),2)</f>
        <v>33.33</v>
      </c>
      <c r="F20" s="168">
        <f>ROUND(VALUE(SUBSTITUTE(実質収支比率等に係る経年分析!J$47,"▲","-")),2)</f>
        <v>32.11</v>
      </c>
    </row>
    <row r="21" spans="1:11" x14ac:dyDescent="0.2">
      <c r="A21" s="168" t="s">
        <v>54</v>
      </c>
      <c r="B21" s="168">
        <f>IF(ISNUMBER(VALUE(SUBSTITUTE(実質収支比率等に係る経年分析!F$49,"▲","-"))),ROUND(VALUE(SUBSTITUTE(実質収支比率等に係る経年分析!F$49,"▲","-")),2),NA())</f>
        <v>-5.03</v>
      </c>
      <c r="C21" s="168">
        <f>IF(ISNUMBER(VALUE(SUBSTITUTE(実質収支比率等に係る経年分析!G$49,"▲","-"))),ROUND(VALUE(SUBSTITUTE(実質収支比率等に係る経年分析!G$49,"▲","-")),2),NA())</f>
        <v>-0.99</v>
      </c>
      <c r="D21" s="168">
        <f>IF(ISNUMBER(VALUE(SUBSTITUTE(実質収支比率等に係る経年分析!H$49,"▲","-"))),ROUND(VALUE(SUBSTITUTE(実質収支比率等に係る経年分析!H$49,"▲","-")),2),NA())</f>
        <v>-3.15</v>
      </c>
      <c r="E21" s="168">
        <f>IF(ISNUMBER(VALUE(SUBSTITUTE(実質収支比率等に係る経年分析!I$49,"▲","-"))),ROUND(VALUE(SUBSTITUTE(実質収支比率等に係る経年分析!I$49,"▲","-")),2),NA())</f>
        <v>0.79</v>
      </c>
      <c r="F21" s="168">
        <f>IF(ISNUMBER(VALUE(SUBSTITUTE(実質収支比率等に係る経年分析!J$49,"▲","-"))),ROUND(VALUE(SUBSTITUTE(実質収支比率等に係る経年分析!J$49,"▲","-")),2),NA())</f>
        <v>1</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7.0000000000000007E-2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0.04</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2">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0.78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v>
      </c>
    </row>
    <row r="34" spans="1:16" x14ac:dyDescent="0.2">
      <c r="A34" s="169" t="str">
        <f>IF(連結実質赤字比率に係る赤字・黒字の構成分析!C$36="",NA(),連結実質赤字比率に係る赤字・黒字の構成分析!C$36)</f>
        <v>金武町下水道事業特別会計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7.0000000000000007E-2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0.14000000000000001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6.49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5.56</v>
      </c>
    </row>
    <row r="36" spans="1:16" x14ac:dyDescent="0.2">
      <c r="A36" s="169" t="str">
        <f>IF(連結実質赤字比率に係る赤字・黒字の構成分析!C$34="",NA(),連結実質赤字比率に係る赤字・黒字の構成分析!C$34)</f>
        <v>金武町水道事業会計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13.61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13.92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12.91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9.76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9.7899999999999991</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264</v>
      </c>
      <c r="E42" s="170"/>
      <c r="F42" s="170"/>
      <c r="G42" s="170">
        <f>'実質公債費比率（分子）の構造'!L$52</f>
        <v>266</v>
      </c>
      <c r="H42" s="170"/>
      <c r="I42" s="170"/>
      <c r="J42" s="170">
        <f>'実質公債費比率（分子）の構造'!M$52</f>
        <v>279</v>
      </c>
      <c r="K42" s="170"/>
      <c r="L42" s="170"/>
      <c r="M42" s="170">
        <f>'実質公債費比率（分子）の構造'!N$52</f>
        <v>275</v>
      </c>
      <c r="N42" s="170"/>
      <c r="O42" s="170"/>
      <c r="P42" s="170">
        <f>'実質公債費比率（分子）の構造'!O$52</f>
        <v>283</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f>'実質公債費比率（分子）の構造'!O$51</f>
        <v>0</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32</v>
      </c>
      <c r="C45" s="170"/>
      <c r="D45" s="170"/>
      <c r="E45" s="170">
        <f>'実質公債費比率（分子）の構造'!L$49</f>
        <v>37</v>
      </c>
      <c r="F45" s="170"/>
      <c r="G45" s="170"/>
      <c r="H45" s="170">
        <f>'実質公債費比率（分子）の構造'!M$49</f>
        <v>37</v>
      </c>
      <c r="I45" s="170"/>
      <c r="J45" s="170"/>
      <c r="K45" s="170">
        <f>'実質公債費比率（分子）の構造'!N$49</f>
        <v>53</v>
      </c>
      <c r="L45" s="170"/>
      <c r="M45" s="170"/>
      <c r="N45" s="170">
        <f>'実質公債費比率（分子）の構造'!O$49</f>
        <v>67</v>
      </c>
      <c r="O45" s="170"/>
      <c r="P45" s="170"/>
    </row>
    <row r="46" spans="1:16" x14ac:dyDescent="0.2">
      <c r="A46" s="170" t="s">
        <v>64</v>
      </c>
      <c r="B46" s="170">
        <f>'実質公債費比率（分子）の構造'!K$48</f>
        <v>1</v>
      </c>
      <c r="C46" s="170"/>
      <c r="D46" s="170"/>
      <c r="E46" s="170" t="str">
        <f>'実質公債費比率（分子）の構造'!L$48</f>
        <v>-</v>
      </c>
      <c r="F46" s="170"/>
      <c r="G46" s="170"/>
      <c r="H46" s="170" t="str">
        <f>'実質公債費比率（分子）の構造'!M$48</f>
        <v>-</v>
      </c>
      <c r="I46" s="170"/>
      <c r="J46" s="170"/>
      <c r="K46" s="170">
        <f>'実質公債費比率（分子）の構造'!N$48</f>
        <v>1</v>
      </c>
      <c r="L46" s="170"/>
      <c r="M46" s="170"/>
      <c r="N46" s="170" t="str">
        <f>'実質公債費比率（分子）の構造'!O$48</f>
        <v>-</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390</v>
      </c>
      <c r="C49" s="170"/>
      <c r="D49" s="170"/>
      <c r="E49" s="170">
        <f>'実質公債費比率（分子）の構造'!L$45</f>
        <v>388</v>
      </c>
      <c r="F49" s="170"/>
      <c r="G49" s="170"/>
      <c r="H49" s="170">
        <f>'実質公債費比率（分子）の構造'!M$45</f>
        <v>390</v>
      </c>
      <c r="I49" s="170"/>
      <c r="J49" s="170"/>
      <c r="K49" s="170">
        <f>'実質公債費比率（分子）の構造'!N$45</f>
        <v>387</v>
      </c>
      <c r="L49" s="170"/>
      <c r="M49" s="170"/>
      <c r="N49" s="170">
        <f>'実質公債費比率（分子）の構造'!O$45</f>
        <v>397</v>
      </c>
      <c r="O49" s="170"/>
      <c r="P49" s="170"/>
    </row>
    <row r="50" spans="1:16" x14ac:dyDescent="0.2">
      <c r="A50" s="170" t="s">
        <v>67</v>
      </c>
      <c r="B50" s="170" t="e">
        <f>NA()</f>
        <v>#N/A</v>
      </c>
      <c r="C50" s="170">
        <f>IF(ISNUMBER('実質公債費比率（分子）の構造'!K$53),'実質公債費比率（分子）の構造'!K$53,NA())</f>
        <v>159</v>
      </c>
      <c r="D50" s="170" t="e">
        <f>NA()</f>
        <v>#N/A</v>
      </c>
      <c r="E50" s="170" t="e">
        <f>NA()</f>
        <v>#N/A</v>
      </c>
      <c r="F50" s="170">
        <f>IF(ISNUMBER('実質公債費比率（分子）の構造'!L$53),'実質公債費比率（分子）の構造'!L$53,NA())</f>
        <v>159</v>
      </c>
      <c r="G50" s="170" t="e">
        <f>NA()</f>
        <v>#N/A</v>
      </c>
      <c r="H50" s="170" t="e">
        <f>NA()</f>
        <v>#N/A</v>
      </c>
      <c r="I50" s="170">
        <f>IF(ISNUMBER('実質公債費比率（分子）の構造'!M$53),'実質公債費比率（分子）の構造'!M$53,NA())</f>
        <v>148</v>
      </c>
      <c r="J50" s="170" t="e">
        <f>NA()</f>
        <v>#N/A</v>
      </c>
      <c r="K50" s="170" t="e">
        <f>NA()</f>
        <v>#N/A</v>
      </c>
      <c r="L50" s="170">
        <f>IF(ISNUMBER('実質公債費比率（分子）の構造'!N$53),'実質公債費比率（分子）の構造'!N$53,NA())</f>
        <v>166</v>
      </c>
      <c r="M50" s="170" t="e">
        <f>NA()</f>
        <v>#N/A</v>
      </c>
      <c r="N50" s="170" t="e">
        <f>NA()</f>
        <v>#N/A</v>
      </c>
      <c r="O50" s="170">
        <f>IF(ISNUMBER('実質公債費比率（分子）の構造'!O$53),'実質公債費比率（分子）の構造'!O$53,NA())</f>
        <v>181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3278</v>
      </c>
      <c r="E56" s="169"/>
      <c r="F56" s="169"/>
      <c r="G56" s="169">
        <f>'将来負担比率（分子）の構造'!J$52</f>
        <v>3273</v>
      </c>
      <c r="H56" s="169"/>
      <c r="I56" s="169"/>
      <c r="J56" s="169">
        <f>'将来負担比率（分子）の構造'!K$52</f>
        <v>3500</v>
      </c>
      <c r="K56" s="169"/>
      <c r="L56" s="169"/>
      <c r="M56" s="169">
        <f>'将来負担比率（分子）の構造'!L$52</f>
        <v>3361</v>
      </c>
      <c r="N56" s="169"/>
      <c r="O56" s="169"/>
      <c r="P56" s="169">
        <f>'将来負担比率（分子）の構造'!M$52</f>
        <v>3123</v>
      </c>
    </row>
    <row r="57" spans="1:16" x14ac:dyDescent="0.2">
      <c r="A57" s="169" t="s">
        <v>42</v>
      </c>
      <c r="B57" s="169"/>
      <c r="C57" s="169"/>
      <c r="D57" s="169">
        <f>'将来負担比率（分子）の構造'!I$51</f>
        <v>20</v>
      </c>
      <c r="E57" s="169"/>
      <c r="F57" s="169"/>
      <c r="G57" s="169">
        <f>'将来負担比率（分子）の構造'!J$51</f>
        <v>13</v>
      </c>
      <c r="H57" s="169"/>
      <c r="I57" s="169"/>
      <c r="J57" s="169">
        <f>'将来負担比率（分子）の構造'!K$51</f>
        <v>7</v>
      </c>
      <c r="K57" s="169"/>
      <c r="L57" s="169"/>
      <c r="M57" s="169">
        <f>'将来負担比率（分子）の構造'!L$51</f>
        <v>3</v>
      </c>
      <c r="N57" s="169"/>
      <c r="O57" s="169"/>
      <c r="P57" s="169" t="str">
        <f>'将来負担比率（分子）の構造'!M$51</f>
        <v>-</v>
      </c>
    </row>
    <row r="58" spans="1:16" x14ac:dyDescent="0.2">
      <c r="A58" s="169" t="s">
        <v>41</v>
      </c>
      <c r="B58" s="169"/>
      <c r="C58" s="169"/>
      <c r="D58" s="169">
        <f>'将来負担比率（分子）の構造'!I$50</f>
        <v>2577</v>
      </c>
      <c r="E58" s="169"/>
      <c r="F58" s="169"/>
      <c r="G58" s="169">
        <f>'将来負担比率（分子）の構造'!J$50</f>
        <v>3043</v>
      </c>
      <c r="H58" s="169"/>
      <c r="I58" s="169"/>
      <c r="J58" s="169">
        <f>'将来負担比率（分子）の構造'!K$50</f>
        <v>3626</v>
      </c>
      <c r="K58" s="169"/>
      <c r="L58" s="169"/>
      <c r="M58" s="169">
        <f>'将来負担比率（分子）の構造'!L$50</f>
        <v>3879</v>
      </c>
      <c r="N58" s="169"/>
      <c r="O58" s="169"/>
      <c r="P58" s="169">
        <f>'将来負担比率（分子）の構造'!M$50</f>
        <v>4027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65</v>
      </c>
      <c r="C62" s="169"/>
      <c r="D62" s="169"/>
      <c r="E62" s="169">
        <f>'将来負担比率（分子）の構造'!J$45</f>
        <v>87</v>
      </c>
      <c r="F62" s="169"/>
      <c r="G62" s="169"/>
      <c r="H62" s="169">
        <f>'将来負担比率（分子）の構造'!K$45</f>
        <v>68</v>
      </c>
      <c r="I62" s="169"/>
      <c r="J62" s="169"/>
      <c r="K62" s="169">
        <f>'将来負担比率（分子）の構造'!L$45</f>
        <v>88</v>
      </c>
      <c r="L62" s="169"/>
      <c r="M62" s="169"/>
      <c r="N62" s="169">
        <f>'将来負担比率（分子）の構造'!M$45</f>
        <v>70</v>
      </c>
      <c r="O62" s="169"/>
      <c r="P62" s="169"/>
    </row>
    <row r="63" spans="1:16" x14ac:dyDescent="0.2">
      <c r="A63" s="169" t="s">
        <v>34</v>
      </c>
      <c r="B63" s="169">
        <f>'将来負担比率（分子）の構造'!I$44</f>
        <v>801</v>
      </c>
      <c r="C63" s="169"/>
      <c r="D63" s="169"/>
      <c r="E63" s="169">
        <f>'将来負担比率（分子）の構造'!J$44</f>
        <v>954</v>
      </c>
      <c r="F63" s="169"/>
      <c r="G63" s="169"/>
      <c r="H63" s="169">
        <f>'将来負担比率（分子）の構造'!K$44</f>
        <v>947</v>
      </c>
      <c r="I63" s="169"/>
      <c r="J63" s="169"/>
      <c r="K63" s="169">
        <f>'将来負担比率（分子）の構造'!L$44</f>
        <v>898</v>
      </c>
      <c r="L63" s="169"/>
      <c r="M63" s="169"/>
      <c r="N63" s="169">
        <f>'将来負担比率（分子）の構造'!M$44</f>
        <v>827</v>
      </c>
      <c r="O63" s="169"/>
      <c r="P63" s="169"/>
    </row>
    <row r="64" spans="1:16" x14ac:dyDescent="0.2">
      <c r="A64" s="169" t="s">
        <v>33</v>
      </c>
      <c r="B64" s="169">
        <f>'将来負担比率（分子）の構造'!I$43</f>
        <v>34</v>
      </c>
      <c r="C64" s="169"/>
      <c r="D64" s="169"/>
      <c r="E64" s="169">
        <f>'将来負担比率（分子）の構造'!J$43</f>
        <v>17</v>
      </c>
      <c r="F64" s="169"/>
      <c r="G64" s="169"/>
      <c r="H64" s="169">
        <f>'将来負担比率（分子）の構造'!K$43</f>
        <v>6</v>
      </c>
      <c r="I64" s="169"/>
      <c r="J64" s="169"/>
      <c r="K64" s="169" t="str">
        <f>'将来負担比率（分子）の構造'!L$43</f>
        <v>-</v>
      </c>
      <c r="L64" s="169"/>
      <c r="M64" s="169"/>
      <c r="N64" s="169" t="str">
        <f>'将来負担比率（分子）の構造'!M$43</f>
        <v>-</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3613</v>
      </c>
      <c r="C66" s="169"/>
      <c r="D66" s="169"/>
      <c r="E66" s="169">
        <f>'将来負担比率（分子）の構造'!J$41</f>
        <v>3489</v>
      </c>
      <c r="F66" s="169"/>
      <c r="G66" s="169"/>
      <c r="H66" s="169">
        <f>'将来負担比率（分子）の構造'!K$41</f>
        <v>3714</v>
      </c>
      <c r="I66" s="169"/>
      <c r="J66" s="169"/>
      <c r="K66" s="169">
        <f>'将来負担比率（分子）の構造'!L$41</f>
        <v>3913</v>
      </c>
      <c r="L66" s="169"/>
      <c r="M66" s="169"/>
      <c r="N66" s="169">
        <f>'将来負担比率（分子）の構造'!M$41</f>
        <v>3937</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1246</v>
      </c>
      <c r="C72" s="173">
        <f>基金残高に係る経年分析!G55</f>
        <v>1324</v>
      </c>
      <c r="D72" s="173">
        <f>基金残高に係る経年分析!H55</f>
        <v>1265</v>
      </c>
    </row>
    <row r="73" spans="1:16" x14ac:dyDescent="0.2">
      <c r="A73" s="172" t="s">
        <v>74</v>
      </c>
      <c r="B73" s="173">
        <f>基金残高に係る経年分析!F56</f>
        <v>290</v>
      </c>
      <c r="C73" s="173">
        <f>基金残高に係る経年分析!G56</f>
        <v>290</v>
      </c>
      <c r="D73" s="173">
        <f>基金残高に係る経年分析!H56</f>
        <v>305</v>
      </c>
    </row>
    <row r="74" spans="1:16" x14ac:dyDescent="0.2">
      <c r="A74" s="172" t="s">
        <v>75</v>
      </c>
      <c r="B74" s="173">
        <f>基金残高に係る経年分析!F57</f>
        <v>2166</v>
      </c>
      <c r="C74" s="173">
        <f>基金残高に係る経年分析!G57</f>
        <v>2344</v>
      </c>
      <c r="D74" s="173">
        <f>基金残高に係る経年分析!H57</f>
        <v>2551</v>
      </c>
    </row>
  </sheetData>
  <sheetProtection algorithmName="SHA-512" hashValue="nefiKN3bKB5noXf8LbPyy0/jfrY2dePOC6WyvHadfFJfATubCdfXPOMpl2LpEd5QJ3GZTiUaAa2DjhCqPfRdUg==" saltValue="j8oUTEHVklHhZ8wBfkeu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2025-02-19T05:47:36Z</dcterms:created>
  <dcterms:modified xsi:type="dcterms:W3CDTF">2025-03-13T06:06:09Z</dcterms:modified>
  <cp:category/>
</cp:coreProperties>
</file>