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92.168.1.131\総務課\004財政係\財政係１\07　財政状況資料集作成\令和6年度\04_村→県\"/>
    </mc:Choice>
  </mc:AlternateContent>
  <xr:revisionPtr revIDLastSave="0" documentId="13_ncr:1_{DA354B2B-B85B-46BA-AA32-A89DF4CDB5F8}" xr6:coauthVersionLast="45" xr6:coauthVersionMax="47" xr10:uidLastSave="{00000000-0000-0000-0000-000000000000}"/>
  <bookViews>
    <workbookView xWindow="28680" yWindow="-120" windowWidth="29040" windowHeight="15840" tabRatio="88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C35" i="10"/>
  <c r="CO34" i="10"/>
  <c r="CO35" i="10" s="1"/>
  <c r="CO36" i="10" s="1"/>
  <c r="BW34" i="10"/>
  <c r="U34" i="10"/>
  <c r="U35" i="10" s="1"/>
  <c r="C34" i="10"/>
  <c r="BE34" i="10" l="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<sst xmlns="http://schemas.openxmlformats.org/spreadsheetml/2006/main" count="1088" uniqueCount="551">
  <si>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</si>
  <si>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</si>
  <si>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</si>
  <si>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</si>
  <si>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</si>
  <si>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</si>
  <si>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</si>
  <si>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</si>
  <si>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</si>
  <si>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</si>
  <si>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</si>
  <si>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</si>
  <si>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</si>
  <si>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</si>
  <si>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</si>
  <si>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</si>
  <si>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</si>
  <si>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</si>
  <si>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</si>
  <si>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</si>
  <si>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</si>
  <si>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</si>
  <si>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</si>
  <si>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</si>
  <si>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</si>
  <si>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</si>
  <si>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</si>
  <si>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</si>
  <si>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</si>
  <si>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</si>
  <si>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</si>
  <si>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</si>
  <si>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</si>
  <si>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</si>
  <si>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</si>
  <si>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</si>
  <si>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</si>
  <si>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</si>
  <si>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</si>
  <si>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</si>
  <si>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</si>
  <si>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</si>
  <si>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</si>
  <si>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</si>
  <si>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</si>
  <si>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</si>
  <si>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</si>
  <si>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</si>
  <si>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</si>
  <si>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</si>
  <si>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</si>
  <si>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</si>
  <si>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</si>
  <si>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</si>
  <si>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</si>
  <si>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</si>
  <si>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</si>
  <si>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</si>
  <si>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</si>
  <si>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</si>
  <si>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</si>
  <si>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</si>
  <si>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</si>
  <si>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</si>
  <si>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</si>
  <si>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</si>
  <si>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</si>
  <si>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</si>
  <si>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</si>
  <si>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</si>
  <si>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</si>
  <si>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</si>
  <si>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</si>
  <si>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</si>
  <si>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</si>
  <si>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</si>
  <si>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</si>
  <si>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</si>
  <si>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</si>
  <si>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</si>
  <si>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</si>
  <si>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</si>
  <si>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</si>
  <si>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</si>
  <si>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</si>
  <si>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</si>
  <si>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</si>
  <si>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</si>
  <si>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</si>
  <si>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</si>
  <si>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</si>
  <si>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</si>
  <si>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</si>
  <si>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</si>
  <si>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</si>
  <si>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</si>
  <si>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</si>
  <si>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</si>
  <si>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</si>
  <si>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</si>
  <si>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</si>
  <si>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</si>
  <si>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</si>
  <si>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</si>
  <si>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</si>
  <si>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</si>
  <si>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</si>
  <si>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</si>
  <si>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</si>
  <si>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</si>
  <si>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</si>
  <si>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</si>
  <si>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</si>
  <si>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</si>
  <si>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</si>
  <si>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</si>
  <si>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</si>
  <si>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</si>
  <si>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</si>
  <si>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</si>
  <si>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</si>
  <si>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</si>
  <si>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</si>
  <si>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</si>
  <si>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</si>
  <si>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</si>
  <si>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</si>
  <si>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</si>
  <si>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</si>
  <si>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</si>
  <si>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</si>
  <si>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</si>
  <si>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</si>
  <si>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</si>
  <si>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</si>
  <si>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</si>
  <si>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</si>
  <si>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</si>
  <si>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</si>
  <si>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</si>
  <si>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</si>
  <si>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</si>
  <si>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下水道事業特別会計</t>
    <phoneticPr fontId="5"/>
  </si>
  <si>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</si>
  <si>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</si>
  <si>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</si>
  <si>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</si>
  <si>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</si>
  <si>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</si>
  <si>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</si>
  <si>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</si>
  <si>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</si>
  <si>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</si>
  <si>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</si>
  <si>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</si>
  <si>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</si>
  <si>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</si>
  <si>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</si>
  <si>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</si>
  <si>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</si>
  <si>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</si>
  <si>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</si>
  <si>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</si>
  <si>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</si>
  <si>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</si>
  <si>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</si>
  <si>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</si>
  <si>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</si>
  <si>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</si>
  <si>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</si>
  <si>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</si>
  <si>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</si>
  <si>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</si>
  <si>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</si>
  <si>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</si>
  <si>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</si>
  <si>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</si>
  <si>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</si>
  <si>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</si>
  <si>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</si>
  <si>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</si>
  <si>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</si>
  <si>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</si>
  <si>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</si>
  <si>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</si>
  <si>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</si>
  <si>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</si>
  <si>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</si>
  <si>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</si>
  <si>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</si>
  <si>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</si>
  <si>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</si>
  <si>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</si>
  <si>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</si>
  <si>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</si>
  <si>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</si>
  <si>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</si>
  <si>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</si>
  <si>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</si>
  <si>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</si>
  <si>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</si>
  <si>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</si>
  <si>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</si>
  <si>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沖縄県宜野座村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</si>
  <si>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</si>
  <si>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</si>
  <si>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</si>
  <si>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</si>
  <si>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</si>
  <si>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</si>
  <si>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</si>
  <si>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</si>
  <si>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</si>
  <si>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</si>
  <si>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</si>
  <si>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</si>
  <si>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</si>
  <si>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</si>
  <si>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</si>
  <si>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</si>
  <si>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</si>
  <si>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</si>
  <si>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</si>
  <si>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</si>
  <si>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</si>
  <si>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</si>
  <si>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</si>
  <si>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</si>
  <si>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</si>
  <si>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</si>
  <si>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</si>
  <si>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</si>
  <si>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</si>
  <si>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</si>
  <si>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</si>
  <si>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</si>
  <si>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</si>
  <si>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</si>
  <si>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</si>
  <si>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</si>
  <si>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</si>
  <si>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</si>
  <si>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</si>
  <si>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</si>
  <si>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</si>
  <si>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</si>
  <si>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</si>
  <si>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</si>
  <si>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</si>
  <si>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</si>
  <si>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</si>
  <si>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</si>
  <si>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</si>
  <si>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</si>
  <si>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</si>
  <si>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</si>
  <si>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</si>
  <si>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</si>
  <si>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</si>
  <si>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</si>
  <si>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</si>
  <si>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</si>
  <si>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</si>
  <si>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</si>
  <si>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</si>
  <si>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</si>
  <si>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</si>
  <si>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</si>
  <si>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</si>
  <si>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</si>
  <si>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</si>
  <si>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</si>
  <si>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</si>
  <si>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</si>
  <si>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</si>
  <si>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</si>
  <si>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</si>
  <si>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</si>
  <si>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</si>
  <si>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</si>
  <si>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</si>
  <si>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</si>
  <si>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</si>
  <si>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</si>
  <si>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</si>
  <si>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</si>
  <si>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</si>
  <si>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</si>
  <si>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</si>
  <si>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</si>
  <si>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</si>
  <si>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</si>
  <si>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</si>
  <si>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</si>
  <si>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</si>
  <si>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</si>
  <si>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</si>
  <si>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</si>
  <si>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</si>
  <si>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</si>
  <si>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</si>
  <si>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</si>
  <si>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</si>
  <si>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</si>
  <si>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</si>
  <si>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</si>
  <si>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</si>
  <si>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</si>
  <si>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</si>
  <si>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</si>
  <si>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</si>
  <si>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</si>
  <si>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</si>
  <si>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</si>
  <si>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</si>
  <si>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</si>
  <si>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</si>
  <si>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</si>
  <si>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</si>
  <si>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</si>
  <si>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</si>
  <si>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</si>
  <si>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</si>
  <si>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</si>
  <si>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</si>
  <si>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</si>
  <si>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</si>
  <si>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</si>
  <si>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</si>
  <si>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</si>
  <si>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</si>
  <si>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</si>
  <si>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</si>
  <si>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</si>
  <si>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</si>
  <si>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</si>
  <si>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</si>
  <si>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</si>
  <si>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</si>
  <si>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</si>
  <si>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</si>
  <si>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</si>
  <si>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</si>
  <si>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</si>
  <si>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</si>
  <si>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</si>
  <si>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</si>
  <si>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</si>
  <si>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</si>
  <si>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</si>
  <si>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</si>
  <si>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</si>
  <si>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</si>
  <si>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</si>
  <si>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沖縄県宜野座村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</si>
  <si>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</si>
  <si>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</si>
  <si>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</si>
  <si>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</si>
  <si>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</si>
  <si>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</si>
  <si>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</si>
  <si>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</si>
  <si>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</si>
  <si>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</si>
  <si>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</si>
  <si>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</si>
  <si>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</si>
  <si>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</si>
  <si>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</si>
  <si>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</si>
  <si>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</si>
  <si>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</si>
  <si>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</si>
  <si>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</si>
  <si>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</si>
  <si>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</si>
  <si>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</si>
  <si>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</si>
  <si>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</si>
  <si>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</si>
  <si>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</si>
  <si>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</si>
  <si>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</si>
  <si>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</si>
  <si>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</si>
  <si>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</si>
  <si>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</si>
  <si>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</si>
  <si>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</si>
  <si>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</si>
  <si>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</si>
  <si>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</si>
  <si>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</si>
  <si>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</si>
  <si>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</si>
  <si>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</si>
  <si>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</si>
  <si>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</si>
  <si>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</si>
  <si>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</si>
  <si>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</si>
  <si>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</si>
  <si>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</si>
  <si>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</si>
  <si>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</si>
  <si>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</si>
  <si>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</si>
  <si>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</si>
  <si>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</si>
  <si>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</si>
  <si>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</si>
  <si>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</si>
  <si>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</si>
  <si>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</si>
  <si>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</si>
  <si>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</si>
  <si>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</si>
  <si>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</si>
  <si>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</si>
  <si>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</si>
  <si>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</si>
  <si>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</si>
  <si>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</si>
  <si>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</si>
  <si>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</si>
  <si>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</si>
  <si>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</si>
  <si>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</si>
  <si>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</si>
  <si>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</si>
  <si>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</si>
  <si>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</si>
  <si>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</si>
  <si>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</si>
  <si>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</si>
  <si>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</si>
  <si>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</si>
  <si>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</si>
  <si>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</si>
  <si>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</si>
  <si>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</si>
  <si>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</si>
  <si>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</si>
  <si>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</si>
  <si>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</si>
  <si>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</si>
  <si>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</si>
  <si>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</si>
  <si>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</si>
  <si>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</si>
  <si>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</si>
  <si>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</si>
  <si>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</si>
  <si>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</si>
  <si>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</si>
  <si>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</si>
  <si>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</si>
  <si>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</si>
  <si>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</si>
  <si>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</si>
  <si>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</si>
  <si>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</si>
  <si>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</si>
  <si>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</si>
  <si>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</si>
  <si>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</si>
  <si>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</si>
  <si>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</si>
  <si>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</si>
  <si>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</si>
  <si>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</si>
  <si>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</si>
  <si>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</si>
  <si>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</si>
  <si>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</si>
  <si>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</si>
  <si>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</si>
  <si>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</si>
  <si>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</si>
  <si>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</si>
  <si>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</si>
  <si>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</si>
  <si>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</si>
  <si>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</si>
  <si>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</si>
  <si>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</si>
  <si>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</si>
  <si>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</si>
  <si>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</si>
  <si>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</si>
  <si>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</si>
  <si>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</si>
  <si>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</si>
  <si>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</si>
  <si>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</si>
  <si>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</si>
  <si>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</si>
  <si>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</si>
  <si>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</si>
  <si>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</si>
  <si>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</si>
  <si>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</si>
  <si>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</si>
  <si>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</si>
  <si>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</si>
  <si>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</si>
  <si>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</si>
  <si>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</si>
  <si>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</si>
  <si>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</si>
  <si>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</si>
  <si>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</si>
  <si>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</si>
  <si>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</si>
  <si>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</si>
  <si>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</si>
  <si>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</si>
  <si>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</si>
  <si>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</si>
  <si>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</si>
  <si>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</si>
  <si>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</si>
  <si>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</si>
  <si>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</si>
  <si>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</si>
  <si>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6.83</t>
  </si>
  <si>
    <t>▲ 10.91</t>
  </si>
  <si>
    <t>下水道事業特別会計</t>
  </si>
  <si>
    <t>▲ 0.21</t>
  </si>
  <si>
    <t>水道事業会計</t>
  </si>
  <si>
    <t>一般会計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</si>
  <si>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</si>
  <si>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</si>
  <si>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</si>
  <si>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</si>
  <si>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</si>
  <si>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</si>
  <si>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</si>
  <si>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</si>
  <si>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</si>
  <si>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再編交付金基金</t>
    <rPh sb="0" eb="2">
      <t>サイヘン</t>
    </rPh>
    <rPh sb="2" eb="5">
      <t>コウフキン</t>
    </rPh>
    <rPh sb="5" eb="7">
      <t>キキン</t>
    </rPh>
    <phoneticPr fontId="2"/>
  </si>
  <si>
    <t>公用地等購入基金</t>
    <rPh sb="0" eb="4">
      <t>コウヨウチトウ</t>
    </rPh>
    <rPh sb="4" eb="8">
      <t>コウニュウキキン</t>
    </rPh>
    <phoneticPr fontId="2"/>
  </si>
  <si>
    <t>ふるさと創生基金</t>
    <rPh sb="4" eb="8">
      <t>ソウセイキキン</t>
    </rPh>
    <phoneticPr fontId="2"/>
  </si>
  <si>
    <t>公共施設等整備基金</t>
    <rPh sb="0" eb="9">
      <t>コウキョウシセツトウセイビキキン</t>
    </rPh>
    <phoneticPr fontId="2"/>
  </si>
  <si>
    <t>基本財政調整基金</t>
    <rPh sb="0" eb="8">
      <t>キホンザイセイチョウセイキキン</t>
    </rPh>
    <phoneticPr fontId="2"/>
  </si>
  <si>
    <t>法適用企業</t>
  </si>
  <si>
    <t>法非適用企業</t>
  </si>
  <si>
    <t>未来ぎのざ</t>
    <rPh sb="0" eb="2">
      <t>ミライ</t>
    </rPh>
    <phoneticPr fontId="2"/>
  </si>
  <si>
    <t>地方道路公社</t>
    <rPh sb="0" eb="4">
      <t>チホウドウロ</t>
    </rPh>
    <rPh sb="4" eb="6">
      <t>コウシャ</t>
    </rPh>
    <phoneticPr fontId="2"/>
  </si>
  <si>
    <t>土地開発公社</t>
    <rPh sb="0" eb="4">
      <t>トチカイハツ</t>
    </rPh>
    <rPh sb="4" eb="6">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</si>
</sst>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D41A-4DA8-813B-4153DE1076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185782</c:v>
                </c:pt>
                <c:pt idx="1">
                  <c:v>297767</c:v>
                </c:pt>
                <c:pt idx="2">
                  <c:v>343962</c:v>
                </c:pt>
                <c:pt idx="3">
                  <c:v>261025</c:v>
                </c:pt>
                <c:pt idx="4">
                  <c:v>352771</c:v>
                </c:pt>
              </c:numCache>
            </c:numRef>
          </c:val>
          <c:smooth val="0"/>
          <c:extLst>
            <c:ext xmlns:c16="http://schemas.microsoft.com/office/drawing/2014/chart" uri="{C3380CC4-5D6E-409C-BE32-E72D297353CC}">
              <c16:uniqueId val="{00000001-D41A-4DA8-813B-4153DE1076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6.14</c:v>
                </c:pt>
                <c:pt idx="1">
                  <c:v>3.87</c:v>
                </c:pt>
                <c:pt idx="2">
                  <c:v>2.0299999999999998</c:v>
                </c:pt>
                <c:pt idx="3">
                  <c:v>7.48</c:v>
                </c:pt>
                <c:pt idx="4">
                  <c:v>1.22</c:v>
                </c:pt>
              </c:numCache>
            </c:numRef>
          </c:val>
          <c:extLst>
            <c:ext xmlns:c16="http://schemas.microsoft.com/office/drawing/2014/chart" uri="{C3380CC4-5D6E-409C-BE32-E72D297353CC}">
              <c16:uniqueId val="{00000000-DDB8-4710-95F4-8AB1FF89E2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27.18</c:v>
                </c:pt>
                <c:pt idx="1">
                  <c:v>32.44</c:v>
                </c:pt>
                <c:pt idx="2">
                  <c:v>35.92</c:v>
                </c:pt>
                <c:pt idx="3">
                  <c:v>36.97</c:v>
                </c:pt>
                <c:pt idx="4">
                  <c:v>31.53</c:v>
                </c:pt>
              </c:numCache>
            </c:numRef>
          </c:val>
          <c:extLst>
            <c:ext xmlns:c16="http://schemas.microsoft.com/office/drawing/2014/chart" uri="{C3380CC4-5D6E-409C-BE32-E72D297353CC}">
              <c16:uniqueId val="{00000001-DDB8-4710-95F4-8AB1FF89E2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-6.83</c:v>
                </c:pt>
                <c:pt idx="1">
                  <c:v>4.9000000000000004</c:v>
                </c:pt>
                <c:pt idx="2">
                  <c:v>4.8600000000000003</c:v>
                </c:pt>
                <c:pt idx="3">
                  <c:v>5.61</c:v>
                </c:pt>
                <c:pt idx="4">
                  <c:v>-10.91</c:v>
                </c:pt>
              </c:numCache>
            </c:numRef>
          </c:val>
          <c:smooth val="0"/>
          <c:extLst>
            <c:ext xmlns:c16="http://schemas.microsoft.com/office/drawing/2014/chart" uri="{C3380CC4-5D6E-409C-BE32-E72D297353CC}">
              <c16:uniqueId val="{00000002-DDB8-4710-95F4-8AB1FF89E2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3A-4F25-81DC-B33FBDADAD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3A-4F25-81DC-B33FBDADAD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3A-4F25-81DC-B33FBDADADE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E3A-4F25-81DC-B33FBDADADE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E3A-4F25-81DC-B33FBDADADE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E3A-4F25-81DC-B33FBDADADE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1.01</c:v>
                </c:pt>
                <c:pt idx="4">
                  <c:v>#N/A</c:v>
                </c:pt>
                <c:pt idx="5">
                  <c:v>0.12</c:v>
                </c:pt>
                <c:pt idx="6">
                  <c:v>#N/A</c:v>
                </c:pt>
                <c:pt idx="7">
                  <c:v>0.65</c:v>
                </c:pt>
                <c:pt idx="8">
                  <c:v>#N/A</c:v>
                </c:pt>
                <c:pt idx="9">
                  <c:v>0.75</c:v>
                </c:pt>
              </c:numCache>
            </c:numRef>
          </c:val>
          <c:extLst>
            <c:ext xmlns:c16="http://schemas.microsoft.com/office/drawing/2014/chart" uri="{C3380CC4-5D6E-409C-BE32-E72D297353CC}">
              <c16:uniqueId val="{00000006-7E3A-4F25-81DC-B33FBDADADE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6.13</c:v>
                </c:pt>
                <c:pt idx="2">
                  <c:v>#N/A</c:v>
                </c:pt>
                <c:pt idx="3">
                  <c:v>3.87</c:v>
                </c:pt>
                <c:pt idx="4">
                  <c:v>#N/A</c:v>
                </c:pt>
                <c:pt idx="5">
                  <c:v>2.02</c:v>
                </c:pt>
                <c:pt idx="6">
                  <c:v>#N/A</c:v>
                </c:pt>
                <c:pt idx="7">
                  <c:v>7.48</c:v>
                </c:pt>
                <c:pt idx="8">
                  <c:v>#N/A</c:v>
                </c:pt>
                <c:pt idx="9">
                  <c:v>1.21</c:v>
                </c:pt>
              </c:numCache>
            </c:numRef>
          </c:val>
          <c:extLst>
            <c:ext xmlns:c16="http://schemas.microsoft.com/office/drawing/2014/chart" uri="{C3380CC4-5D6E-409C-BE32-E72D297353CC}">
              <c16:uniqueId val="{00000007-7E3A-4F25-81DC-B33FBDADADE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14.36</c:v>
                </c:pt>
                <c:pt idx="2">
                  <c:v>#N/A</c:v>
                </c:pt>
                <c:pt idx="3">
                  <c:v>15.34</c:v>
                </c:pt>
                <c:pt idx="4">
                  <c:v>#N/A</c:v>
                </c:pt>
                <c:pt idx="5">
                  <c:v>14.32</c:v>
                </c:pt>
                <c:pt idx="6">
                  <c:v>#N/A</c:v>
                </c:pt>
                <c:pt idx="7">
                  <c:v>14.44</c:v>
                </c:pt>
                <c:pt idx="8">
                  <c:v>#N/A</c:v>
                </c:pt>
                <c:pt idx="9">
                  <c:v>15.98</c:v>
                </c:pt>
              </c:numCache>
            </c:numRef>
          </c:val>
          <c:extLst>
            <c:ext xmlns:c16="http://schemas.microsoft.com/office/drawing/2014/chart" uri="{C3380CC4-5D6E-409C-BE32-E72D297353CC}">
              <c16:uniqueId val="{00000008-7E3A-4F25-81DC-B33FBDADADE5}"/>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7.0000000000000007E-2</c:v>
                </c:pt>
                <c:pt idx="2">
                  <c:v>#N/A</c:v>
                </c:pt>
                <c:pt idx="3">
                  <c:v>0.21</c:v>
                </c:pt>
                <c:pt idx="4">
                  <c:v>#N/A</c:v>
                </c:pt>
                <c:pt idx="5">
                  <c:v>0.19</c:v>
                </c:pt>
                <c:pt idx="6">
                  <c:v>#N/A</c:v>
                </c:pt>
                <c:pt idx="7">
                  <c:v>0.24</c:v>
                </c:pt>
                <c:pt idx="8">
                  <c:v>0.21</c:v>
                </c:pt>
                <c:pt idx="9">
                  <c:v>#N/A</c:v>
                </c:pt>
              </c:numCache>
            </c:numRef>
          </c:val>
          <c:extLst>
            <c:ext xmlns:c16="http://schemas.microsoft.com/office/drawing/2014/chart" uri="{C3380CC4-5D6E-409C-BE32-E72D297353CC}">
              <c16:uniqueId val="{00000009-7E3A-4F25-81DC-B33FBDADAD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262</c:v>
                </c:pt>
                <c:pt idx="5">
                  <c:v>269</c:v>
                </c:pt>
                <c:pt idx="8">
                  <c:v>243</c:v>
                </c:pt>
                <c:pt idx="11">
                  <c:v>227</c:v>
                </c:pt>
                <c:pt idx="14">
                  <c:v>215</c:v>
                </c:pt>
              </c:numCache>
            </c:numRef>
          </c:val>
          <c:extLst>
            <c:ext xmlns:c16="http://schemas.microsoft.com/office/drawing/2014/chart" uri="{C3380CC4-5D6E-409C-BE32-E72D297353CC}">
              <c16:uniqueId val="{00000000-B908-4208-B2B6-4CDF22E0B2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08-4208-B2B6-4CDF22E0B2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35</c:v>
                </c:pt>
                <c:pt idx="3">
                  <c:v>35</c:v>
                </c:pt>
                <c:pt idx="6">
                  <c:v>35</c:v>
                </c:pt>
                <c:pt idx="9">
                  <c:v>35</c:v>
                </c:pt>
                <c:pt idx="12">
                  <c:v>35</c:v>
                </c:pt>
              </c:numCache>
            </c:numRef>
          </c:val>
          <c:extLst>
            <c:ext xmlns:c16="http://schemas.microsoft.com/office/drawing/2014/chart" uri="{C3380CC4-5D6E-409C-BE32-E72D297353CC}">
              <c16:uniqueId val="{00000002-B908-4208-B2B6-4CDF22E0B2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24</c:v>
                </c:pt>
                <c:pt idx="6">
                  <c:v>26</c:v>
                </c:pt>
                <c:pt idx="9">
                  <c:v>35</c:v>
                </c:pt>
                <c:pt idx="12">
                  <c:v>45</c:v>
                </c:pt>
              </c:numCache>
            </c:numRef>
          </c:val>
          <c:extLst>
            <c:ext xmlns:c16="http://schemas.microsoft.com/office/drawing/2014/chart" uri="{C3380CC4-5D6E-409C-BE32-E72D297353CC}">
              <c16:uniqueId val="{00000003-B908-4208-B2B6-4CDF22E0B2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c:v>
                </c:pt>
                <c:pt idx="3">
                  <c:v>59</c:v>
                </c:pt>
                <c:pt idx="6">
                  <c:v>65</c:v>
                </c:pt>
                <c:pt idx="9">
                  <c:v>64</c:v>
                </c:pt>
                <c:pt idx="12">
                  <c:v>39</c:v>
                </c:pt>
              </c:numCache>
            </c:numRef>
          </c:val>
          <c:extLst>
            <c:ext xmlns:c16="http://schemas.microsoft.com/office/drawing/2014/chart" uri="{C3380CC4-5D6E-409C-BE32-E72D297353CC}">
              <c16:uniqueId val="{00000004-B908-4208-B2B6-4CDF22E0B2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08-4208-B2B6-4CDF22E0B2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08-4208-B2B6-4CDF22E0B2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340</c:v>
                </c:pt>
                <c:pt idx="3">
                  <c:v>330</c:v>
                </c:pt>
                <c:pt idx="6">
                  <c:v>310</c:v>
                </c:pt>
                <c:pt idx="9">
                  <c:v>299</c:v>
                </c:pt>
                <c:pt idx="12">
                  <c:v>342</c:v>
                </c:pt>
              </c:numCache>
            </c:numRef>
          </c:val>
          <c:extLst>
            <c:ext xmlns:c16="http://schemas.microsoft.com/office/drawing/2014/chart" uri="{C3380CC4-5D6E-409C-BE32-E72D297353CC}">
              <c16:uniqueId val="{00000007-B908-4208-B2B6-4CDF22E0B2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c:v>
                </c:pt>
                <c:pt idx="2">
                  <c:v>#N/A</c:v>
                </c:pt>
                <c:pt idx="3">
                  <c:v>#N/A</c:v>
                </c:pt>
                <c:pt idx="4">
                  <c:v>179</c:v>
                </c:pt>
                <c:pt idx="5">
                  <c:v>#N/A</c:v>
                </c:pt>
                <c:pt idx="6">
                  <c:v>#N/A</c:v>
                </c:pt>
                <c:pt idx="7">
                  <c:v>193</c:v>
                </c:pt>
                <c:pt idx="8">
                  <c:v>#N/A</c:v>
                </c:pt>
                <c:pt idx="9">
                  <c:v>#N/A</c:v>
                </c:pt>
                <c:pt idx="10">
                  <c:v>206</c:v>
                </c:pt>
                <c:pt idx="11">
                  <c:v>#N/A</c:v>
                </c:pt>
                <c:pt idx="12">
                  <c:v>#N/A</c:v>
                </c:pt>
                <c:pt idx="13">
                  <c:v>246</c:v>
                </c:pt>
                <c:pt idx="14">
                  <c:v>#N/A</c:v>
                </c:pt>
              </c:numCache>
            </c:numRef>
          </c:val>
          <c:smooth val="0"/>
          <c:extLst>
            <c:ext xmlns:c16="http://schemas.microsoft.com/office/drawing/2014/chart" uri="{C3380CC4-5D6E-409C-BE32-E72D297353CC}">
              <c16:uniqueId val="{00000008-B908-4208-B2B6-4CDF22E0B2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2191</c:v>
                </c:pt>
                <c:pt idx="5">
                  <c:v>2487</c:v>
                </c:pt>
                <c:pt idx="8">
                  <c:v>2393</c:v>
                </c:pt>
                <c:pt idx="11">
                  <c:v>2231</c:v>
                </c:pt>
                <c:pt idx="14">
                  <c:v>2297</c:v>
                </c:pt>
              </c:numCache>
            </c:numRef>
          </c:val>
          <c:extLst>
            <c:ext xmlns:c16="http://schemas.microsoft.com/office/drawing/2014/chart" uri="{C3380CC4-5D6E-409C-BE32-E72D297353CC}">
              <c16:uniqueId val="{00000000-1A20-4E86-A714-4F4F0EFA0B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c:v>
                </c:pt>
                <c:pt idx="5">
                  <c:v>32</c:v>
                </c:pt>
                <c:pt idx="8">
                  <c:v>30</c:v>
                </c:pt>
                <c:pt idx="11">
                  <c:v>27</c:v>
                </c:pt>
                <c:pt idx="14">
                  <c:v>0</c:v>
                </c:pt>
              </c:numCache>
            </c:numRef>
          </c:val>
          <c:extLst>
            <c:ext xmlns:c16="http://schemas.microsoft.com/office/drawing/2014/chart" uri="{C3380CC4-5D6E-409C-BE32-E72D297353CC}">
              <c16:uniqueId val="{00000001-1A20-4E86-A714-4F4F0EFA0B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2771</c:v>
                </c:pt>
                <c:pt idx="5">
                  <c:v>2683</c:v>
                </c:pt>
                <c:pt idx="8">
                  <c:v>3392</c:v>
                </c:pt>
                <c:pt idx="11">
                  <c:v>3323</c:v>
                </c:pt>
                <c:pt idx="14">
                  <c:v>3160</c:v>
                </c:pt>
              </c:numCache>
            </c:numRef>
          </c:val>
          <c:extLst>
            <c:ext xmlns:c16="http://schemas.microsoft.com/office/drawing/2014/chart" uri="{C3380CC4-5D6E-409C-BE32-E72D297353CC}">
              <c16:uniqueId val="{00000002-1A20-4E86-A714-4F4F0EFA0B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20-4E86-A714-4F4F0EFA0B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20-4E86-A714-4F4F0EFA0B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20-4E86-A714-4F4F0EFA0B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55</c:v>
                </c:pt>
                <c:pt idx="3">
                  <c:v>49</c:v>
                </c:pt>
                <c:pt idx="6">
                  <c:v>0</c:v>
                </c:pt>
                <c:pt idx="9">
                  <c:v>0</c:v>
                </c:pt>
                <c:pt idx="12">
                  <c:v>65</c:v>
                </c:pt>
              </c:numCache>
            </c:numRef>
          </c:val>
          <c:extLst>
            <c:ext xmlns:c16="http://schemas.microsoft.com/office/drawing/2014/chart" uri="{C3380CC4-5D6E-409C-BE32-E72D297353CC}">
              <c16:uniqueId val="{00000006-1A20-4E86-A714-4F4F0EFA0B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554</c:v>
                </c:pt>
                <c:pt idx="3">
                  <c:v>663</c:v>
                </c:pt>
                <c:pt idx="6">
                  <c:v>649</c:v>
                </c:pt>
                <c:pt idx="9">
                  <c:v>601</c:v>
                </c:pt>
                <c:pt idx="12">
                  <c:v>545</c:v>
                </c:pt>
              </c:numCache>
            </c:numRef>
          </c:val>
          <c:extLst>
            <c:ext xmlns:c16="http://schemas.microsoft.com/office/drawing/2014/chart" uri="{C3380CC4-5D6E-409C-BE32-E72D297353CC}">
              <c16:uniqueId val="{00000007-1A20-4E86-A714-4F4F0EFA0B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284</c:v>
                </c:pt>
                <c:pt idx="3">
                  <c:v>342</c:v>
                </c:pt>
                <c:pt idx="6">
                  <c:v>370</c:v>
                </c:pt>
                <c:pt idx="9">
                  <c:v>402</c:v>
                </c:pt>
                <c:pt idx="12">
                  <c:v>443</c:v>
                </c:pt>
              </c:numCache>
            </c:numRef>
          </c:val>
          <c:extLst>
            <c:ext xmlns:c16="http://schemas.microsoft.com/office/drawing/2014/chart" uri="{C3380CC4-5D6E-409C-BE32-E72D297353CC}">
              <c16:uniqueId val="{00000008-1A20-4E86-A714-4F4F0EFA0B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324</c:v>
                </c:pt>
                <c:pt idx="3">
                  <c:v>288</c:v>
                </c:pt>
                <c:pt idx="6">
                  <c:v>253</c:v>
                </c:pt>
                <c:pt idx="9">
                  <c:v>218</c:v>
                </c:pt>
                <c:pt idx="12">
                  <c:v>182</c:v>
                </c:pt>
              </c:numCache>
            </c:numRef>
          </c:val>
          <c:extLst>
            <c:ext xmlns:c16="http://schemas.microsoft.com/office/drawing/2014/chart" uri="{C3380CC4-5D6E-409C-BE32-E72D297353CC}">
              <c16:uniqueId val="{00000009-1A20-4E86-A714-4F4F0EFA0B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3096</c:v>
                </c:pt>
                <c:pt idx="3">
                  <c:v>3031</c:v>
                </c:pt>
                <c:pt idx="6">
                  <c:v>3368</c:v>
                </c:pt>
                <c:pt idx="9">
                  <c:v>3217</c:v>
                </c:pt>
                <c:pt idx="12">
                  <c:v>3154</c:v>
                </c:pt>
              </c:numCache>
            </c:numRef>
          </c:val>
          <c:extLst>
            <c:ext xmlns:c16="http://schemas.microsoft.com/office/drawing/2014/chart" uri="{C3380CC4-5D6E-409C-BE32-E72D297353CC}">
              <c16:uniqueId val="{0000000A-1A20-4E86-A714-4F4F0EFA0B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20-4E86-A714-4F4F0EFA0B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922</c:v>
                </c:pt>
                <c:pt idx="1">
                  <c:v>927</c:v>
                </c:pt>
                <c:pt idx="2">
                  <c:v>805</c:v>
                </c:pt>
              </c:numCache>
            </c:numRef>
          </c:val>
          <c:extLst>
            <c:ext xmlns:c16="http://schemas.microsoft.com/office/drawing/2014/chart" uri="{C3380CC4-5D6E-409C-BE32-E72D297353CC}">
              <c16:uniqueId val="{00000000-7A59-4111-B634-45334B180B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189</c:v>
                </c:pt>
                <c:pt idx="1">
                  <c:v>189</c:v>
                </c:pt>
                <c:pt idx="2">
                  <c:v>179</c:v>
                </c:pt>
              </c:numCache>
            </c:numRef>
          </c:val>
          <c:extLst>
            <c:ext xmlns:c16="http://schemas.microsoft.com/office/drawing/2014/chart" uri="{C3380CC4-5D6E-409C-BE32-E72D297353CC}">
              <c16:uniqueId val="{00000001-7A59-4111-B634-45334B180B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3784</c:v>
                </c:pt>
                <c:pt idx="1">
                  <c:v>3198</c:v>
                </c:pt>
                <c:pt idx="2">
                  <c:v>2322</c:v>
                </c:pt>
              </c:numCache>
            </c:numRef>
          </c:val>
          <c:extLst>
            <c:ext xmlns:c16="http://schemas.microsoft.com/office/drawing/2014/chart" uri="{C3380CC4-5D6E-409C-BE32-E72D297353CC}">
              <c16:uniqueId val="{00000002-7A59-4111-B634-45334B180B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6,339
6,268
31.31
9,753,123
9,638,527
31,088
2,554,416
3,153,535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内に中心となる産業がなく、産業規模が小さいことから財政基盤が弱く、類似団体平均を下回っている。村税の徴収率向上対策を中心とする歳入確保に努めるとともに村内施設の運営管理を民間委託するなど歳出を徹底的に見直し財政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％増加しているものの類似団体平均を下回っている。一部事務組合への負担金の増等が主な要因となっている。しかし、会計年度任用職員への期末手当の支給や公債費の増等が見込まれて</a:t>
          </a:r>
          <a:endParaRPr lang="ja-JP" altLang="ja-JP" sz="1400">
            <a:effectLst/>
          </a:endParaRPr>
        </a:p>
        <a:p>
          <a:r>
            <a:rPr kumimoji="1" lang="ja-JP" altLang="ja-JP" sz="1100">
              <a:solidFill>
                <a:schemeClr val="dk1"/>
              </a:solidFill>
              <a:effectLst/>
              <a:latin typeface="+mn-lt"/>
              <a:ea typeface="+mn-ea"/>
              <a:cs typeface="+mn-cs"/>
            </a:rPr>
            <a:t>いるため、事業の点検を実施し廃止や縮小等の見直しを進め経常経費の削減を図っていく。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61</xdr:row>
      <xdr:rowOff>34925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272183"/>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40005</xdr:rowOff>
    </xdr:from>
    <xdr:to>
      <xdr:col>19</xdr:col>
      <xdr:colOff>133350</xdr:colOff>
      <xdr:row>59</xdr:row>
      <xdr:rowOff>156633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15555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40005</xdr:rowOff>
    </xdr:from>
    <xdr:to>
      <xdr:col>15</xdr:col>
      <xdr:colOff>82550</xdr:colOff>
      <xdr:row>60</xdr:row>
      <xdr:rowOff>133985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15555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61</xdr:row>
      <xdr:rowOff>115358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20985"/>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155575</xdr:rowOff>
    </xdr:from>
    <xdr:to>
      <xdr:col>23</xdr:col>
      <xdr:colOff>184150</xdr:colOff>
      <xdr:row>61</xdr:row>
      <xdr:rowOff>85725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160655</xdr:rowOff>
    </xdr:from>
    <xdr:to>
      <xdr:col>15</xdr:col>
      <xdr:colOff>133350</xdr:colOff>
      <xdr:row>59</xdr:row>
      <xdr:rowOff>90805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100982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83185</xdr:rowOff>
    </xdr:from>
    <xdr:to>
      <xdr:col>11</xdr:col>
      <xdr:colOff>82550</xdr:colOff>
      <xdr:row>61</xdr:row>
      <xdr:rowOff>13335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23512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[460,262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38,198</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を大きく上回っている。村内各施設の維持管理を直営で運営しているほか、小中学校への学習支援員や特別支援サポーター等、独自の支援を実施しているため人件費や物件費が極めて多くなっている。今後も指定管理や業務委託など実施可能な範囲で委託を進め費用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136117</xdr:rowOff>
    </xdr:from>
    <xdr:to>
      <xdr:col>23</xdr:col>
      <xdr:colOff>133350</xdr:colOff>
      <xdr:row>84</xdr:row>
      <xdr:rowOff>15873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66467"/>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136117</xdr:rowOff>
    </xdr:from>
    <xdr:to>
      <xdr:col>19</xdr:col>
      <xdr:colOff>133350</xdr:colOff>
      <xdr:row>83</xdr:row>
      <xdr:rowOff>139419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6646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139419</xdr:rowOff>
    </xdr:from>
    <xdr:to>
      <xdr:col>15</xdr:col>
      <xdr:colOff>82550</xdr:colOff>
      <xdr:row>83</xdr:row>
      <xdr:rowOff>152895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69769"/>
          <a:ext cx="889000" cy="1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79983</xdr:rowOff>
    </xdr:from>
    <xdr:to>
      <xdr:col>11</xdr:col>
      <xdr:colOff>31750</xdr:colOff>
      <xdr:row>83</xdr:row>
      <xdr:rowOff>152895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10333"/>
          <a:ext cx="889000" cy="7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136523</xdr:rowOff>
    </xdr:from>
    <xdr:to>
      <xdr:col>23</xdr:col>
      <xdr:colOff>184150</xdr:colOff>
      <xdr:row>84</xdr:row>
      <xdr:rowOff>66673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108600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3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85317</xdr:rowOff>
    </xdr:from>
    <xdr:to>
      <xdr:col>19</xdr:col>
      <xdr:colOff>184150</xdr:colOff>
      <xdr:row>84</xdr:row>
      <xdr:rowOff>15467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1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244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02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88619</xdr:rowOff>
    </xdr:from>
    <xdr:to>
      <xdr:col>15</xdr:col>
      <xdr:colOff>133350</xdr:colOff>
      <xdr:row>84</xdr:row>
      <xdr:rowOff>18769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3546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0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102095</xdr:rowOff>
    </xdr:from>
    <xdr:to>
      <xdr:col>11</xdr:col>
      <xdr:colOff>82550</xdr:colOff>
      <xdr:row>84</xdr:row>
      <xdr:rowOff>32245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3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17022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1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29183</xdr:rowOff>
    </xdr:from>
    <xdr:to>
      <xdr:col>7</xdr:col>
      <xdr:colOff>31750</xdr:colOff>
      <xdr:row>83</xdr:row>
      <xdr:rowOff>130783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5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115560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4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類似団体平均を上回っているが、今後も人事評価制度等により適正化を図っていく。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169636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50962"/>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85</xdr:row>
      <xdr:rowOff>169636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5096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28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113091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類似団体平均を下回っているが、今後も人事評価制度等により適正化を図っていく。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12150</xdr:rowOff>
    </xdr:from>
    <xdr:to>
      <xdr:col>81</xdr:col>
      <xdr:colOff>44450</xdr:colOff>
      <xdr:row>63</xdr:row>
      <xdr:rowOff>43519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1350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141774</xdr:rowOff>
    </xdr:from>
    <xdr:to>
      <xdr:col>77</xdr:col>
      <xdr:colOff>44450</xdr:colOff>
      <xdr:row>63</xdr:row>
      <xdr:rowOff>12150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71674"/>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141774</xdr:rowOff>
    </xdr:from>
    <xdr:to>
      <xdr:col>72</xdr:col>
      <xdr:colOff>203200</xdr:colOff>
      <xdr:row>62</xdr:row>
      <xdr:rowOff>154644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77167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154644</xdr:rowOff>
    </xdr:from>
    <xdr:to>
      <xdr:col>68</xdr:col>
      <xdr:colOff>152400</xdr:colOff>
      <xdr:row>62</xdr:row>
      <xdr:rowOff>157056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84544"/>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164169</xdr:rowOff>
    </xdr:from>
    <xdr:to>
      <xdr:col>81</xdr:col>
      <xdr:colOff>95250</xdr:colOff>
      <xdr:row>63</xdr:row>
      <xdr:rowOff>94319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136246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6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132800</xdr:rowOff>
    </xdr:from>
    <xdr:to>
      <xdr:col>77</xdr:col>
      <xdr:colOff>95250</xdr:colOff>
      <xdr:row>63</xdr:row>
      <xdr:rowOff>62950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47727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90974</xdr:rowOff>
    </xdr:from>
    <xdr:to>
      <xdr:col>73</xdr:col>
      <xdr:colOff>44450</xdr:colOff>
      <xdr:row>63</xdr:row>
      <xdr:rowOff>21124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103844</xdr:rowOff>
    </xdr:from>
    <xdr:to>
      <xdr:col>68</xdr:col>
      <xdr:colOff>203200</xdr:colOff>
      <xdr:row>63</xdr:row>
      <xdr:rowOff>33994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18771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類似団体平均を上回っており、昨年度から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％増加している。村が抱える様々な課題に対応するため定員を増やしたことが理由となっている。今後は、職員の業務量などを整理し、適正な定員管理に努める。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109982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7186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71374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類似団体平均を上回っているが、昨年度から</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大型建設事業に係る起債の償還が始まっている</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今後は更に</a:t>
          </a:r>
          <a:r>
            <a:rPr kumimoji="1" lang="ja-JP" altLang="ja-JP" sz="1100">
              <a:solidFill>
                <a:schemeClr val="dk1"/>
              </a:solidFill>
              <a:effectLst/>
              <a:latin typeface="+mn-lt"/>
              <a:ea typeface="+mn-ea"/>
              <a:cs typeface="+mn-cs"/>
            </a:rPr>
            <a:t>一部事務組合の起債が増加</a:t>
          </a:r>
          <a:r>
            <a:rPr kumimoji="1" lang="ja-JP" altLang="en-US" sz="1100">
              <a:solidFill>
                <a:schemeClr val="dk1"/>
              </a:solidFill>
              <a:effectLst/>
              <a:latin typeface="+mn-lt"/>
              <a:ea typeface="+mn-ea"/>
              <a:cs typeface="+mn-cs"/>
            </a:rPr>
            <a:t>する見込みであ</a:t>
          </a:r>
          <a:r>
            <a:rPr kumimoji="1" lang="ja-JP" altLang="ja-JP" sz="1100">
              <a:solidFill>
                <a:schemeClr val="dk1"/>
              </a:solidFill>
              <a:effectLst/>
              <a:latin typeface="+mn-lt"/>
              <a:ea typeface="+mn-ea"/>
              <a:cs typeface="+mn-cs"/>
            </a:rPr>
            <a:t>る。今後も交付税措置のある起債を選択する等、健全な財政運営に努める。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6,339
6,268
31.31
9,753,123
9,638,527
31,088
2,554,416
3,153,535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職員の定数増により、人件費が増加したため昨年度より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％増加しており、類似団体平均を上回っている。今後も業務の見直しや民間委託を進める等、行財政改革の取組を通して人件費の削減に努める。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92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65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39</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65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9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物件費については、類似団体平均を上回り昨年度より、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。今後も事業の必要性を精査しコスト削減に努める。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33274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930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25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37846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25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52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45991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類似団体平均より高い状態で</a:t>
          </a:r>
          <a:r>
            <a:rPr kumimoji="1" lang="ja-JP" altLang="en-US" sz="1100">
              <a:solidFill>
                <a:schemeClr val="dk1"/>
              </a:solidFill>
              <a:effectLst/>
              <a:latin typeface="+mn-lt"/>
              <a:ea typeface="+mn-ea"/>
              <a:cs typeface="+mn-cs"/>
            </a:rPr>
            <a:t>近年増加傾向</a:t>
          </a:r>
          <a:r>
            <a:rPr kumimoji="1" lang="ja-JP" altLang="ja-JP" sz="1100">
              <a:solidFill>
                <a:schemeClr val="dk1"/>
              </a:solidFill>
              <a:effectLst/>
              <a:latin typeface="+mn-lt"/>
              <a:ea typeface="+mn-ea"/>
              <a:cs typeface="+mn-cs"/>
            </a:rPr>
            <a:t>である。障害福祉関連事業費の増加に加えて、施設型給付費や児童手当などの増が主な要因となっている。今後も住民サービスの低下のないように事務事業の効率化を図っていく。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57</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その他に係る経常収支比率は類似団体平均を大きく下回り、昨年度より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下水道事業特別会計</a:t>
          </a:r>
          <a:r>
            <a:rPr kumimoji="1" lang="ja-JP" altLang="ja-JP" sz="1100">
              <a:solidFill>
                <a:schemeClr val="dk1"/>
              </a:solidFill>
              <a:effectLst/>
              <a:latin typeface="+mn-lt"/>
              <a:ea typeface="+mn-ea"/>
              <a:cs typeface="+mn-cs"/>
            </a:rPr>
            <a:t>への繰出金が増加していることが主な要因となっている。</a:t>
          </a:r>
          <a:endParaRPr lang="ja-JP" altLang="ja-JP" sz="1400">
            <a:effectLst/>
          </a:endParaRPr>
        </a:p>
        <a:p>
          <a:r>
            <a:rPr kumimoji="1" lang="ja-JP" altLang="en-US" sz="1100">
              <a:solidFill>
                <a:schemeClr val="dk1"/>
              </a:solidFill>
              <a:effectLst/>
              <a:latin typeface="+mn-lt"/>
              <a:ea typeface="+mn-ea"/>
              <a:cs typeface="+mn-cs"/>
            </a:rPr>
            <a:t>管路老朽化対策等により、</a:t>
          </a:r>
          <a:r>
            <a:rPr kumimoji="1" lang="ja-JP" altLang="ja-JP" sz="1100">
              <a:solidFill>
                <a:schemeClr val="dk1"/>
              </a:solidFill>
              <a:effectLst/>
              <a:latin typeface="+mn-lt"/>
              <a:ea typeface="+mn-ea"/>
              <a:cs typeface="+mn-cs"/>
            </a:rPr>
            <a:t>今後も増加見込みであるが、応益負担の原則に基づく適切な料金や保険料の見直しを実施し、普通会計の負担を減らしていく。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138430</xdr:rowOff>
    </xdr:from>
    <xdr:to>
      <xdr:col>82</xdr:col>
      <xdr:colOff>107950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225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92710</xdr:rowOff>
    </xdr:from>
    <xdr:to>
      <xdr:col>78</xdr:col>
      <xdr:colOff>69850</xdr:colOff>
      <xdr:row>53</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17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92710</xdr:rowOff>
    </xdr:from>
    <xdr:to>
      <xdr:col>73</xdr:col>
      <xdr:colOff>180975</xdr:colOff>
      <xdr:row>54</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179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23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87630</xdr:rowOff>
    </xdr:from>
    <xdr:to>
      <xdr:col>78</xdr:col>
      <xdr:colOff>120650</xdr:colOff>
      <xdr:row>54</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27957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41910</xdr:rowOff>
    </xdr:from>
    <xdr:to>
      <xdr:col>74</xdr:col>
      <xdr:colOff>31750</xdr:colOff>
      <xdr:row>53</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類似団体平均を上回り、昨年度より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村単独補助金等の見直しを行い、適切な支出に努める。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494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53865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となり、依然として類似団体平均を下回って</a:t>
          </a:r>
          <a:r>
            <a:rPr kumimoji="1" lang="ja-JP" altLang="en-US" sz="1100">
              <a:solidFill>
                <a:schemeClr val="dk1"/>
              </a:solidFill>
              <a:effectLst/>
              <a:latin typeface="+mn-lt"/>
              <a:ea typeface="+mn-ea"/>
              <a:cs typeface="+mn-cs"/>
            </a:rPr>
            <a:t>おり、今後も</a:t>
          </a:r>
          <a:r>
            <a:rPr kumimoji="1" lang="ja-JP" altLang="ja-JP" sz="1100">
              <a:solidFill>
                <a:schemeClr val="dk1"/>
              </a:solidFill>
              <a:effectLst/>
              <a:latin typeface="+mn-lt"/>
              <a:ea typeface="+mn-ea"/>
              <a:cs typeface="+mn-cs"/>
            </a:rPr>
            <a:t>多額の借入を予定していることから、増加する見込みである。今後とも高補助率の事業を活用し財政を圧迫することのないよう計画を進めていく。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14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1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75</xdr:row>
      <xdr:rowOff>5080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21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xdr:rowOff>
    </xdr:from>
    <xdr:to>
      <xdr:col>11</xdr:col>
      <xdr:colOff>9525</xdr:colOff>
      <xdr:row>75</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63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125730</xdr:rowOff>
    </xdr:from>
    <xdr:to>
      <xdr:col>11</xdr:col>
      <xdr:colOff>60325</xdr:colOff>
      <xdr:row>75</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104157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類似団体平均を下回っているが、昨年度より</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％増加している。今後も行財政改革の取組を通じて行政の効率化、財政健全化を図る。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78</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3340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85089</xdr:rowOff>
    </xdr:from>
    <xdr:to>
      <xdr:col>78</xdr:col>
      <xdr:colOff>69850</xdr:colOff>
      <xdr:row>77</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152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85089</xdr:rowOff>
    </xdr:from>
    <xdr:to>
      <xdr:col>73</xdr:col>
      <xdr:colOff>180975</xdr:colOff>
      <xdr:row>77</xdr:row>
      <xdr:rowOff>123189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15289"/>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248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34289</xdr:rowOff>
    </xdr:from>
    <xdr:to>
      <xdr:col>74</xdr:col>
      <xdr:colOff>31750</xdr:colOff>
      <xdr:row>76</xdr:row>
      <xdr:rowOff>135889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146067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34295</xdr:rowOff>
    </xdr:from>
    <xdr:to>
      <xdr:col>29</xdr:col>
      <xdr:colOff>127000</xdr:colOff>
      <xdr:row>15</xdr:row>
      <xdr:rowOff>104475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53670"/>
          <a:ext cx="6477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104475</xdr:rowOff>
    </xdr:from>
    <xdr:to>
      <xdr:col>26</xdr:col>
      <xdr:colOff>50800</xdr:colOff>
      <xdr:row>15</xdr:row>
      <xdr:rowOff>119357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3850"/>
          <a:ext cx="698500" cy="1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119357</xdr:rowOff>
    </xdr:from>
    <xdr:to>
      <xdr:col>22</xdr:col>
      <xdr:colOff>114300</xdr:colOff>
      <xdr:row>15</xdr:row>
      <xdr:rowOff>146401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38732"/>
          <a:ext cx="698500" cy="2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146401</xdr:rowOff>
    </xdr:from>
    <xdr:to>
      <xdr:col>18</xdr:col>
      <xdr:colOff>177800</xdr:colOff>
      <xdr:row>16</xdr:row>
      <xdr:rowOff>4539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65776"/>
          <a:ext cx="6985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154945</xdr:rowOff>
    </xdr:from>
    <xdr:to>
      <xdr:col>29</xdr:col>
      <xdr:colOff>177800</xdr:colOff>
      <xdr:row>15</xdr:row>
      <xdr:rowOff>85095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02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53675</xdr:rowOff>
    </xdr:from>
    <xdr:to>
      <xdr:col>26</xdr:col>
      <xdr:colOff>101600</xdr:colOff>
      <xdr:row>15</xdr:row>
      <xdr:rowOff>155275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165452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68557</xdr:rowOff>
    </xdr:from>
    <xdr:to>
      <xdr:col>22</xdr:col>
      <xdr:colOff>165100</xdr:colOff>
      <xdr:row>15</xdr:row>
      <xdr:rowOff>170157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95601</xdr:rowOff>
    </xdr:from>
    <xdr:to>
      <xdr:col>19</xdr:col>
      <xdr:colOff>38100</xdr:colOff>
      <xdr:row>16</xdr:row>
      <xdr:rowOff>25751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35928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125189</xdr:rowOff>
    </xdr:from>
    <xdr:to>
      <xdr:col>15</xdr:col>
      <xdr:colOff>101600</xdr:colOff>
      <xdr:row>16</xdr:row>
      <xdr:rowOff>55339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65516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23983</xdr:rowOff>
    </xdr:from>
    <xdr:to>
      <xdr:col>29</xdr:col>
      <xdr:colOff>127000</xdr:colOff>
      <xdr:row>36</xdr:row>
      <xdr:rowOff>125612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77233"/>
          <a:ext cx="647700" cy="10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8760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6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125612</xdr:rowOff>
    </xdr:from>
    <xdr:to>
      <xdr:col>26</xdr:col>
      <xdr:colOff>50800</xdr:colOff>
      <xdr:row>36</xdr:row>
      <xdr:rowOff>156652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78862"/>
          <a:ext cx="698500" cy="31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156652</xdr:rowOff>
    </xdr:from>
    <xdr:to>
      <xdr:col>22</xdr:col>
      <xdr:colOff>114300</xdr:colOff>
      <xdr:row>37</xdr:row>
      <xdr:rowOff>15672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09902"/>
          <a:ext cx="698500" cy="3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1156</xdr:rowOff>
    </xdr:from>
    <xdr:to>
      <xdr:col>18</xdr:col>
      <xdr:colOff>177800</xdr:colOff>
      <xdr:row>37</xdr:row>
      <xdr:rowOff>15672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25856"/>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316083</xdr:rowOff>
    </xdr:from>
    <xdr:to>
      <xdr:col>29</xdr:col>
      <xdr:colOff>177800</xdr:colOff>
      <xdr:row>36</xdr:row>
      <xdr:rowOff>74783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26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161160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7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74812</xdr:rowOff>
    </xdr:from>
    <xdr:to>
      <xdr:col>26</xdr:col>
      <xdr:colOff>101600</xdr:colOff>
      <xdr:row>37</xdr:row>
      <xdr:rowOff>4962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2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161189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1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105852</xdr:rowOff>
    </xdr:from>
    <xdr:to>
      <xdr:col>22</xdr:col>
      <xdr:colOff>165100</xdr:colOff>
      <xdr:row>37</xdr:row>
      <xdr:rowOff>36002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5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136322</xdr:rowOff>
    </xdr:from>
    <xdr:to>
      <xdr:col>19</xdr:col>
      <xdr:colOff>38100</xdr:colOff>
      <xdr:row>37</xdr:row>
      <xdr:rowOff>66472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8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51249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121806</xdr:rowOff>
    </xdr:from>
    <xdr:to>
      <xdr:col>15</xdr:col>
      <xdr:colOff>101600</xdr:colOff>
      <xdr:row>37</xdr:row>
      <xdr:rowOff>51956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7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36733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6,339
6,268
31.31
9,753,123
9,638,527
31,088
2,554,416
3,153,535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76408</xdr:rowOff>
    </xdr:from>
    <xdr:to>
      <xdr:col>24</xdr:col>
      <xdr:colOff>63500</xdr:colOff>
      <xdr:row>32</xdr:row>
      <xdr:rowOff>151549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62808"/>
          <a:ext cx="838200" cy="7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151549</xdr:rowOff>
    </xdr:from>
    <xdr:to>
      <xdr:col>19</xdr:col>
      <xdr:colOff>177800</xdr:colOff>
      <xdr:row>32</xdr:row>
      <xdr:rowOff>169700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3794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169700</xdr:rowOff>
    </xdr:from>
    <xdr:to>
      <xdr:col>15</xdr:col>
      <xdr:colOff>50800</xdr:colOff>
      <xdr:row>33</xdr:row>
      <xdr:rowOff>16820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56100"/>
          <a:ext cx="8890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16820</xdr:rowOff>
    </xdr:from>
    <xdr:to>
      <xdr:col>10</xdr:col>
      <xdr:colOff>114300</xdr:colOff>
      <xdr:row>33</xdr:row>
      <xdr:rowOff>73818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74670"/>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25608</xdr:rowOff>
    </xdr:from>
    <xdr:to>
      <xdr:col>24</xdr:col>
      <xdr:colOff>114300</xdr:colOff>
      <xdr:row>32</xdr:row>
      <xdr:rowOff>127208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48485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6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100749</xdr:rowOff>
    </xdr:from>
    <xdr:to>
      <xdr:col>20</xdr:col>
      <xdr:colOff>38100</xdr:colOff>
      <xdr:row>33</xdr:row>
      <xdr:rowOff>30899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47426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6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118900</xdr:rowOff>
    </xdr:from>
    <xdr:to>
      <xdr:col>15</xdr:col>
      <xdr:colOff>101600</xdr:colOff>
      <xdr:row>33</xdr:row>
      <xdr:rowOff>49050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65577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8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137470</xdr:rowOff>
    </xdr:from>
    <xdr:to>
      <xdr:col>10</xdr:col>
      <xdr:colOff>165100</xdr:colOff>
      <xdr:row>33</xdr:row>
      <xdr:rowOff>67620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84147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9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23018</xdr:rowOff>
    </xdr:from>
    <xdr:to>
      <xdr:col>6</xdr:col>
      <xdr:colOff>38100</xdr:colOff>
      <xdr:row>33</xdr:row>
      <xdr:rowOff>124618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141145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43802</xdr:rowOff>
    </xdr:from>
    <xdr:to>
      <xdr:col>24</xdr:col>
      <xdr:colOff>63500</xdr:colOff>
      <xdr:row>57</xdr:row>
      <xdr:rowOff>77472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16452"/>
          <a:ext cx="8382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68748</xdr:rowOff>
    </xdr:from>
    <xdr:to>
      <xdr:col>19</xdr:col>
      <xdr:colOff>177800</xdr:colOff>
      <xdr:row>57</xdr:row>
      <xdr:rowOff>77472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41398"/>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48763</xdr:rowOff>
    </xdr:from>
    <xdr:to>
      <xdr:col>15</xdr:col>
      <xdr:colOff>50800</xdr:colOff>
      <xdr:row>57</xdr:row>
      <xdr:rowOff>68748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21413"/>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48763</xdr:rowOff>
    </xdr:from>
    <xdr:to>
      <xdr:col>10</xdr:col>
      <xdr:colOff>114300</xdr:colOff>
      <xdr:row>57</xdr:row>
      <xdr:rowOff>119359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21413"/>
          <a:ext cx="889000" cy="7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164452</xdr:rowOff>
    </xdr:from>
    <xdr:to>
      <xdr:col>24</xdr:col>
      <xdr:colOff>114300</xdr:colOff>
      <xdr:row>57</xdr:row>
      <xdr:rowOff>94602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15879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1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26672</xdr:rowOff>
    </xdr:from>
    <xdr:to>
      <xdr:col>20</xdr:col>
      <xdr:colOff>38100</xdr:colOff>
      <xdr:row>57</xdr:row>
      <xdr:rowOff>128272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144799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7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17948</xdr:rowOff>
    </xdr:from>
    <xdr:to>
      <xdr:col>15</xdr:col>
      <xdr:colOff>101600</xdr:colOff>
      <xdr:row>57</xdr:row>
      <xdr:rowOff>119548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136075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6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169413</xdr:rowOff>
    </xdr:from>
    <xdr:to>
      <xdr:col>10</xdr:col>
      <xdr:colOff>165100</xdr:colOff>
      <xdr:row>57</xdr:row>
      <xdr:rowOff>99563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116090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68559</xdr:rowOff>
    </xdr:from>
    <xdr:to>
      <xdr:col>6</xdr:col>
      <xdr:colOff>38100</xdr:colOff>
      <xdr:row>57</xdr:row>
      <xdr:rowOff>170159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15236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1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121831</xdr:rowOff>
    </xdr:from>
    <xdr:to>
      <xdr:col>24</xdr:col>
      <xdr:colOff>63500</xdr:colOff>
      <xdr:row>77</xdr:row>
      <xdr:rowOff>128556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52031"/>
          <a:ext cx="838200" cy="17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128556</xdr:rowOff>
    </xdr:from>
    <xdr:to>
      <xdr:col>19</xdr:col>
      <xdr:colOff>177800</xdr:colOff>
      <xdr:row>77</xdr:row>
      <xdr:rowOff>150749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30206"/>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112040</xdr:rowOff>
    </xdr:from>
    <xdr:to>
      <xdr:col>15</xdr:col>
      <xdr:colOff>50800</xdr:colOff>
      <xdr:row>77</xdr:row>
      <xdr:rowOff>150749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13690"/>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112040</xdr:rowOff>
    </xdr:from>
    <xdr:to>
      <xdr:col>10</xdr:col>
      <xdr:colOff>114300</xdr:colOff>
      <xdr:row>77</xdr:row>
      <xdr:rowOff>161474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13690"/>
          <a:ext cx="8890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71031</xdr:rowOff>
    </xdr:from>
    <xdr:to>
      <xdr:col>24</xdr:col>
      <xdr:colOff>114300</xdr:colOff>
      <xdr:row>77</xdr:row>
      <xdr:rowOff>1181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93908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77756</xdr:rowOff>
    </xdr:from>
    <xdr:to>
      <xdr:col>20</xdr:col>
      <xdr:colOff>38100</xdr:colOff>
      <xdr:row>78</xdr:row>
      <xdr:rowOff>7906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24433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99949</xdr:rowOff>
    </xdr:from>
    <xdr:to>
      <xdr:col>15</xdr:col>
      <xdr:colOff>101600</xdr:colOff>
      <xdr:row>78</xdr:row>
      <xdr:rowOff>30099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46626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61240</xdr:rowOff>
    </xdr:from>
    <xdr:to>
      <xdr:col>10</xdr:col>
      <xdr:colOff>165100</xdr:colOff>
      <xdr:row>77</xdr:row>
      <xdr:rowOff>162840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7917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110674</xdr:rowOff>
    </xdr:from>
    <xdr:to>
      <xdr:col>6</xdr:col>
      <xdr:colOff>38100</xdr:colOff>
      <xdr:row>78</xdr:row>
      <xdr:rowOff>40824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57351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19163</xdr:rowOff>
    </xdr:from>
    <xdr:to>
      <xdr:col>24</xdr:col>
      <xdr:colOff>63500</xdr:colOff>
      <xdr:row>93</xdr:row>
      <xdr:rowOff>49056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964013"/>
          <a:ext cx="8382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74631</xdr:rowOff>
    </xdr:from>
    <xdr:to>
      <xdr:col>19</xdr:col>
      <xdr:colOff>177800</xdr:colOff>
      <xdr:row>93</xdr:row>
      <xdr:rowOff>19163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848031"/>
          <a:ext cx="889000" cy="1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74631</xdr:rowOff>
    </xdr:from>
    <xdr:to>
      <xdr:col>15</xdr:col>
      <xdr:colOff>50800</xdr:colOff>
      <xdr:row>94</xdr:row>
      <xdr:rowOff>54843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48031"/>
          <a:ext cx="889000" cy="3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54843</xdr:rowOff>
    </xdr:from>
    <xdr:to>
      <xdr:col>10</xdr:col>
      <xdr:colOff>114300</xdr:colOff>
      <xdr:row>95</xdr:row>
      <xdr:rowOff>6499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71143"/>
          <a:ext cx="889000" cy="12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169706</xdr:rowOff>
    </xdr:from>
    <xdr:to>
      <xdr:col>24</xdr:col>
      <xdr:colOff>114300</xdr:colOff>
      <xdr:row>93</xdr:row>
      <xdr:rowOff>99856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21133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9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139813</xdr:rowOff>
    </xdr:from>
    <xdr:to>
      <xdr:col>20</xdr:col>
      <xdr:colOff>38100</xdr:colOff>
      <xdr:row>93</xdr:row>
      <xdr:rowOff>69963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86490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8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23831</xdr:rowOff>
    </xdr:from>
    <xdr:to>
      <xdr:col>15</xdr:col>
      <xdr:colOff>101600</xdr:colOff>
      <xdr:row>92</xdr:row>
      <xdr:rowOff>125431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141958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57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4043</xdr:rowOff>
    </xdr:from>
    <xdr:to>
      <xdr:col>10</xdr:col>
      <xdr:colOff>165100</xdr:colOff>
      <xdr:row>94</xdr:row>
      <xdr:rowOff>105643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2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122170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89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127149</xdr:rowOff>
    </xdr:from>
    <xdr:to>
      <xdr:col>6</xdr:col>
      <xdr:colOff>38100</xdr:colOff>
      <xdr:row>95</xdr:row>
      <xdr:rowOff>57299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73826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01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79405</xdr:rowOff>
    </xdr:from>
    <xdr:to>
      <xdr:col>55</xdr:col>
      <xdr:colOff>0</xdr:colOff>
      <xdr:row>33</xdr:row>
      <xdr:rowOff>128939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737255"/>
          <a:ext cx="838200" cy="4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96573</xdr:rowOff>
    </xdr:from>
    <xdr:to>
      <xdr:col>50</xdr:col>
      <xdr:colOff>114300</xdr:colOff>
      <xdr:row>33</xdr:row>
      <xdr:rowOff>79405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582973"/>
          <a:ext cx="889000" cy="15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146391</xdr:rowOff>
    </xdr:from>
    <xdr:to>
      <xdr:col>45</xdr:col>
      <xdr:colOff>177800</xdr:colOff>
      <xdr:row>32</xdr:row>
      <xdr:rowOff>96573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461341"/>
          <a:ext cx="889000" cy="1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146391</xdr:rowOff>
    </xdr:from>
    <xdr:to>
      <xdr:col>41</xdr:col>
      <xdr:colOff>50800</xdr:colOff>
      <xdr:row>33</xdr:row>
      <xdr:rowOff>143462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461341"/>
          <a:ext cx="889000" cy="3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78139</xdr:rowOff>
    </xdr:from>
    <xdr:to>
      <xdr:col>55</xdr:col>
      <xdr:colOff>50800</xdr:colOff>
      <xdr:row>34</xdr:row>
      <xdr:rowOff>8289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101016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28605</xdr:rowOff>
    </xdr:from>
    <xdr:to>
      <xdr:col>50</xdr:col>
      <xdr:colOff>165100</xdr:colOff>
      <xdr:row>33</xdr:row>
      <xdr:rowOff>130205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6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146732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46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45773</xdr:rowOff>
    </xdr:from>
    <xdr:to>
      <xdr:col>46</xdr:col>
      <xdr:colOff>38100</xdr:colOff>
      <xdr:row>32</xdr:row>
      <xdr:rowOff>147373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163900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0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95591</xdr:rowOff>
    </xdr:from>
    <xdr:to>
      <xdr:col>41</xdr:col>
      <xdr:colOff>101600</xdr:colOff>
      <xdr:row>32</xdr:row>
      <xdr:rowOff>25741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4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42268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18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92662</xdr:rowOff>
    </xdr:from>
    <xdr:to>
      <xdr:col>36</xdr:col>
      <xdr:colOff>165100</xdr:colOff>
      <xdr:row>34</xdr:row>
      <xdr:rowOff>22812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7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39339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5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149863</xdr:rowOff>
    </xdr:from>
    <xdr:to>
      <xdr:col>55</xdr:col>
      <xdr:colOff>0</xdr:colOff>
      <xdr:row>58</xdr:row>
      <xdr:rowOff>20359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22513"/>
          <a:ext cx="838200" cy="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153891</xdr:rowOff>
    </xdr:from>
    <xdr:to>
      <xdr:col>50</xdr:col>
      <xdr:colOff>114300</xdr:colOff>
      <xdr:row>58</xdr:row>
      <xdr:rowOff>20359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2654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153891</xdr:rowOff>
    </xdr:from>
    <xdr:to>
      <xdr:col>45</xdr:col>
      <xdr:colOff>177800</xdr:colOff>
      <xdr:row>58</xdr:row>
      <xdr:rowOff>3561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26541"/>
          <a:ext cx="8890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3561</xdr:rowOff>
    </xdr:from>
    <xdr:to>
      <xdr:col>41</xdr:col>
      <xdr:colOff>50800</xdr:colOff>
      <xdr:row>58</xdr:row>
      <xdr:rowOff>54760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47661"/>
          <a:ext cx="889000" cy="5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99063</xdr:rowOff>
    </xdr:from>
    <xdr:to>
      <xdr:col>55</xdr:col>
      <xdr:colOff>50800</xdr:colOff>
      <xdr:row>58</xdr:row>
      <xdr:rowOff>29213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121940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2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141009</xdr:rowOff>
    </xdr:from>
    <xdr:to>
      <xdr:col>50</xdr:col>
      <xdr:colOff>165100</xdr:colOff>
      <xdr:row>58</xdr:row>
      <xdr:rowOff>71159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87686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8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103091</xdr:rowOff>
    </xdr:from>
    <xdr:to>
      <xdr:col>46</xdr:col>
      <xdr:colOff>38100</xdr:colOff>
      <xdr:row>58</xdr:row>
      <xdr:rowOff>33241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49768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5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124211</xdr:rowOff>
    </xdr:from>
    <xdr:to>
      <xdr:col>41</xdr:col>
      <xdr:colOff>101600</xdr:colOff>
      <xdr:row>58</xdr:row>
      <xdr:rowOff>54361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70888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3960</xdr:rowOff>
    </xdr:from>
    <xdr:to>
      <xdr:col>36</xdr:col>
      <xdr:colOff>165100</xdr:colOff>
      <xdr:row>58</xdr:row>
      <xdr:rowOff>105560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122087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2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105890</xdr:rowOff>
    </xdr:from>
    <xdr:to>
      <xdr:col>55</xdr:col>
      <xdr:colOff>0</xdr:colOff>
      <xdr:row>78</xdr:row>
      <xdr:rowOff>127347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78990"/>
          <a:ext cx="838200" cy="2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119622</xdr:rowOff>
    </xdr:from>
    <xdr:to>
      <xdr:col>50</xdr:col>
      <xdr:colOff>114300</xdr:colOff>
      <xdr:row>78</xdr:row>
      <xdr:rowOff>127347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2722"/>
          <a:ext cx="8890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102412</xdr:rowOff>
    </xdr:from>
    <xdr:to>
      <xdr:col>45</xdr:col>
      <xdr:colOff>177800</xdr:colOff>
      <xdr:row>78</xdr:row>
      <xdr:rowOff>119622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5512"/>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102412</xdr:rowOff>
    </xdr:from>
    <xdr:to>
      <xdr:col>41</xdr:col>
      <xdr:colOff>50800</xdr:colOff>
      <xdr:row>78</xdr:row>
      <xdr:rowOff>131256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75512"/>
          <a:ext cx="889000" cy="2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55090</xdr:rowOff>
    </xdr:from>
    <xdr:to>
      <xdr:col>55</xdr:col>
      <xdr:colOff>50800</xdr:colOff>
      <xdr:row>78</xdr:row>
      <xdr:rowOff>156690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14467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76547</xdr:rowOff>
    </xdr:from>
    <xdr:to>
      <xdr:col>50</xdr:col>
      <xdr:colOff>165100</xdr:colOff>
      <xdr:row>79</xdr:row>
      <xdr:rowOff>6697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68822</xdr:rowOff>
    </xdr:from>
    <xdr:to>
      <xdr:col>46</xdr:col>
      <xdr:colOff>38100</xdr:colOff>
      <xdr:row>78</xdr:row>
      <xdr:rowOff>170422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51612</xdr:rowOff>
    </xdr:from>
    <xdr:to>
      <xdr:col>41</xdr:col>
      <xdr:colOff>101600</xdr:colOff>
      <xdr:row>78</xdr:row>
      <xdr:rowOff>153212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169739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80456</xdr:rowOff>
    </xdr:from>
    <xdr:to>
      <xdr:col>36</xdr:col>
      <xdr:colOff>165100</xdr:colOff>
      <xdr:row>79</xdr:row>
      <xdr:rowOff>10606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60598</xdr:rowOff>
    </xdr:from>
    <xdr:to>
      <xdr:col>55</xdr:col>
      <xdr:colOff>0</xdr:colOff>
      <xdr:row>95</xdr:row>
      <xdr:rowOff>31677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176898"/>
          <a:ext cx="838200" cy="1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169245</xdr:rowOff>
    </xdr:from>
    <xdr:to>
      <xdr:col>50</xdr:col>
      <xdr:colOff>114300</xdr:colOff>
      <xdr:row>95</xdr:row>
      <xdr:rowOff>31677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114095"/>
          <a:ext cx="889000" cy="20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169245</xdr:rowOff>
    </xdr:from>
    <xdr:to>
      <xdr:col>45</xdr:col>
      <xdr:colOff>177800</xdr:colOff>
      <xdr:row>95</xdr:row>
      <xdr:rowOff>87936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114095"/>
          <a:ext cx="889000" cy="2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87936</xdr:rowOff>
    </xdr:from>
    <xdr:to>
      <xdr:col>41</xdr:col>
      <xdr:colOff>50800</xdr:colOff>
      <xdr:row>96</xdr:row>
      <xdr:rowOff>95822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75686"/>
          <a:ext cx="889000" cy="17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9798</xdr:rowOff>
    </xdr:from>
    <xdr:to>
      <xdr:col>55</xdr:col>
      <xdr:colOff>50800</xdr:colOff>
      <xdr:row>94</xdr:row>
      <xdr:rowOff>111398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32675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9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152327</xdr:rowOff>
    </xdr:from>
    <xdr:to>
      <xdr:col>50</xdr:col>
      <xdr:colOff>165100</xdr:colOff>
      <xdr:row>95</xdr:row>
      <xdr:rowOff>82477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99004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04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118445</xdr:rowOff>
    </xdr:from>
    <xdr:to>
      <xdr:col>46</xdr:col>
      <xdr:colOff>38100</xdr:colOff>
      <xdr:row>94</xdr:row>
      <xdr:rowOff>48595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0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65122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83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37136</xdr:rowOff>
    </xdr:from>
    <xdr:to>
      <xdr:col>41</xdr:col>
      <xdr:colOff>101600</xdr:colOff>
      <xdr:row>95</xdr:row>
      <xdr:rowOff>138736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155263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10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45022</xdr:rowOff>
    </xdr:from>
    <xdr:to>
      <xdr:col>36</xdr:col>
      <xdr:colOff>165100</xdr:colOff>
      <xdr:row>96</xdr:row>
      <xdr:rowOff>146622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163149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27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70152</xdr:rowOff>
    </xdr:from>
    <xdr:to>
      <xdr:col>85</xdr:col>
      <xdr:colOff>127000</xdr:colOff>
      <xdr:row>39</xdr:row>
      <xdr:rowOff>74364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56702"/>
          <a:ext cx="8382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30190</xdr:rowOff>
    </xdr:from>
    <xdr:to>
      <xdr:col>81</xdr:col>
      <xdr:colOff>50800</xdr:colOff>
      <xdr:row>39</xdr:row>
      <xdr:rowOff>74364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16740"/>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30190</xdr:rowOff>
    </xdr:from>
    <xdr:to>
      <xdr:col>76</xdr:col>
      <xdr:colOff>114300</xdr:colOff>
      <xdr:row>39</xdr:row>
      <xdr:rowOff>91922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16740"/>
          <a:ext cx="889000" cy="6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91922</xdr:rowOff>
    </xdr:from>
    <xdr:to>
      <xdr:col>71</xdr:col>
      <xdr:colOff>177800</xdr:colOff>
      <xdr:row>39</xdr:row>
      <xdr:rowOff>92315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8472"/>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19352</xdr:rowOff>
    </xdr:from>
    <xdr:to>
      <xdr:col>85</xdr:col>
      <xdr:colOff>177800</xdr:colOff>
      <xdr:row>39</xdr:row>
      <xdr:rowOff>120952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105729</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23564</xdr:rowOff>
    </xdr:from>
    <xdr:to>
      <xdr:col>81</xdr:col>
      <xdr:colOff>101600</xdr:colOff>
      <xdr:row>39</xdr:row>
      <xdr:rowOff>125164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116291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0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150840</xdr:rowOff>
    </xdr:from>
    <xdr:to>
      <xdr:col>76</xdr:col>
      <xdr:colOff>165100</xdr:colOff>
      <xdr:row>39</xdr:row>
      <xdr:rowOff>80990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72117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5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41122</xdr:rowOff>
    </xdr:from>
    <xdr:to>
      <xdr:col>72</xdr:col>
      <xdr:colOff>38100</xdr:colOff>
      <xdr:row>39</xdr:row>
      <xdr:rowOff>142722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133849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41515</xdr:rowOff>
    </xdr:from>
    <xdr:to>
      <xdr:col>67</xdr:col>
      <xdr:colOff>101600</xdr:colOff>
      <xdr:row>39</xdr:row>
      <xdr:rowOff>143115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134242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10328</xdr:rowOff>
    </xdr:from>
    <xdr:to>
      <xdr:col>85</xdr:col>
      <xdr:colOff>127000</xdr:colOff>
      <xdr:row>78</xdr:row>
      <xdr:rowOff>35105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83428"/>
          <a:ext cx="8382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26718</xdr:rowOff>
    </xdr:from>
    <xdr:to>
      <xdr:col>81</xdr:col>
      <xdr:colOff>50800</xdr:colOff>
      <xdr:row>78</xdr:row>
      <xdr:rowOff>35105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399818"/>
          <a:ext cx="8890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12626</xdr:rowOff>
    </xdr:from>
    <xdr:to>
      <xdr:col>76</xdr:col>
      <xdr:colOff>114300</xdr:colOff>
      <xdr:row>78</xdr:row>
      <xdr:rowOff>26718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385726"/>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3504</xdr:rowOff>
    </xdr:from>
    <xdr:to>
      <xdr:col>71</xdr:col>
      <xdr:colOff>177800</xdr:colOff>
      <xdr:row>78</xdr:row>
      <xdr:rowOff>12626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76604"/>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130978</xdr:rowOff>
    </xdr:from>
    <xdr:to>
      <xdr:col>85</xdr:col>
      <xdr:colOff>177800</xdr:colOff>
      <xdr:row>78</xdr:row>
      <xdr:rowOff>61128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109405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155755</xdr:rowOff>
    </xdr:from>
    <xdr:to>
      <xdr:col>81</xdr:col>
      <xdr:colOff>101600</xdr:colOff>
      <xdr:row>78</xdr:row>
      <xdr:rowOff>85905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77032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147368</xdr:rowOff>
    </xdr:from>
    <xdr:to>
      <xdr:col>76</xdr:col>
      <xdr:colOff>165100</xdr:colOff>
      <xdr:row>78</xdr:row>
      <xdr:rowOff>77518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68645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133276</xdr:rowOff>
    </xdr:from>
    <xdr:to>
      <xdr:col>72</xdr:col>
      <xdr:colOff>38100</xdr:colOff>
      <xdr:row>78</xdr:row>
      <xdr:rowOff>63426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54553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124154</xdr:rowOff>
    </xdr:from>
    <xdr:to>
      <xdr:col>67</xdr:col>
      <xdr:colOff>101600</xdr:colOff>
      <xdr:row>78</xdr:row>
      <xdr:rowOff>54304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45431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1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1908</xdr:rowOff>
    </xdr:from>
    <xdr:to>
      <xdr:col>85</xdr:col>
      <xdr:colOff>127000</xdr:colOff>
      <xdr:row>97</xdr:row>
      <xdr:rowOff>41021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32558"/>
          <a:ext cx="8382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134851</xdr:rowOff>
    </xdr:from>
    <xdr:to>
      <xdr:col>81</xdr:col>
      <xdr:colOff>50800</xdr:colOff>
      <xdr:row>97</xdr:row>
      <xdr:rowOff>1908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422601"/>
          <a:ext cx="889000" cy="2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134851</xdr:rowOff>
    </xdr:from>
    <xdr:to>
      <xdr:col>76</xdr:col>
      <xdr:colOff>114300</xdr:colOff>
      <xdr:row>96</xdr:row>
      <xdr:rowOff>66002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22601"/>
          <a:ext cx="889000" cy="10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66002</xdr:rowOff>
    </xdr:from>
    <xdr:to>
      <xdr:col>71</xdr:col>
      <xdr:colOff>177800</xdr:colOff>
      <xdr:row>96</xdr:row>
      <xdr:rowOff>136840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525202"/>
          <a:ext cx="889000" cy="7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161671</xdr:rowOff>
    </xdr:from>
    <xdr:to>
      <xdr:col>85</xdr:col>
      <xdr:colOff>177800</xdr:colOff>
      <xdr:row>97</xdr:row>
      <xdr:rowOff>91821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13098</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122558</xdr:rowOff>
    </xdr:from>
    <xdr:to>
      <xdr:col>81</xdr:col>
      <xdr:colOff>101600</xdr:colOff>
      <xdr:row>97</xdr:row>
      <xdr:rowOff>52708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69235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35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84051</xdr:rowOff>
    </xdr:from>
    <xdr:to>
      <xdr:col>76</xdr:col>
      <xdr:colOff>165100</xdr:colOff>
      <xdr:row>96</xdr:row>
      <xdr:rowOff>14201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30728</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14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15202</xdr:rowOff>
    </xdr:from>
    <xdr:to>
      <xdr:col>72</xdr:col>
      <xdr:colOff>38100</xdr:colOff>
      <xdr:row>96</xdr:row>
      <xdr:rowOff>116802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133329</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4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86040</xdr:rowOff>
    </xdr:from>
    <xdr:to>
      <xdr:col>67</xdr:col>
      <xdr:colOff>101600</xdr:colOff>
      <xdr:row>97</xdr:row>
      <xdr:rowOff>16190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5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32717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3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132753</xdr:rowOff>
    </xdr:from>
    <xdr:to>
      <xdr:col>116</xdr:col>
      <xdr:colOff>63500</xdr:colOff>
      <xdr:row>77</xdr:row>
      <xdr:rowOff>96913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62953"/>
          <a:ext cx="8382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96913</xdr:rowOff>
    </xdr:from>
    <xdr:to>
      <xdr:col>111</xdr:col>
      <xdr:colOff>177800</xdr:colOff>
      <xdr:row>77</xdr:row>
      <xdr:rowOff>121844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98563"/>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43345</xdr:rowOff>
    </xdr:from>
    <xdr:to>
      <xdr:col>107</xdr:col>
      <xdr:colOff>50800</xdr:colOff>
      <xdr:row>77</xdr:row>
      <xdr:rowOff>121844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44995"/>
          <a:ext cx="889000" cy="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43345</xdr:rowOff>
    </xdr:from>
    <xdr:to>
      <xdr:col>102</xdr:col>
      <xdr:colOff>114300</xdr:colOff>
      <xdr:row>77</xdr:row>
      <xdr:rowOff>114999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44995"/>
          <a:ext cx="889000" cy="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81953</xdr:rowOff>
    </xdr:from>
    <xdr:to>
      <xdr:col>116</xdr:col>
      <xdr:colOff>114300</xdr:colOff>
      <xdr:row>77</xdr:row>
      <xdr:rowOff>12103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60380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9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46113</xdr:rowOff>
    </xdr:from>
    <xdr:to>
      <xdr:col>112</xdr:col>
      <xdr:colOff>38100</xdr:colOff>
      <xdr:row>77</xdr:row>
      <xdr:rowOff>147713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138840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71044</xdr:rowOff>
    </xdr:from>
    <xdr:to>
      <xdr:col>107</xdr:col>
      <xdr:colOff>101600</xdr:colOff>
      <xdr:row>78</xdr:row>
      <xdr:rowOff>1194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163771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163995</xdr:rowOff>
    </xdr:from>
    <xdr:to>
      <xdr:col>102</xdr:col>
      <xdr:colOff>165100</xdr:colOff>
      <xdr:row>77</xdr:row>
      <xdr:rowOff>94145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85272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64199</xdr:rowOff>
    </xdr:from>
    <xdr:to>
      <xdr:col>98</xdr:col>
      <xdr:colOff>38100</xdr:colOff>
      <xdr:row>77</xdr:row>
      <xdr:rowOff>165799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156926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人件費、物件費、扶助費、補助費等については、類似団体平均を大きく上回っている。住民サービスへの影響を最小限に抑えつつ、行政財改革の取組を通して事務事業の効率化を図っていく。</a:t>
          </a:r>
          <a:r>
            <a:rPr kumimoji="1" lang="ja-JP" altLang="en-US" sz="1100">
              <a:solidFill>
                <a:schemeClr val="dk1"/>
              </a:solidFill>
              <a:effectLst/>
              <a:latin typeface="+mn-lt"/>
              <a:ea typeface="+mn-ea"/>
              <a:cs typeface="+mn-cs"/>
            </a:rPr>
            <a:t>繰出金については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下回っているものの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近年増加傾向にある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上水道の管路更新も予定しているため、計画的な財政運営により財政負担の平準化を図る。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6,339
6,268
31.31
9,753,123
9,638,527
31,088
2,554,416
3,153,535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94307</xdr:rowOff>
    </xdr:from>
    <xdr:to>
      <xdr:col>24</xdr:col>
      <xdr:colOff>63500</xdr:colOff>
      <xdr:row>31</xdr:row>
      <xdr:rowOff>161907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09257"/>
          <a:ext cx="8382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161907</xdr:rowOff>
    </xdr:from>
    <xdr:to>
      <xdr:col>19</xdr:col>
      <xdr:colOff>177800</xdr:colOff>
      <xdr:row>32</xdr:row>
      <xdr:rowOff>15276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76857"/>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15276</xdr:rowOff>
    </xdr:from>
    <xdr:to>
      <xdr:col>15</xdr:col>
      <xdr:colOff>50800</xdr:colOff>
      <xdr:row>32</xdr:row>
      <xdr:rowOff>91694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01676"/>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20175</xdr:rowOff>
    </xdr:from>
    <xdr:to>
      <xdr:col>10</xdr:col>
      <xdr:colOff>114300</xdr:colOff>
      <xdr:row>32</xdr:row>
      <xdr:rowOff>91694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06575"/>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43507</xdr:rowOff>
    </xdr:from>
    <xdr:to>
      <xdr:col>24</xdr:col>
      <xdr:colOff>114300</xdr:colOff>
      <xdr:row>31</xdr:row>
      <xdr:rowOff>145107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66384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111107</xdr:rowOff>
    </xdr:from>
    <xdr:to>
      <xdr:col>20</xdr:col>
      <xdr:colOff>38100</xdr:colOff>
      <xdr:row>32</xdr:row>
      <xdr:rowOff>41257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57784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20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135926</xdr:rowOff>
    </xdr:from>
    <xdr:to>
      <xdr:col>15</xdr:col>
      <xdr:colOff>101600</xdr:colOff>
      <xdr:row>32</xdr:row>
      <xdr:rowOff>66076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82603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2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40894</xdr:rowOff>
    </xdr:from>
    <xdr:to>
      <xdr:col>10</xdr:col>
      <xdr:colOff>165100</xdr:colOff>
      <xdr:row>32</xdr:row>
      <xdr:rowOff>142494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159021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30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140825</xdr:rowOff>
    </xdr:from>
    <xdr:to>
      <xdr:col>6</xdr:col>
      <xdr:colOff>38100</xdr:colOff>
      <xdr:row>32</xdr:row>
      <xdr:rowOff>70975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87502</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23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54628</xdr:rowOff>
    </xdr:from>
    <xdr:to>
      <xdr:col>24</xdr:col>
      <xdr:colOff>63500</xdr:colOff>
      <xdr:row>56</xdr:row>
      <xdr:rowOff>85334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55828"/>
          <a:ext cx="838200" cy="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29986</xdr:rowOff>
    </xdr:from>
    <xdr:to>
      <xdr:col>19</xdr:col>
      <xdr:colOff>177800</xdr:colOff>
      <xdr:row>56</xdr:row>
      <xdr:rowOff>85334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459736"/>
          <a:ext cx="889000" cy="22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24757</xdr:rowOff>
    </xdr:from>
    <xdr:to>
      <xdr:col>15</xdr:col>
      <xdr:colOff>50800</xdr:colOff>
      <xdr:row>55</xdr:row>
      <xdr:rowOff>29986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454507"/>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24757</xdr:rowOff>
    </xdr:from>
    <xdr:to>
      <xdr:col>10</xdr:col>
      <xdr:colOff>114300</xdr:colOff>
      <xdr:row>56</xdr:row>
      <xdr:rowOff>110451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454507"/>
          <a:ext cx="889000" cy="25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3828</xdr:rowOff>
    </xdr:from>
    <xdr:to>
      <xdr:col>24</xdr:col>
      <xdr:colOff>114300</xdr:colOff>
      <xdr:row>56</xdr:row>
      <xdr:rowOff>105428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26705</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5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34534</xdr:rowOff>
    </xdr:from>
    <xdr:to>
      <xdr:col>20</xdr:col>
      <xdr:colOff>38100</xdr:colOff>
      <xdr:row>56</xdr:row>
      <xdr:rowOff>136134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152661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41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150636</xdr:rowOff>
    </xdr:from>
    <xdr:to>
      <xdr:col>15</xdr:col>
      <xdr:colOff>101600</xdr:colOff>
      <xdr:row>55</xdr:row>
      <xdr:rowOff>80786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4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97313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1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145407</xdr:rowOff>
    </xdr:from>
    <xdr:to>
      <xdr:col>10</xdr:col>
      <xdr:colOff>165100</xdr:colOff>
      <xdr:row>55</xdr:row>
      <xdr:rowOff>75557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92084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17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59651</xdr:rowOff>
    </xdr:from>
    <xdr:to>
      <xdr:col>6</xdr:col>
      <xdr:colOff>38100</xdr:colOff>
      <xdr:row>56</xdr:row>
      <xdr:rowOff>161251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6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6328</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4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89785</xdr:rowOff>
    </xdr:from>
    <xdr:to>
      <xdr:col>24</xdr:col>
      <xdr:colOff>63500</xdr:colOff>
      <xdr:row>75</xdr:row>
      <xdr:rowOff>144596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48535"/>
          <a:ext cx="838200" cy="5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43734</xdr:rowOff>
    </xdr:from>
    <xdr:to>
      <xdr:col>19</xdr:col>
      <xdr:colOff>177800</xdr:colOff>
      <xdr:row>75</xdr:row>
      <xdr:rowOff>144596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902484"/>
          <a:ext cx="889000" cy="10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43734</xdr:rowOff>
    </xdr:from>
    <xdr:to>
      <xdr:col>15</xdr:col>
      <xdr:colOff>50800</xdr:colOff>
      <xdr:row>76</xdr:row>
      <xdr:rowOff>36130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02484"/>
          <a:ext cx="889000" cy="16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36130</xdr:rowOff>
    </xdr:from>
    <xdr:to>
      <xdr:col>10</xdr:col>
      <xdr:colOff>114300</xdr:colOff>
      <xdr:row>76</xdr:row>
      <xdr:rowOff>118261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66330"/>
          <a:ext cx="889000" cy="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38985</xdr:rowOff>
    </xdr:from>
    <xdr:to>
      <xdr:col>24</xdr:col>
      <xdr:colOff>114300</xdr:colOff>
      <xdr:row>75</xdr:row>
      <xdr:rowOff>140585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9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61862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4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93796</xdr:rowOff>
    </xdr:from>
    <xdr:to>
      <xdr:col>20</xdr:col>
      <xdr:colOff>38100</xdr:colOff>
      <xdr:row>76</xdr:row>
      <xdr:rowOff>23946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40473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2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164384</xdr:rowOff>
    </xdr:from>
    <xdr:to>
      <xdr:col>15</xdr:col>
      <xdr:colOff>101600</xdr:colOff>
      <xdr:row>75</xdr:row>
      <xdr:rowOff>94534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111061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2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156780</xdr:rowOff>
    </xdr:from>
    <xdr:to>
      <xdr:col>10</xdr:col>
      <xdr:colOff>165100</xdr:colOff>
      <xdr:row>76</xdr:row>
      <xdr:rowOff>86930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103456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9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67461</xdr:rowOff>
    </xdr:from>
    <xdr:to>
      <xdr:col>6</xdr:col>
      <xdr:colOff>38100</xdr:colOff>
      <xdr:row>76</xdr:row>
      <xdr:rowOff>169061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14138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7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105142</xdr:rowOff>
    </xdr:from>
    <xdr:to>
      <xdr:col>24</xdr:col>
      <xdr:colOff>63500</xdr:colOff>
      <xdr:row>98</xdr:row>
      <xdr:rowOff>106725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7242"/>
          <a:ext cx="8382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103963</xdr:rowOff>
    </xdr:from>
    <xdr:to>
      <xdr:col>19</xdr:col>
      <xdr:colOff>177800</xdr:colOff>
      <xdr:row>98</xdr:row>
      <xdr:rowOff>106725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6063"/>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103963</xdr:rowOff>
    </xdr:from>
    <xdr:to>
      <xdr:col>15</xdr:col>
      <xdr:colOff>50800</xdr:colOff>
      <xdr:row>98</xdr:row>
      <xdr:rowOff>106820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60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106820</xdr:rowOff>
    </xdr:from>
    <xdr:to>
      <xdr:col>10</xdr:col>
      <xdr:colOff>114300</xdr:colOff>
      <xdr:row>98</xdr:row>
      <xdr:rowOff>112016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8920"/>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54342</xdr:rowOff>
    </xdr:from>
    <xdr:to>
      <xdr:col>24</xdr:col>
      <xdr:colOff>114300</xdr:colOff>
      <xdr:row>98</xdr:row>
      <xdr:rowOff>155942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55925</xdr:rowOff>
    </xdr:from>
    <xdr:to>
      <xdr:col>20</xdr:col>
      <xdr:colOff>38100</xdr:colOff>
      <xdr:row>98</xdr:row>
      <xdr:rowOff>157525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148652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53163</xdr:rowOff>
    </xdr:from>
    <xdr:to>
      <xdr:col>15</xdr:col>
      <xdr:colOff>101600</xdr:colOff>
      <xdr:row>98</xdr:row>
      <xdr:rowOff>154763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56020</xdr:rowOff>
    </xdr:from>
    <xdr:to>
      <xdr:col>10</xdr:col>
      <xdr:colOff>165100</xdr:colOff>
      <xdr:row>98</xdr:row>
      <xdr:rowOff>157620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148747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61216</xdr:rowOff>
    </xdr:from>
    <xdr:to>
      <xdr:col>6</xdr:col>
      <xdr:colOff>38100</xdr:colOff>
      <xdr:row>98</xdr:row>
      <xdr:rowOff>162816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153943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99581</xdr:rowOff>
    </xdr:from>
    <xdr:to>
      <xdr:col>55</xdr:col>
      <xdr:colOff>0</xdr:colOff>
      <xdr:row>37</xdr:row>
      <xdr:rowOff>110439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43231"/>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110439</xdr:rowOff>
    </xdr:from>
    <xdr:to>
      <xdr:col>50</xdr:col>
      <xdr:colOff>114300</xdr:colOff>
      <xdr:row>37</xdr:row>
      <xdr:rowOff>112497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5408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112497</xdr:rowOff>
    </xdr:from>
    <xdr:to>
      <xdr:col>45</xdr:col>
      <xdr:colOff>177800</xdr:colOff>
      <xdr:row>37</xdr:row>
      <xdr:rowOff>114554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5614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35630</xdr:rowOff>
    </xdr:from>
    <xdr:to>
      <xdr:col>41</xdr:col>
      <xdr:colOff>50800</xdr:colOff>
      <xdr:row>37</xdr:row>
      <xdr:rowOff>114554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79280"/>
          <a:ext cx="889000" cy="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170425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48781</xdr:rowOff>
    </xdr:from>
    <xdr:to>
      <xdr:col>55</xdr:col>
      <xdr:colOff>50800</xdr:colOff>
      <xdr:row>37</xdr:row>
      <xdr:rowOff>150381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8158</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8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59639</xdr:rowOff>
    </xdr:from>
    <xdr:to>
      <xdr:col>50</xdr:col>
      <xdr:colOff>165100</xdr:colOff>
      <xdr:row>37</xdr:row>
      <xdr:rowOff>161240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6316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61697</xdr:rowOff>
    </xdr:from>
    <xdr:to>
      <xdr:col>46</xdr:col>
      <xdr:colOff>38100</xdr:colOff>
      <xdr:row>37</xdr:row>
      <xdr:rowOff>163297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8374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18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63754</xdr:rowOff>
    </xdr:from>
    <xdr:to>
      <xdr:col>41</xdr:col>
      <xdr:colOff>101600</xdr:colOff>
      <xdr:row>37</xdr:row>
      <xdr:rowOff>165354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10431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156280</xdr:rowOff>
    </xdr:from>
    <xdr:to>
      <xdr:col>36</xdr:col>
      <xdr:colOff>165100</xdr:colOff>
      <xdr:row>37</xdr:row>
      <xdr:rowOff>86430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102957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0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87428</xdr:rowOff>
    </xdr:from>
    <xdr:to>
      <xdr:col>55</xdr:col>
      <xdr:colOff>0</xdr:colOff>
      <xdr:row>56</xdr:row>
      <xdr:rowOff>56590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17178"/>
          <a:ext cx="838200" cy="14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87428</xdr:rowOff>
    </xdr:from>
    <xdr:to>
      <xdr:col>50</xdr:col>
      <xdr:colOff>114300</xdr:colOff>
      <xdr:row>56</xdr:row>
      <xdr:rowOff>32354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17178"/>
          <a:ext cx="889000" cy="1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121970</xdr:rowOff>
    </xdr:from>
    <xdr:to>
      <xdr:col>45</xdr:col>
      <xdr:colOff>177800</xdr:colOff>
      <xdr:row>56</xdr:row>
      <xdr:rowOff>32354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380270"/>
          <a:ext cx="889000" cy="2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121970</xdr:rowOff>
    </xdr:from>
    <xdr:to>
      <xdr:col>41</xdr:col>
      <xdr:colOff>50800</xdr:colOff>
      <xdr:row>55</xdr:row>
      <xdr:rowOff>87643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380270"/>
          <a:ext cx="889000" cy="13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5790</xdr:rowOff>
    </xdr:from>
    <xdr:to>
      <xdr:col>55</xdr:col>
      <xdr:colOff>50800</xdr:colOff>
      <xdr:row>56</xdr:row>
      <xdr:rowOff>107390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28667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5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36628</xdr:rowOff>
    </xdr:from>
    <xdr:to>
      <xdr:col>50</xdr:col>
      <xdr:colOff>165100</xdr:colOff>
      <xdr:row>55</xdr:row>
      <xdr:rowOff>138228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154755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24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153004</xdr:rowOff>
    </xdr:from>
    <xdr:to>
      <xdr:col>46</xdr:col>
      <xdr:colOff>38100</xdr:colOff>
      <xdr:row>56</xdr:row>
      <xdr:rowOff>83154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99681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71170</xdr:rowOff>
    </xdr:from>
    <xdr:to>
      <xdr:col>41</xdr:col>
      <xdr:colOff>101600</xdr:colOff>
      <xdr:row>55</xdr:row>
      <xdr:rowOff>1320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17847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1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36843</xdr:rowOff>
    </xdr:from>
    <xdr:to>
      <xdr:col>36</xdr:col>
      <xdr:colOff>165100</xdr:colOff>
      <xdr:row>55</xdr:row>
      <xdr:rowOff>138443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154970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24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77014</xdr:rowOff>
    </xdr:from>
    <xdr:to>
      <xdr:col>55</xdr:col>
      <xdr:colOff>0</xdr:colOff>
      <xdr:row>78</xdr:row>
      <xdr:rowOff>83449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50114"/>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77014</xdr:rowOff>
    </xdr:from>
    <xdr:to>
      <xdr:col>50</xdr:col>
      <xdr:colOff>114300</xdr:colOff>
      <xdr:row>78</xdr:row>
      <xdr:rowOff>88764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50114"/>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67573</xdr:rowOff>
    </xdr:from>
    <xdr:to>
      <xdr:col>45</xdr:col>
      <xdr:colOff>177800</xdr:colOff>
      <xdr:row>78</xdr:row>
      <xdr:rowOff>88764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0673"/>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67573</xdr:rowOff>
    </xdr:from>
    <xdr:to>
      <xdr:col>41</xdr:col>
      <xdr:colOff>50800</xdr:colOff>
      <xdr:row>78</xdr:row>
      <xdr:rowOff>103893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0673"/>
          <a:ext cx="8890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32649</xdr:rowOff>
    </xdr:from>
    <xdr:to>
      <xdr:col>55</xdr:col>
      <xdr:colOff>50800</xdr:colOff>
      <xdr:row>78</xdr:row>
      <xdr:rowOff>134249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11076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26214</xdr:rowOff>
    </xdr:from>
    <xdr:to>
      <xdr:col>50</xdr:col>
      <xdr:colOff>165100</xdr:colOff>
      <xdr:row>78</xdr:row>
      <xdr:rowOff>127814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118941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37964</xdr:rowOff>
    </xdr:from>
    <xdr:to>
      <xdr:col>46</xdr:col>
      <xdr:colOff>38100</xdr:colOff>
      <xdr:row>78</xdr:row>
      <xdr:rowOff>139564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130691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16773</xdr:rowOff>
    </xdr:from>
    <xdr:to>
      <xdr:col>41</xdr:col>
      <xdr:colOff>101600</xdr:colOff>
      <xdr:row>78</xdr:row>
      <xdr:rowOff>118373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109500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53093</xdr:rowOff>
    </xdr:from>
    <xdr:to>
      <xdr:col>36</xdr:col>
      <xdr:colOff>165100</xdr:colOff>
      <xdr:row>78</xdr:row>
      <xdr:rowOff>154693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145820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36565</xdr:rowOff>
    </xdr:from>
    <xdr:to>
      <xdr:col>55</xdr:col>
      <xdr:colOff>0</xdr:colOff>
      <xdr:row>96</xdr:row>
      <xdr:rowOff>88165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95765"/>
          <a:ext cx="8382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128192</xdr:rowOff>
    </xdr:from>
    <xdr:to>
      <xdr:col>50</xdr:col>
      <xdr:colOff>114300</xdr:colOff>
      <xdr:row>96</xdr:row>
      <xdr:rowOff>88165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244492"/>
          <a:ext cx="889000" cy="30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128192</xdr:rowOff>
    </xdr:from>
    <xdr:to>
      <xdr:col>45</xdr:col>
      <xdr:colOff>177800</xdr:colOff>
      <xdr:row>95</xdr:row>
      <xdr:rowOff>150357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44492"/>
          <a:ext cx="889000" cy="19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44128</xdr:rowOff>
    </xdr:from>
    <xdr:to>
      <xdr:col>41</xdr:col>
      <xdr:colOff>50800</xdr:colOff>
      <xdr:row>95</xdr:row>
      <xdr:rowOff>150357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331878"/>
          <a:ext cx="889000" cy="1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157215</xdr:rowOff>
    </xdr:from>
    <xdr:to>
      <xdr:col>55</xdr:col>
      <xdr:colOff>50800</xdr:colOff>
      <xdr:row>96</xdr:row>
      <xdr:rowOff>87365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8642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37365</xdr:rowOff>
    </xdr:from>
    <xdr:to>
      <xdr:col>50</xdr:col>
      <xdr:colOff>165100</xdr:colOff>
      <xdr:row>96</xdr:row>
      <xdr:rowOff>138965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155492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77392</xdr:rowOff>
    </xdr:from>
    <xdr:to>
      <xdr:col>46</xdr:col>
      <xdr:colOff>38100</xdr:colOff>
      <xdr:row>95</xdr:row>
      <xdr:rowOff>7542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24069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9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99557</xdr:rowOff>
    </xdr:from>
    <xdr:to>
      <xdr:col>41</xdr:col>
      <xdr:colOff>101600</xdr:colOff>
      <xdr:row>96</xdr:row>
      <xdr:rowOff>29707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46234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6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164778</xdr:rowOff>
    </xdr:from>
    <xdr:to>
      <xdr:col>36</xdr:col>
      <xdr:colOff>165100</xdr:colOff>
      <xdr:row>95</xdr:row>
      <xdr:rowOff>94928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111455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0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103777</xdr:rowOff>
    </xdr:from>
    <xdr:to>
      <xdr:col>85</xdr:col>
      <xdr:colOff>127000</xdr:colOff>
      <xdr:row>38</xdr:row>
      <xdr:rowOff>154625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18877"/>
          <a:ext cx="838200" cy="5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54449</xdr:rowOff>
    </xdr:from>
    <xdr:to>
      <xdr:col>81</xdr:col>
      <xdr:colOff>50800</xdr:colOff>
      <xdr:row>38</xdr:row>
      <xdr:rowOff>154625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712299"/>
          <a:ext cx="889000" cy="95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54449</xdr:rowOff>
    </xdr:from>
    <xdr:to>
      <xdr:col>76</xdr:col>
      <xdr:colOff>114300</xdr:colOff>
      <xdr:row>38</xdr:row>
      <xdr:rowOff>121543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712299"/>
          <a:ext cx="889000" cy="92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121543</xdr:rowOff>
    </xdr:from>
    <xdr:to>
      <xdr:col>71</xdr:col>
      <xdr:colOff>177800</xdr:colOff>
      <xdr:row>39</xdr:row>
      <xdr:rowOff>24159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36643"/>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52977</xdr:rowOff>
    </xdr:from>
    <xdr:to>
      <xdr:col>85</xdr:col>
      <xdr:colOff>177800</xdr:colOff>
      <xdr:row>38</xdr:row>
      <xdr:rowOff>154577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31404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103825</xdr:rowOff>
    </xdr:from>
    <xdr:to>
      <xdr:col>81</xdr:col>
      <xdr:colOff>101600</xdr:colOff>
      <xdr:row>39</xdr:row>
      <xdr:rowOff>33975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25102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3649</xdr:rowOff>
    </xdr:from>
    <xdr:to>
      <xdr:col>76</xdr:col>
      <xdr:colOff>165100</xdr:colOff>
      <xdr:row>33</xdr:row>
      <xdr:rowOff>105249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6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121776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4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70743</xdr:rowOff>
    </xdr:from>
    <xdr:to>
      <xdr:col>72</xdr:col>
      <xdr:colOff>38100</xdr:colOff>
      <xdr:row>39</xdr:row>
      <xdr:rowOff>893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8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163470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7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144809</xdr:rowOff>
    </xdr:from>
    <xdr:to>
      <xdr:col>67</xdr:col>
      <xdr:colOff>101600</xdr:colOff>
      <xdr:row>39</xdr:row>
      <xdr:rowOff>74959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66086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138736</xdr:rowOff>
    </xdr:from>
    <xdr:to>
      <xdr:col>85</xdr:col>
      <xdr:colOff>127000</xdr:colOff>
      <xdr:row>53</xdr:row>
      <xdr:rowOff>93390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882686"/>
          <a:ext cx="838200" cy="2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93390</xdr:rowOff>
    </xdr:from>
    <xdr:to>
      <xdr:col>81</xdr:col>
      <xdr:colOff>50800</xdr:colOff>
      <xdr:row>55</xdr:row>
      <xdr:rowOff>140904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180240"/>
          <a:ext cx="889000" cy="39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95972</xdr:rowOff>
    </xdr:from>
    <xdr:to>
      <xdr:col>76</xdr:col>
      <xdr:colOff>114300</xdr:colOff>
      <xdr:row>55</xdr:row>
      <xdr:rowOff>140904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25722"/>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95972</xdr:rowOff>
    </xdr:from>
    <xdr:to>
      <xdr:col>71</xdr:col>
      <xdr:colOff>177800</xdr:colOff>
      <xdr:row>56</xdr:row>
      <xdr:rowOff>43917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25722"/>
          <a:ext cx="889000" cy="1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87936</xdr:rowOff>
    </xdr:from>
    <xdr:to>
      <xdr:col>85</xdr:col>
      <xdr:colOff>177800</xdr:colOff>
      <xdr:row>52</xdr:row>
      <xdr:rowOff>18086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8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2863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7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42590</xdr:rowOff>
    </xdr:from>
    <xdr:to>
      <xdr:col>81</xdr:col>
      <xdr:colOff>101600</xdr:colOff>
      <xdr:row>53</xdr:row>
      <xdr:rowOff>144190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1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160717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90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90104</xdr:rowOff>
    </xdr:from>
    <xdr:to>
      <xdr:col>76</xdr:col>
      <xdr:colOff>165100</xdr:colOff>
      <xdr:row>56</xdr:row>
      <xdr:rowOff>20254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36781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29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45172</xdr:rowOff>
    </xdr:from>
    <xdr:to>
      <xdr:col>72</xdr:col>
      <xdr:colOff>38100</xdr:colOff>
      <xdr:row>55</xdr:row>
      <xdr:rowOff>146772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163299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164567</xdr:rowOff>
    </xdr:from>
    <xdr:to>
      <xdr:col>67</xdr:col>
      <xdr:colOff>101600</xdr:colOff>
      <xdr:row>56</xdr:row>
      <xdr:rowOff>94717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111244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70151</xdr:rowOff>
    </xdr:from>
    <xdr:to>
      <xdr:col>85</xdr:col>
      <xdr:colOff>127000</xdr:colOff>
      <xdr:row>79</xdr:row>
      <xdr:rowOff>74364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14701"/>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30190</xdr:rowOff>
    </xdr:from>
    <xdr:to>
      <xdr:col>81</xdr:col>
      <xdr:colOff>50800</xdr:colOff>
      <xdr:row>79</xdr:row>
      <xdr:rowOff>74364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74740"/>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30190</xdr:rowOff>
    </xdr:from>
    <xdr:to>
      <xdr:col>76</xdr:col>
      <xdr:colOff>114300</xdr:colOff>
      <xdr:row>79</xdr:row>
      <xdr:rowOff>91923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74740"/>
          <a:ext cx="889000" cy="6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91923</xdr:rowOff>
    </xdr:from>
    <xdr:to>
      <xdr:col>71</xdr:col>
      <xdr:colOff>177800</xdr:colOff>
      <xdr:row>79</xdr:row>
      <xdr:rowOff>92314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36473"/>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19351</xdr:rowOff>
    </xdr:from>
    <xdr:to>
      <xdr:col>85</xdr:col>
      <xdr:colOff>177800</xdr:colOff>
      <xdr:row>79</xdr:row>
      <xdr:rowOff>120951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105728</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7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23564</xdr:rowOff>
    </xdr:from>
    <xdr:to>
      <xdr:col>81</xdr:col>
      <xdr:colOff>101600</xdr:colOff>
      <xdr:row>79</xdr:row>
      <xdr:rowOff>125164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116291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150840</xdr:rowOff>
    </xdr:from>
    <xdr:to>
      <xdr:col>76</xdr:col>
      <xdr:colOff>165100</xdr:colOff>
      <xdr:row>79</xdr:row>
      <xdr:rowOff>80990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72117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41123</xdr:rowOff>
    </xdr:from>
    <xdr:to>
      <xdr:col>72</xdr:col>
      <xdr:colOff>38100</xdr:colOff>
      <xdr:row>79</xdr:row>
      <xdr:rowOff>142723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133850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7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41514</xdr:rowOff>
    </xdr:from>
    <xdr:to>
      <xdr:col>67</xdr:col>
      <xdr:colOff>101600</xdr:colOff>
      <xdr:row>79</xdr:row>
      <xdr:rowOff>143114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134241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7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10328</xdr:rowOff>
    </xdr:from>
    <xdr:to>
      <xdr:col>85</xdr:col>
      <xdr:colOff>127000</xdr:colOff>
      <xdr:row>98</xdr:row>
      <xdr:rowOff>35105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12428"/>
          <a:ext cx="8382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26718</xdr:rowOff>
    </xdr:from>
    <xdr:to>
      <xdr:col>81</xdr:col>
      <xdr:colOff>50800</xdr:colOff>
      <xdr:row>98</xdr:row>
      <xdr:rowOff>35105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28818"/>
          <a:ext cx="8890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12626</xdr:rowOff>
    </xdr:from>
    <xdr:to>
      <xdr:col>76</xdr:col>
      <xdr:colOff>114300</xdr:colOff>
      <xdr:row>98</xdr:row>
      <xdr:rowOff>26718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14726"/>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3504</xdr:rowOff>
    </xdr:from>
    <xdr:to>
      <xdr:col>71</xdr:col>
      <xdr:colOff>177800</xdr:colOff>
      <xdr:row>98</xdr:row>
      <xdr:rowOff>12626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05604"/>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130978</xdr:rowOff>
    </xdr:from>
    <xdr:to>
      <xdr:col>85</xdr:col>
      <xdr:colOff>177800</xdr:colOff>
      <xdr:row>98</xdr:row>
      <xdr:rowOff>61128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109405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155755</xdr:rowOff>
    </xdr:from>
    <xdr:to>
      <xdr:col>81</xdr:col>
      <xdr:colOff>101600</xdr:colOff>
      <xdr:row>98</xdr:row>
      <xdr:rowOff>85905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77032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147368</xdr:rowOff>
    </xdr:from>
    <xdr:to>
      <xdr:col>76</xdr:col>
      <xdr:colOff>165100</xdr:colOff>
      <xdr:row>98</xdr:row>
      <xdr:rowOff>77518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68645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133276</xdr:rowOff>
    </xdr:from>
    <xdr:to>
      <xdr:col>72</xdr:col>
      <xdr:colOff>38100</xdr:colOff>
      <xdr:row>98</xdr:row>
      <xdr:rowOff>63426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54553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124154</xdr:rowOff>
    </xdr:from>
    <xdr:to>
      <xdr:col>67</xdr:col>
      <xdr:colOff>101600</xdr:colOff>
      <xdr:row>98</xdr:row>
      <xdr:rowOff>54304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45431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4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全体的に増加傾向にある。</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については、人件費の増</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地域福祉センター強化事業による増、衛生費については、金武地区消防衛生組合への負担金増、教育費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ふれあい交流センター整備事業、がらまんホール長寿命化事業、中学校教室増築工事により、</a:t>
          </a:r>
          <a:r>
            <a:rPr kumimoji="1" lang="ja-JP" altLang="ja-JP" sz="1100">
              <a:solidFill>
                <a:schemeClr val="dk1"/>
              </a:solidFill>
              <a:effectLst/>
              <a:latin typeface="+mn-lt"/>
              <a:ea typeface="+mn-ea"/>
              <a:cs typeface="+mn-cs"/>
            </a:rPr>
            <a:t>大幅に増加し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は引き続き</a:t>
          </a:r>
          <a:r>
            <a:rPr kumimoji="1" lang="ja-JP" altLang="ja-JP" sz="1100">
              <a:solidFill>
                <a:schemeClr val="dk1"/>
              </a:solidFill>
              <a:effectLst/>
              <a:latin typeface="+mn-lt"/>
              <a:ea typeface="+mn-ea"/>
              <a:cs typeface="+mn-cs"/>
            </a:rPr>
            <a:t>高補助率の事業を選択する</a:t>
          </a:r>
          <a:r>
            <a:rPr kumimoji="1" lang="ja-JP" altLang="en-US" sz="1100">
              <a:solidFill>
                <a:schemeClr val="dk1"/>
              </a:solidFill>
              <a:effectLst/>
              <a:latin typeface="+mn-lt"/>
              <a:ea typeface="+mn-ea"/>
              <a:cs typeface="+mn-cs"/>
            </a:rPr>
            <a:t>ともに、各事業の精査を行い</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な財政運営</a:t>
          </a:r>
          <a:r>
            <a:rPr kumimoji="1" lang="ja-JP" altLang="ja-JP" sz="1100">
              <a:solidFill>
                <a:schemeClr val="dk1"/>
              </a:solidFill>
              <a:effectLst/>
              <a:latin typeface="+mn-lt"/>
              <a:ea typeface="+mn-ea"/>
              <a:cs typeface="+mn-cs"/>
            </a:rPr>
            <a:t>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a:t>
          </a:r>
          <a:r>
            <a:rPr kumimoji="1" lang="ja-JP" altLang="en-US" sz="1100">
              <a:solidFill>
                <a:schemeClr val="dk1"/>
              </a:solidFill>
              <a:effectLst/>
              <a:latin typeface="+mn-lt"/>
              <a:ea typeface="+mn-ea"/>
              <a:cs typeface="+mn-cs"/>
            </a:rPr>
            <a:t>大型ハード事業や人件費の増、下水道事業特別会計への繰出金等により減少した</a:t>
          </a:r>
          <a:r>
            <a:rPr kumimoji="1" lang="ja-JP" altLang="ja-JP" sz="1100">
              <a:solidFill>
                <a:schemeClr val="dk1"/>
              </a:solidFill>
              <a:effectLst/>
              <a:latin typeface="+mn-lt"/>
              <a:ea typeface="+mn-ea"/>
              <a:cs typeface="+mn-cs"/>
            </a:rPr>
            <a:t>。実質収支については、昨年度から</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改善したが</a:t>
          </a:r>
          <a:r>
            <a:rPr kumimoji="1" lang="ja-JP" altLang="ja-JP" sz="1100">
              <a:solidFill>
                <a:schemeClr val="dk1"/>
              </a:solidFill>
              <a:effectLst/>
              <a:latin typeface="+mn-lt"/>
              <a:ea typeface="+mn-ea"/>
              <a:cs typeface="+mn-cs"/>
            </a:rPr>
            <a:t>、基準内（</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を下回ったため適正な範囲</a:t>
          </a:r>
          <a:r>
            <a:rPr kumimoji="1" lang="ja-JP" altLang="ja-JP" sz="1100">
              <a:solidFill>
                <a:schemeClr val="dk1"/>
              </a:solidFill>
              <a:effectLst/>
              <a:latin typeface="+mn-lt"/>
              <a:ea typeface="+mn-ea"/>
              <a:cs typeface="+mn-cs"/>
            </a:rPr>
            <a:t>に収めるように努めていく。</a:t>
          </a:r>
          <a:endParaRPr lang="ja-JP" altLang="ja-JP" sz="1400">
            <a:effectLst/>
          </a:endParaRPr>
        </a:p>
        <a:p>
          <a:r>
            <a:rPr kumimoji="1" lang="ja-JP" altLang="ja-JP" sz="1100">
              <a:solidFill>
                <a:schemeClr val="dk1"/>
              </a:solidFill>
              <a:effectLst/>
              <a:latin typeface="+mn-lt"/>
              <a:ea typeface="+mn-ea"/>
              <a:cs typeface="+mn-cs"/>
            </a:rPr>
            <a:t>実質単年度収支については、</a:t>
          </a:r>
          <a:r>
            <a:rPr kumimoji="1" lang="ja-JP" altLang="en-US" sz="1100">
              <a:solidFill>
                <a:schemeClr val="dk1"/>
              </a:solidFill>
              <a:effectLst/>
              <a:latin typeface="+mn-lt"/>
              <a:ea typeface="+mn-ea"/>
              <a:cs typeface="+mn-cs"/>
            </a:rPr>
            <a:t>大幅に悪化したため、各事業内容を精査し、</a:t>
          </a:r>
          <a:r>
            <a:rPr kumimoji="1" lang="ja-JP" altLang="ja-JP" sz="1100">
              <a:solidFill>
                <a:schemeClr val="dk1"/>
              </a:solidFill>
              <a:effectLst/>
              <a:latin typeface="+mn-lt"/>
              <a:ea typeface="+mn-ea"/>
              <a:cs typeface="+mn-cs"/>
            </a:rPr>
            <a:t>安定した財政運営に向けて経費の削減に努める。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一般会計、水道事業会計、国民健康保険事業特別会計、後期高齢者医療特別会計は黒字となっており健全である。下水道事業特別会計については公営企業会計移行に伴い打ち切り決算により赤字となった。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増加傾向にある。</a:t>
          </a:r>
          <a:r>
            <a:rPr kumimoji="1" lang="ja-JP" altLang="ja-JP" sz="1100">
              <a:solidFill>
                <a:schemeClr val="dk1"/>
              </a:solidFill>
              <a:effectLst/>
              <a:latin typeface="+mn-lt"/>
              <a:ea typeface="+mn-ea"/>
              <a:cs typeface="+mn-cs"/>
            </a:rPr>
            <a:t>算入公債費等の減及び公営企業債の元利償還金に対する繰入額及び組合が起こした地方債の元利償還金に対する負担金等は増加しているため実施公債費の分子が増加している。また、今後</a:t>
          </a:r>
          <a:r>
            <a:rPr kumimoji="1" lang="ja-JP" altLang="en-US" sz="1100">
              <a:solidFill>
                <a:schemeClr val="dk1"/>
              </a:solidFill>
              <a:effectLst/>
              <a:latin typeface="+mn-lt"/>
              <a:ea typeface="+mn-ea"/>
              <a:cs typeface="+mn-cs"/>
            </a:rPr>
            <a:t>も更に</a:t>
          </a:r>
          <a:r>
            <a:rPr kumimoji="1" lang="ja-JP" altLang="ja-JP" sz="1100">
              <a:solidFill>
                <a:schemeClr val="dk1"/>
              </a:solidFill>
              <a:effectLst/>
              <a:latin typeface="+mn-lt"/>
              <a:ea typeface="+mn-ea"/>
              <a:cs typeface="+mn-cs"/>
            </a:rPr>
            <a:t>元利償還金の増加が見込まれているため、財政を圧迫しないよう計画的に事業を進めていく。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一般会計地方債残高が減少したため将来負担額が減となった。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基準財政需要額参入見込額</a:t>
          </a:r>
          <a:r>
            <a:rPr kumimoji="1" lang="ja-JP" altLang="en-US" sz="1100">
              <a:solidFill>
                <a:schemeClr val="dk1"/>
              </a:solidFill>
              <a:effectLst/>
              <a:latin typeface="+mn-lt"/>
              <a:ea typeface="+mn-ea"/>
              <a:cs typeface="+mn-cs"/>
            </a:rPr>
            <a:t>が微増、</a:t>
          </a:r>
          <a:r>
            <a:rPr kumimoji="1" lang="ja-JP" altLang="ja-JP" sz="1100">
              <a:solidFill>
                <a:schemeClr val="dk1"/>
              </a:solidFill>
              <a:effectLst/>
              <a:latin typeface="+mn-lt"/>
              <a:ea typeface="+mn-ea"/>
              <a:cs typeface="+mn-cs"/>
            </a:rPr>
            <a:t>充当可能財源のうち基金が減少</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大型ハード事業に伴う地方債の増、</a:t>
          </a:r>
          <a:r>
            <a:rPr kumimoji="1" lang="ja-JP" altLang="ja-JP" sz="1100">
              <a:solidFill>
                <a:schemeClr val="dk1"/>
              </a:solidFill>
              <a:effectLst/>
              <a:latin typeface="+mn-lt"/>
              <a:ea typeface="+mn-ea"/>
              <a:cs typeface="+mn-cs"/>
            </a:rPr>
            <a:t>組合負担額見込額及び公営企業債繰入見込額の増が見込まれているため、公債費等の義務的経費の削減と中心とする行財政改革をすすめ財政健全化は図る。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中央公民館の代替施設であるふれあい交流センターの建設基金を取り崩しているため特定目的基金が</a:t>
          </a:r>
          <a:r>
            <a:rPr kumimoji="1" lang="en-US" altLang="ja-JP" sz="1100">
              <a:solidFill>
                <a:schemeClr val="dk1"/>
              </a:solidFill>
              <a:effectLst/>
              <a:latin typeface="+mn-lt"/>
              <a:ea typeface="+mn-ea"/>
              <a:cs typeface="+mn-cs"/>
            </a:rPr>
            <a:t>876</a:t>
          </a:r>
          <a:r>
            <a:rPr kumimoji="1" lang="ja-JP" altLang="ja-JP" sz="1100">
              <a:solidFill>
                <a:schemeClr val="dk1"/>
              </a:solidFill>
              <a:effectLst/>
              <a:latin typeface="+mn-lt"/>
              <a:ea typeface="+mn-ea"/>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それぞれの基金の設置目的に即して最も効率的な運用を行っていく。また、優先的に取り組む事業については、積極的な基金の活用を図る等、基金の適切な運用管理に努める。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再編交付金については健康増進事業、人材育成事業、産業振興事業、庁舎以外の公共施設整備事業への活用、ふるさと創生基金は人材育成、環境保全、国際交流事業へ活用する。また公用地購入基金については、事業の円滑な執行を図るため公用に供する土地等をあらかじめ取得する必要がある場合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再編交付金</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については、ふれあい交流センター整備事業</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大きく減少し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条例で定める基金の設置の趣旨に即して、最も確実かつ効率的な運用を行っていく。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人件費の増、下水道事業特別会計への繰出金の増等への対応により</a:t>
          </a:r>
          <a:r>
            <a:rPr kumimoji="1" lang="en-US" altLang="ja-JP" sz="1100">
              <a:solidFill>
                <a:schemeClr val="dk1"/>
              </a:solidFill>
              <a:effectLst/>
              <a:latin typeface="+mn-lt"/>
              <a:ea typeface="+mn-ea"/>
              <a:cs typeface="+mn-cs"/>
            </a:rPr>
            <a:t>122</a:t>
          </a:r>
          <a:r>
            <a:rPr kumimoji="1" lang="ja-JP" altLang="en-US" sz="1100">
              <a:solidFill>
                <a:schemeClr val="dk1"/>
              </a:solidFill>
              <a:effectLst/>
              <a:latin typeface="+mn-lt"/>
              <a:ea typeface="+mn-ea"/>
              <a:cs typeface="+mn-cs"/>
            </a:rPr>
            <a:t>百万円源となった。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年度も引き続き取り崩しが見込まれるため、村単独事業の精査を行い、計画的な財政運営を図る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元利償還金の増加への対応のために取り崩しを行った。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今後の歳入減少等の経済事情の変動等により不足する場合に、村債の償還の財源に充当できるよう計画的に積み立てていく。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9753123</v>
      </c>
      <c r="BO4" s="358"/>
      <c r="BP4" s="358"/>
      <c r="BQ4" s="358"/>
      <c r="BR4" s="358"/>
      <c r="BS4" s="358"/>
      <c r="BT4" s="358"/>
      <c r="BU4" s="359"/>
      <c r="BV4" s="357">
        <v>9361658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1.2</v>
      </c>
      <c r="CU4" s="364"/>
      <c r="CV4" s="364"/>
      <c r="CW4" s="364"/>
      <c r="CX4" s="364"/>
      <c r="CY4" s="364"/>
      <c r="CZ4" s="364"/>
      <c r="DA4" s="365"/>
      <c r="DB4" s="363">
        <v>7.5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89</v>
      </c>
      <c r="AN5" s="418"/>
      <c r="AO5" s="418"/>
      <c r="AP5" s="418"/>
      <c r="AQ5" s="418"/>
      <c r="AR5" s="418"/>
      <c r="AS5" s="418"/>
      <c r="AT5" s="419"/>
      <c r="AU5" s="420" t="s">
        <v>90</v>
      </c>
      <c r="AV5" s="421"/>
      <c r="AW5" s="421"/>
      <c r="AX5" s="421"/>
      <c r="AY5" s="422" t="s">
        <v>91</v>
      </c>
      <c r="AZ5" s="423"/>
      <c r="BA5" s="423"/>
      <c r="BB5" s="423"/>
      <c r="BC5" s="423"/>
      <c r="BD5" s="423"/>
      <c r="BE5" s="423"/>
      <c r="BF5" s="423"/>
      <c r="BG5" s="423"/>
      <c r="BH5" s="423"/>
      <c r="BI5" s="423"/>
      <c r="BJ5" s="423"/>
      <c r="BK5" s="423"/>
      <c r="BL5" s="423"/>
      <c r="BM5" s="424"/>
      <c r="BN5" s="425">
        <v>9638527</v>
      </c>
      <c r="BO5" s="426"/>
      <c r="BP5" s="426"/>
      <c r="BQ5" s="426"/>
      <c r="BR5" s="426"/>
      <c r="BS5" s="426"/>
      <c r="BT5" s="426"/>
      <c r="BU5" s="427"/>
      <c r="BV5" s="425">
        <v>8867766</v>
      </c>
      <c r="BW5" s="426"/>
      <c r="BX5" s="426"/>
      <c r="BY5" s="426"/>
      <c r="BZ5" s="426"/>
      <c r="CA5" s="426"/>
      <c r="CB5" s="426"/>
      <c r="CC5" s="427"/>
      <c r="CD5" s="428" t="s">
        <v>92</v>
      </c>
      <c r="CE5" s="429"/>
      <c r="CF5" s="429"/>
      <c r="CG5" s="429"/>
      <c r="CH5" s="429"/>
      <c r="CI5" s="429"/>
      <c r="CJ5" s="429"/>
      <c r="CK5" s="429"/>
      <c r="CL5" s="429"/>
      <c r="CM5" s="429"/>
      <c r="CN5" s="429"/>
      <c r="CO5" s="429"/>
      <c r="CP5" s="429"/>
      <c r="CQ5" s="429"/>
      <c r="CR5" s="429"/>
      <c r="CS5" s="430"/>
      <c r="CT5" s="391">
        <v>82.5</v>
      </c>
      <c r="CU5" s="392"/>
      <c r="CV5" s="392"/>
      <c r="CW5" s="392"/>
      <c r="CX5" s="392"/>
      <c r="CY5" s="392"/>
      <c r="CZ5" s="392"/>
      <c r="DA5" s="393"/>
      <c r="DB5" s="391">
        <v>77</v>
      </c>
      <c r="DC5" s="392"/>
      <c r="DD5" s="392"/>
      <c r="DE5" s="392"/>
      <c r="DF5" s="392"/>
      <c r="DG5" s="392"/>
      <c r="DH5" s="392"/>
      <c r="DI5" s="393"/>
    </row>
    <row r="6" spans="1:119" ht="18.75" customHeight="1" x14ac:dyDescent="0.15">
      <c r="A6" s="175"/>
      <c r="B6" s="394" t="s">
        <v>93</v>
      </c>
      <c r="C6" s="395"/>
      <c r="D6" s="395"/>
      <c r="E6" s="396"/>
      <c r="F6" s="396"/>
      <c r="G6" s="396"/>
      <c r="H6" s="396"/>
      <c r="I6" s="396"/>
      <c r="J6" s="396"/>
      <c r="K6" s="396"/>
      <c r="L6" s="396" t="s">
        <v>94</v>
      </c>
      <c r="M6" s="396"/>
      <c r="N6" s="396"/>
      <c r="O6" s="396"/>
      <c r="P6" s="396"/>
      <c r="Q6" s="396"/>
      <c r="R6" s="400"/>
      <c r="S6" s="400"/>
      <c r="T6" s="400"/>
      <c r="U6" s="400"/>
      <c r="V6" s="401"/>
      <c r="W6" s="404" t="s">
        <v>95</v>
      </c>
      <c r="X6" s="405"/>
      <c r="Y6" s="405"/>
      <c r="Z6" s="405"/>
      <c r="AA6" s="405"/>
      <c r="AB6" s="395"/>
      <c r="AC6" s="408" t="s">
        <v>96</v>
      </c>
      <c r="AD6" s="409"/>
      <c r="AE6" s="409"/>
      <c r="AF6" s="409"/>
      <c r="AG6" s="409"/>
      <c r="AH6" s="409"/>
      <c r="AI6" s="409"/>
      <c r="AJ6" s="409"/>
      <c r="AK6" s="409"/>
      <c r="AL6" s="410"/>
      <c r="AM6" s="417" t="s">
        <v>97</v>
      </c>
      <c r="AN6" s="418"/>
      <c r="AO6" s="418"/>
      <c r="AP6" s="418"/>
      <c r="AQ6" s="418"/>
      <c r="AR6" s="418"/>
      <c r="AS6" s="418"/>
      <c r="AT6" s="419"/>
      <c r="AU6" s="420" t="s">
        <v>90</v>
      </c>
      <c r="AV6" s="421"/>
      <c r="AW6" s="421"/>
      <c r="AX6" s="421"/>
      <c r="AY6" s="422" t="s">
        <v>98</v>
      </c>
      <c r="AZ6" s="423"/>
      <c r="BA6" s="423"/>
      <c r="BB6" s="423"/>
      <c r="BC6" s="423"/>
      <c r="BD6" s="423"/>
      <c r="BE6" s="423"/>
      <c r="BF6" s="423"/>
      <c r="BG6" s="423"/>
      <c r="BH6" s="423"/>
      <c r="BI6" s="423"/>
      <c r="BJ6" s="423"/>
      <c r="BK6" s="423"/>
      <c r="BL6" s="423"/>
      <c r="BM6" s="424"/>
      <c r="BN6" s="425">
        <v>114596</v>
      </c>
      <c r="BO6" s="426"/>
      <c r="BP6" s="426"/>
      <c r="BQ6" s="426"/>
      <c r="BR6" s="426"/>
      <c r="BS6" s="426"/>
      <c r="BT6" s="426"/>
      <c r="BU6" s="427"/>
      <c r="BV6" s="425">
        <v>493892</v>
      </c>
      <c r="BW6" s="426"/>
      <c r="BX6" s="426"/>
      <c r="BY6" s="426"/>
      <c r="BZ6" s="426"/>
      <c r="CA6" s="426"/>
      <c r="CB6" s="426"/>
      <c r="CC6" s="427"/>
      <c r="CD6" s="428" t="s">
        <v>99</v>
      </c>
      <c r="CE6" s="429"/>
      <c r="CF6" s="429"/>
      <c r="CG6" s="429"/>
      <c r="CH6" s="429"/>
      <c r="CI6" s="429"/>
      <c r="CJ6" s="429"/>
      <c r="CK6" s="429"/>
      <c r="CL6" s="429"/>
      <c r="CM6" s="429"/>
      <c r="CN6" s="429"/>
      <c r="CO6" s="429"/>
      <c r="CP6" s="429"/>
      <c r="CQ6" s="429"/>
      <c r="CR6" s="429"/>
      <c r="CS6" s="430"/>
      <c r="CT6" s="431">
        <v>82.7</v>
      </c>
      <c r="CU6" s="432"/>
      <c r="CV6" s="432"/>
      <c r="CW6" s="432"/>
      <c r="CX6" s="432"/>
      <c r="CY6" s="432"/>
      <c r="CZ6" s="432"/>
      <c r="DA6" s="433"/>
      <c r="DB6" s="431">
        <v>77.599999999999994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100</v>
      </c>
      <c r="AN7" s="418"/>
      <c r="AO7" s="418"/>
      <c r="AP7" s="418"/>
      <c r="AQ7" s="418"/>
      <c r="AR7" s="418"/>
      <c r="AS7" s="418"/>
      <c r="AT7" s="419"/>
      <c r="AU7" s="420" t="s">
        <v>90</v>
      </c>
      <c r="AV7" s="421"/>
      <c r="AW7" s="421"/>
      <c r="AX7" s="421"/>
      <c r="AY7" s="422" t="s">
        <v>101</v>
      </c>
      <c r="AZ7" s="423"/>
      <c r="BA7" s="423"/>
      <c r="BB7" s="423"/>
      <c r="BC7" s="423"/>
      <c r="BD7" s="423"/>
      <c r="BE7" s="423"/>
      <c r="BF7" s="423"/>
      <c r="BG7" s="423"/>
      <c r="BH7" s="423"/>
      <c r="BI7" s="423"/>
      <c r="BJ7" s="423"/>
      <c r="BK7" s="423"/>
      <c r="BL7" s="423"/>
      <c r="BM7" s="424"/>
      <c r="BN7" s="425">
        <v>83508</v>
      </c>
      <c r="BO7" s="426"/>
      <c r="BP7" s="426"/>
      <c r="BQ7" s="426"/>
      <c r="BR7" s="426"/>
      <c r="BS7" s="426"/>
      <c r="BT7" s="426"/>
      <c r="BU7" s="427"/>
      <c r="BV7" s="425">
        <v>306218</v>
      </c>
      <c r="BW7" s="426"/>
      <c r="BX7" s="426"/>
      <c r="BY7" s="426"/>
      <c r="BZ7" s="426"/>
      <c r="CA7" s="426"/>
      <c r="CB7" s="426"/>
      <c r="CC7" s="427"/>
      <c r="CD7" s="428" t="s">
        <v>102</v>
      </c>
      <c r="CE7" s="429"/>
      <c r="CF7" s="429"/>
      <c r="CG7" s="429"/>
      <c r="CH7" s="429"/>
      <c r="CI7" s="429"/>
      <c r="CJ7" s="429"/>
      <c r="CK7" s="429"/>
      <c r="CL7" s="429"/>
      <c r="CM7" s="429"/>
      <c r="CN7" s="429"/>
      <c r="CO7" s="429"/>
      <c r="CP7" s="429"/>
      <c r="CQ7" s="429"/>
      <c r="CR7" s="429"/>
      <c r="CS7" s="430"/>
      <c r="CT7" s="425">
        <v>2554416</v>
      </c>
      <c r="CU7" s="426"/>
      <c r="CV7" s="426"/>
      <c r="CW7" s="426"/>
      <c r="CX7" s="426"/>
      <c r="CY7" s="426"/>
      <c r="CZ7" s="426"/>
      <c r="DA7" s="427"/>
      <c r="DB7" s="425">
        <v>2508732</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103</v>
      </c>
      <c r="AN8" s="418"/>
      <c r="AO8" s="418"/>
      <c r="AP8" s="418"/>
      <c r="AQ8" s="418"/>
      <c r="AR8" s="418"/>
      <c r="AS8" s="418"/>
      <c r="AT8" s="419"/>
      <c r="AU8" s="420" t="s">
        <v>90</v>
      </c>
      <c r="AV8" s="421"/>
      <c r="AW8" s="421"/>
      <c r="AX8" s="421"/>
      <c r="AY8" s="422" t="s">
        <v>104</v>
      </c>
      <c r="AZ8" s="423"/>
      <c r="BA8" s="423"/>
      <c r="BB8" s="423"/>
      <c r="BC8" s="423"/>
      <c r="BD8" s="423"/>
      <c r="BE8" s="423"/>
      <c r="BF8" s="423"/>
      <c r="BG8" s="423"/>
      <c r="BH8" s="423"/>
      <c r="BI8" s="423"/>
      <c r="BJ8" s="423"/>
      <c r="BK8" s="423"/>
      <c r="BL8" s="423"/>
      <c r="BM8" s="424"/>
      <c r="BN8" s="425">
        <v>31088</v>
      </c>
      <c r="BO8" s="426"/>
      <c r="BP8" s="426"/>
      <c r="BQ8" s="426"/>
      <c r="BR8" s="426"/>
      <c r="BS8" s="426"/>
      <c r="BT8" s="426"/>
      <c r="BU8" s="427"/>
      <c r="BV8" s="425">
        <v>187674</v>
      </c>
      <c r="BW8" s="426"/>
      <c r="BX8" s="426"/>
      <c r="BY8" s="426"/>
      <c r="BZ8" s="426"/>
      <c r="CA8" s="426"/>
      <c r="CB8" s="426"/>
      <c r="CC8" s="427"/>
      <c r="CD8" s="428" t="s">
        <v>105</v>
      </c>
      <c r="CE8" s="429"/>
      <c r="CF8" s="429"/>
      <c r="CG8" s="429"/>
      <c r="CH8" s="429"/>
      <c r="CI8" s="429"/>
      <c r="CJ8" s="429"/>
      <c r="CK8" s="429"/>
      <c r="CL8" s="429"/>
      <c r="CM8" s="429"/>
      <c r="CN8" s="429"/>
      <c r="CO8" s="429"/>
      <c r="CP8" s="429"/>
      <c r="CQ8" s="429"/>
      <c r="CR8" s="429"/>
      <c r="CS8" s="430"/>
      <c r="CT8" s="434">
        <v>0.28999999999999998</v>
      </c>
      <c r="CU8" s="435"/>
      <c r="CV8" s="435"/>
      <c r="CW8" s="435"/>
      <c r="CX8" s="435"/>
      <c r="CY8" s="435"/>
      <c r="CZ8" s="435"/>
      <c r="DA8" s="436"/>
      <c r="DB8" s="434">
        <v>0.28999999999999998</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5833</v>
      </c>
      <c r="S9" s="442"/>
      <c r="T9" s="442"/>
      <c r="U9" s="442"/>
      <c r="V9" s="443"/>
      <c r="W9" s="351" t="s">
        <v>108</v>
      </c>
      <c r="X9" s="352"/>
      <c r="Y9" s="352"/>
      <c r="Z9" s="352"/>
      <c r="AA9" s="352"/>
      <c r="AB9" s="352"/>
      <c r="AC9" s="352"/>
      <c r="AD9" s="352"/>
      <c r="AE9" s="352"/>
      <c r="AF9" s="352"/>
      <c r="AG9" s="352"/>
      <c r="AH9" s="352"/>
      <c r="AI9" s="352"/>
      <c r="AJ9" s="352"/>
      <c r="AK9" s="352"/>
      <c r="AL9" s="353"/>
      <c r="AM9" s="417" t="s">
        <v>109</v>
      </c>
      <c r="AN9" s="418"/>
      <c r="AO9" s="418"/>
      <c r="AP9" s="418"/>
      <c r="AQ9" s="418"/>
      <c r="AR9" s="418"/>
      <c r="AS9" s="418"/>
      <c r="AT9" s="419"/>
      <c r="AU9" s="420" t="s">
        <v>90</v>
      </c>
      <c r="AV9" s="421"/>
      <c r="AW9" s="421"/>
      <c r="AX9" s="421"/>
      <c r="AY9" s="422" t="s">
        <v>110</v>
      </c>
      <c r="AZ9" s="423"/>
      <c r="BA9" s="423"/>
      <c r="BB9" s="423"/>
      <c r="BC9" s="423"/>
      <c r="BD9" s="423"/>
      <c r="BE9" s="423"/>
      <c r="BF9" s="423"/>
      <c r="BG9" s="423"/>
      <c r="BH9" s="423"/>
      <c r="BI9" s="423"/>
      <c r="BJ9" s="423"/>
      <c r="BK9" s="423"/>
      <c r="BL9" s="423"/>
      <c r="BM9" s="424"/>
      <c r="BN9" s="425">
        <v>-156586</v>
      </c>
      <c r="BO9" s="426"/>
      <c r="BP9" s="426"/>
      <c r="BQ9" s="426"/>
      <c r="BR9" s="426"/>
      <c r="BS9" s="426"/>
      <c r="BT9" s="426"/>
      <c r="BU9" s="427"/>
      <c r="BV9" s="425">
        <v>135568</v>
      </c>
      <c r="BW9" s="426"/>
      <c r="BX9" s="426"/>
      <c r="BY9" s="426"/>
      <c r="BZ9" s="426"/>
      <c r="CA9" s="426"/>
      <c r="CB9" s="426"/>
      <c r="CC9" s="427"/>
      <c r="CD9" s="428" t="s">
        <v>111</v>
      </c>
      <c r="CE9" s="429"/>
      <c r="CF9" s="429"/>
      <c r="CG9" s="429"/>
      <c r="CH9" s="429"/>
      <c r="CI9" s="429"/>
      <c r="CJ9" s="429"/>
      <c r="CK9" s="429"/>
      <c r="CL9" s="429"/>
      <c r="CM9" s="429"/>
      <c r="CN9" s="429"/>
      <c r="CO9" s="429"/>
      <c r="CP9" s="429"/>
      <c r="CQ9" s="429"/>
      <c r="CR9" s="429"/>
      <c r="CS9" s="430"/>
      <c r="CT9" s="391">
        <v>6.8</v>
      </c>
      <c r="CU9" s="392"/>
      <c r="CV9" s="392"/>
      <c r="CW9" s="392"/>
      <c r="CX9" s="392"/>
      <c r="CY9" s="392"/>
      <c r="CZ9" s="392"/>
      <c r="DA9" s="393"/>
      <c r="DB9" s="391">
        <v>5.9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18"/>
      <c r="N10" s="418"/>
      <c r="O10" s="418"/>
      <c r="P10" s="418"/>
      <c r="Q10" s="419"/>
      <c r="R10" s="445">
        <v>5597</v>
      </c>
      <c r="S10" s="446"/>
      <c r="T10" s="446"/>
      <c r="U10" s="446"/>
      <c r="V10" s="447"/>
      <c r="W10" s="382"/>
      <c r="X10" s="383"/>
      <c r="Y10" s="383"/>
      <c r="Z10" s="383"/>
      <c r="AA10" s="383"/>
      <c r="AB10" s="383"/>
      <c r="AC10" s="383"/>
      <c r="AD10" s="383"/>
      <c r="AE10" s="383"/>
      <c r="AF10" s="383"/>
      <c r="AG10" s="383"/>
      <c r="AH10" s="383"/>
      <c r="AI10" s="383"/>
      <c r="AJ10" s="383"/>
      <c r="AK10" s="383"/>
      <c r="AL10" s="386"/>
      <c r="AM10" s="417" t="s">
        <v>113</v>
      </c>
      <c r="AN10" s="418"/>
      <c r="AO10" s="418"/>
      <c r="AP10" s="418"/>
      <c r="AQ10" s="418"/>
      <c r="AR10" s="418"/>
      <c r="AS10" s="418"/>
      <c r="AT10" s="419"/>
      <c r="AU10" s="420" t="s">
        <v>90</v>
      </c>
      <c r="AV10" s="421"/>
      <c r="AW10" s="421"/>
      <c r="AX10" s="421"/>
      <c r="AY10" s="422" t="s">
        <v>114</v>
      </c>
      <c r="AZ10" s="423"/>
      <c r="BA10" s="423"/>
      <c r="BB10" s="423"/>
      <c r="BC10" s="423"/>
      <c r="BD10" s="423"/>
      <c r="BE10" s="423"/>
      <c r="BF10" s="423"/>
      <c r="BG10" s="423"/>
      <c r="BH10" s="423"/>
      <c r="BI10" s="423"/>
      <c r="BJ10" s="423"/>
      <c r="BK10" s="423"/>
      <c r="BL10" s="423"/>
      <c r="BM10" s="424"/>
      <c r="BN10" s="425">
        <v>334297</v>
      </c>
      <c r="BO10" s="426"/>
      <c r="BP10" s="426"/>
      <c r="BQ10" s="426"/>
      <c r="BR10" s="426"/>
      <c r="BS10" s="426"/>
      <c r="BT10" s="426"/>
      <c r="BU10" s="427"/>
      <c r="BV10" s="425">
        <v>354952</v>
      </c>
      <c r="BW10" s="426"/>
      <c r="BX10" s="426"/>
      <c r="BY10" s="426"/>
      <c r="BZ10" s="426"/>
      <c r="CA10" s="426"/>
      <c r="CB10" s="426"/>
      <c r="CC10" s="427"/>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17" t="s">
        <v>118</v>
      </c>
      <c r="AN11" s="418"/>
      <c r="AO11" s="418"/>
      <c r="AP11" s="418"/>
      <c r="AQ11" s="418"/>
      <c r="AR11" s="418"/>
      <c r="AS11" s="418"/>
      <c r="AT11" s="419"/>
      <c r="AU11" s="420" t="s">
        <v>90</v>
      </c>
      <c r="AV11" s="421"/>
      <c r="AW11" s="421"/>
      <c r="AX11" s="421"/>
      <c r="AY11" s="422" t="s">
        <v>119</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120</v>
      </c>
      <c r="CE11" s="429"/>
      <c r="CF11" s="429"/>
      <c r="CG11" s="429"/>
      <c r="CH11" s="429"/>
      <c r="CI11" s="429"/>
      <c r="CJ11" s="429"/>
      <c r="CK11" s="429"/>
      <c r="CL11" s="429"/>
      <c r="CM11" s="429"/>
      <c r="CN11" s="429"/>
      <c r="CO11" s="429"/>
      <c r="CP11" s="429"/>
      <c r="CQ11" s="429"/>
      <c r="CR11" s="429"/>
      <c r="CS11" s="430"/>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6339</v>
      </c>
      <c r="S12" s="467"/>
      <c r="T12" s="467"/>
      <c r="U12" s="467"/>
      <c r="V12" s="468"/>
      <c r="W12" s="469" t="s">
        <v>1</v>
      </c>
      <c r="X12" s="421"/>
      <c r="Y12" s="421"/>
      <c r="Z12" s="421"/>
      <c r="AA12" s="421"/>
      <c r="AB12" s="470"/>
      <c r="AC12" s="471" t="s">
        <v>124</v>
      </c>
      <c r="AD12" s="472"/>
      <c r="AE12" s="472"/>
      <c r="AF12" s="472"/>
      <c r="AG12" s="473"/>
      <c r="AH12" s="471" t="s">
        <v>125</v>
      </c>
      <c r="AI12" s="472"/>
      <c r="AJ12" s="472"/>
      <c r="AK12" s="472"/>
      <c r="AL12" s="474"/>
      <c r="AM12" s="417" t="s">
        <v>126</v>
      </c>
      <c r="AN12" s="418"/>
      <c r="AO12" s="418"/>
      <c r="AP12" s="418"/>
      <c r="AQ12" s="418"/>
      <c r="AR12" s="418"/>
      <c r="AS12" s="418"/>
      <c r="AT12" s="419"/>
      <c r="AU12" s="420" t="s">
        <v>90</v>
      </c>
      <c r="AV12" s="421"/>
      <c r="AW12" s="421"/>
      <c r="AX12" s="421"/>
      <c r="AY12" s="422" t="s">
        <v>127</v>
      </c>
      <c r="AZ12" s="423"/>
      <c r="BA12" s="423"/>
      <c r="BB12" s="423"/>
      <c r="BC12" s="423"/>
      <c r="BD12" s="423"/>
      <c r="BE12" s="423"/>
      <c r="BF12" s="423"/>
      <c r="BG12" s="423"/>
      <c r="BH12" s="423"/>
      <c r="BI12" s="423"/>
      <c r="BJ12" s="423"/>
      <c r="BK12" s="423"/>
      <c r="BL12" s="423"/>
      <c r="BM12" s="424"/>
      <c r="BN12" s="425">
        <v>456374</v>
      </c>
      <c r="BO12" s="426"/>
      <c r="BP12" s="426"/>
      <c r="BQ12" s="426"/>
      <c r="BR12" s="426"/>
      <c r="BS12" s="426"/>
      <c r="BT12" s="426"/>
      <c r="BU12" s="427"/>
      <c r="BV12" s="425">
        <v>349746</v>
      </c>
      <c r="BW12" s="426"/>
      <c r="BX12" s="426"/>
      <c r="BY12" s="426"/>
      <c r="BZ12" s="426"/>
      <c r="CA12" s="426"/>
      <c r="CB12" s="426"/>
      <c r="CC12" s="427"/>
      <c r="CD12" s="428" t="s">
        <v>128</v>
      </c>
      <c r="CE12" s="429"/>
      <c r="CF12" s="429"/>
      <c r="CG12" s="429"/>
      <c r="CH12" s="429"/>
      <c r="CI12" s="429"/>
      <c r="CJ12" s="429"/>
      <c r="CK12" s="429"/>
      <c r="CL12" s="429"/>
      <c r="CM12" s="429"/>
      <c r="CN12" s="429"/>
      <c r="CO12" s="429"/>
      <c r="CP12" s="429"/>
      <c r="CQ12" s="429"/>
      <c r="CR12" s="429"/>
      <c r="CS12" s="430"/>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6268</v>
      </c>
      <c r="S13" s="479"/>
      <c r="T13" s="479"/>
      <c r="U13" s="479"/>
      <c r="V13" s="480"/>
      <c r="W13" s="404" t="s">
        <v>130</v>
      </c>
      <c r="X13" s="405"/>
      <c r="Y13" s="405"/>
      <c r="Z13" s="405"/>
      <c r="AA13" s="405"/>
      <c r="AB13" s="395"/>
      <c r="AC13" s="445">
        <v>398</v>
      </c>
      <c r="AD13" s="446"/>
      <c r="AE13" s="446"/>
      <c r="AF13" s="446"/>
      <c r="AG13" s="488"/>
      <c r="AH13" s="445">
        <v>415</v>
      </c>
      <c r="AI13" s="446"/>
      <c r="AJ13" s="446"/>
      <c r="AK13" s="446"/>
      <c r="AL13" s="447"/>
      <c r="AM13" s="417" t="s">
        <v>131</v>
      </c>
      <c r="AN13" s="418"/>
      <c r="AO13" s="418"/>
      <c r="AP13" s="418"/>
      <c r="AQ13" s="418"/>
      <c r="AR13" s="418"/>
      <c r="AS13" s="418"/>
      <c r="AT13" s="419"/>
      <c r="AU13" s="420" t="s">
        <v>90</v>
      </c>
      <c r="AV13" s="421"/>
      <c r="AW13" s="421"/>
      <c r="AX13" s="421"/>
      <c r="AY13" s="422" t="s">
        <v>132</v>
      </c>
      <c r="AZ13" s="423"/>
      <c r="BA13" s="423"/>
      <c r="BB13" s="423"/>
      <c r="BC13" s="423"/>
      <c r="BD13" s="423"/>
      <c r="BE13" s="423"/>
      <c r="BF13" s="423"/>
      <c r="BG13" s="423"/>
      <c r="BH13" s="423"/>
      <c r="BI13" s="423"/>
      <c r="BJ13" s="423"/>
      <c r="BK13" s="423"/>
      <c r="BL13" s="423"/>
      <c r="BM13" s="424"/>
      <c r="BN13" s="425">
        <v>-278663</v>
      </c>
      <c r="BO13" s="426"/>
      <c r="BP13" s="426"/>
      <c r="BQ13" s="426"/>
      <c r="BR13" s="426"/>
      <c r="BS13" s="426"/>
      <c r="BT13" s="426"/>
      <c r="BU13" s="427"/>
      <c r="BV13" s="425">
        <v>140774</v>
      </c>
      <c r="BW13" s="426"/>
      <c r="BX13" s="426"/>
      <c r="BY13" s="426"/>
      <c r="BZ13" s="426"/>
      <c r="CA13" s="426"/>
      <c r="CB13" s="426"/>
      <c r="CC13" s="427"/>
      <c r="CD13" s="428" t="s">
        <v>133</v>
      </c>
      <c r="CE13" s="429"/>
      <c r="CF13" s="429"/>
      <c r="CG13" s="429"/>
      <c r="CH13" s="429"/>
      <c r="CI13" s="429"/>
      <c r="CJ13" s="429"/>
      <c r="CK13" s="429"/>
      <c r="CL13" s="429"/>
      <c r="CM13" s="429"/>
      <c r="CN13" s="429"/>
      <c r="CO13" s="429"/>
      <c r="CP13" s="429"/>
      <c r="CQ13" s="429"/>
      <c r="CR13" s="429"/>
      <c r="CS13" s="430"/>
      <c r="CT13" s="391">
        <v>9.1</v>
      </c>
      <c r="CU13" s="392"/>
      <c r="CV13" s="392"/>
      <c r="CW13" s="392"/>
      <c r="CX13" s="392"/>
      <c r="CY13" s="392"/>
      <c r="CZ13" s="392"/>
      <c r="DA13" s="393"/>
      <c r="DB13" s="391">
        <v>8.4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134</v>
      </c>
      <c r="M14" s="476"/>
      <c r="N14" s="476"/>
      <c r="O14" s="476"/>
      <c r="P14" s="476"/>
      <c r="Q14" s="477"/>
      <c r="R14" s="478">
        <v>6303</v>
      </c>
      <c r="S14" s="479"/>
      <c r="T14" s="479"/>
      <c r="U14" s="479"/>
      <c r="V14" s="480"/>
      <c r="W14" s="384"/>
      <c r="X14" s="385"/>
      <c r="Y14" s="385"/>
      <c r="Z14" s="385"/>
      <c r="AA14" s="385"/>
      <c r="AB14" s="374"/>
      <c r="AC14" s="481">
        <v>14</v>
      </c>
      <c r="AD14" s="482"/>
      <c r="AE14" s="482"/>
      <c r="AF14" s="482"/>
      <c r="AG14" s="483"/>
      <c r="AH14" s="481">
        <v>15.8</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135</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6252</v>
      </c>
      <c r="S15" s="479"/>
      <c r="T15" s="479"/>
      <c r="U15" s="479"/>
      <c r="V15" s="480"/>
      <c r="W15" s="404" t="s">
        <v>136</v>
      </c>
      <c r="X15" s="405"/>
      <c r="Y15" s="405"/>
      <c r="Z15" s="405"/>
      <c r="AA15" s="405"/>
      <c r="AB15" s="395"/>
      <c r="AC15" s="445">
        <v>434</v>
      </c>
      <c r="AD15" s="446"/>
      <c r="AE15" s="446"/>
      <c r="AF15" s="446"/>
      <c r="AG15" s="488"/>
      <c r="AH15" s="445">
        <v>389</v>
      </c>
      <c r="AI15" s="446"/>
      <c r="AJ15" s="446"/>
      <c r="AK15" s="446"/>
      <c r="AL15" s="447"/>
      <c r="AM15" s="417"/>
      <c r="AN15" s="418"/>
      <c r="AO15" s="418"/>
      <c r="AP15" s="418"/>
      <c r="AQ15" s="418"/>
      <c r="AR15" s="418"/>
      <c r="AS15" s="418"/>
      <c r="AT15" s="419"/>
      <c r="AU15" s="420"/>
      <c r="AV15" s="421"/>
      <c r="AW15" s="421"/>
      <c r="AX15" s="421"/>
      <c r="AY15" s="354" t="s">
        <v>137</v>
      </c>
      <c r="AZ15" s="355"/>
      <c r="BA15" s="355"/>
      <c r="BB15" s="355"/>
      <c r="BC15" s="355"/>
      <c r="BD15" s="355"/>
      <c r="BE15" s="355"/>
      <c r="BF15" s="355"/>
      <c r="BG15" s="355"/>
      <c r="BH15" s="355"/>
      <c r="BI15" s="355"/>
      <c r="BJ15" s="355"/>
      <c r="BK15" s="355"/>
      <c r="BL15" s="355"/>
      <c r="BM15" s="356"/>
      <c r="BN15" s="357">
        <v>733418</v>
      </c>
      <c r="BO15" s="358"/>
      <c r="BP15" s="358"/>
      <c r="BQ15" s="358"/>
      <c r="BR15" s="358"/>
      <c r="BS15" s="358"/>
      <c r="BT15" s="358"/>
      <c r="BU15" s="359"/>
      <c r="BV15" s="357">
        <v>661680</v>
      </c>
      <c r="BW15" s="358"/>
      <c r="BX15" s="358"/>
      <c r="BY15" s="358"/>
      <c r="BZ15" s="358"/>
      <c r="CA15" s="358"/>
      <c r="CB15" s="358"/>
      <c r="CC15" s="359"/>
      <c r="CD15" s="495" t="s">
        <v>138</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139</v>
      </c>
      <c r="M16" s="498"/>
      <c r="N16" s="498"/>
      <c r="O16" s="498"/>
      <c r="P16" s="498"/>
      <c r="Q16" s="499"/>
      <c r="R16" s="500" t="s">
        <v>140</v>
      </c>
      <c r="S16" s="501"/>
      <c r="T16" s="501"/>
      <c r="U16" s="501"/>
      <c r="V16" s="502"/>
      <c r="W16" s="384"/>
      <c r="X16" s="385"/>
      <c r="Y16" s="385"/>
      <c r="Z16" s="385"/>
      <c r="AA16" s="385"/>
      <c r="AB16" s="374"/>
      <c r="AC16" s="481">
        <v>15.2</v>
      </c>
      <c r="AD16" s="482"/>
      <c r="AE16" s="482"/>
      <c r="AF16" s="482"/>
      <c r="AG16" s="483"/>
      <c r="AH16" s="481">
        <v>14.8</v>
      </c>
      <c r="AI16" s="482"/>
      <c r="AJ16" s="482"/>
      <c r="AK16" s="482"/>
      <c r="AL16" s="484"/>
      <c r="AM16" s="417"/>
      <c r="AN16" s="418"/>
      <c r="AO16" s="418"/>
      <c r="AP16" s="418"/>
      <c r="AQ16" s="418"/>
      <c r="AR16" s="418"/>
      <c r="AS16" s="418"/>
      <c r="AT16" s="419"/>
      <c r="AU16" s="420"/>
      <c r="AV16" s="421"/>
      <c r="AW16" s="421"/>
      <c r="AX16" s="421"/>
      <c r="AY16" s="422" t="s">
        <v>141</v>
      </c>
      <c r="AZ16" s="423"/>
      <c r="BA16" s="423"/>
      <c r="BB16" s="423"/>
      <c r="BC16" s="423"/>
      <c r="BD16" s="423"/>
      <c r="BE16" s="423"/>
      <c r="BF16" s="423"/>
      <c r="BG16" s="423"/>
      <c r="BH16" s="423"/>
      <c r="BI16" s="423"/>
      <c r="BJ16" s="423"/>
      <c r="BK16" s="423"/>
      <c r="BL16" s="423"/>
      <c r="BM16" s="424"/>
      <c r="BN16" s="425">
        <v>2355660</v>
      </c>
      <c r="BO16" s="426"/>
      <c r="BP16" s="426"/>
      <c r="BQ16" s="426"/>
      <c r="BR16" s="426"/>
      <c r="BS16" s="426"/>
      <c r="BT16" s="426"/>
      <c r="BU16" s="427"/>
      <c r="BV16" s="425">
        <v>2344276</v>
      </c>
      <c r="BW16" s="426"/>
      <c r="BX16" s="426"/>
      <c r="BY16" s="426"/>
      <c r="BZ16" s="426"/>
      <c r="CA16" s="426"/>
      <c r="CB16" s="426"/>
      <c r="CC16" s="427"/>
      <c r="CD16" s="184"/>
      <c r="CE16" s="506" t="s">
        <v>142</v>
      </c>
      <c r="CF16" s="506"/>
      <c r="CG16" s="506"/>
      <c r="CH16" s="506"/>
      <c r="CI16" s="506"/>
      <c r="CJ16" s="506"/>
      <c r="CK16" s="506"/>
      <c r="CL16" s="506"/>
      <c r="CM16" s="506"/>
      <c r="CN16" s="506"/>
      <c r="CO16" s="506"/>
      <c r="CP16" s="506"/>
      <c r="CQ16" s="506"/>
      <c r="CR16" s="506"/>
      <c r="CS16" s="507"/>
      <c r="CT16" s="391">
        <v>9.5</v>
      </c>
      <c r="CU16" s="392"/>
      <c r="CV16" s="392"/>
      <c r="CW16" s="392"/>
      <c r="CX16" s="392"/>
      <c r="CY16" s="392"/>
      <c r="CZ16" s="392"/>
      <c r="DA16" s="393"/>
      <c r="DB16" s="391" t="s">
        <v>121</v>
      </c>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3" t="s">
        <v>143</v>
      </c>
      <c r="N17" s="504"/>
      <c r="O17" s="504"/>
      <c r="P17" s="504"/>
      <c r="Q17" s="505"/>
      <c r="R17" s="500" t="s">
        <v>144</v>
      </c>
      <c r="S17" s="501"/>
      <c r="T17" s="501"/>
      <c r="U17" s="501"/>
      <c r="V17" s="502"/>
      <c r="W17" s="404" t="s">
        <v>145</v>
      </c>
      <c r="X17" s="405"/>
      <c r="Y17" s="405"/>
      <c r="Z17" s="405"/>
      <c r="AA17" s="405"/>
      <c r="AB17" s="395"/>
      <c r="AC17" s="445">
        <v>2020</v>
      </c>
      <c r="AD17" s="446"/>
      <c r="AE17" s="446"/>
      <c r="AF17" s="446"/>
      <c r="AG17" s="488"/>
      <c r="AH17" s="445">
        <v>1821</v>
      </c>
      <c r="AI17" s="446"/>
      <c r="AJ17" s="446"/>
      <c r="AK17" s="446"/>
      <c r="AL17" s="447"/>
      <c r="AM17" s="417"/>
      <c r="AN17" s="418"/>
      <c r="AO17" s="418"/>
      <c r="AP17" s="418"/>
      <c r="AQ17" s="418"/>
      <c r="AR17" s="418"/>
      <c r="AS17" s="418"/>
      <c r="AT17" s="419"/>
      <c r="AU17" s="420"/>
      <c r="AV17" s="421"/>
      <c r="AW17" s="421"/>
      <c r="AX17" s="421"/>
      <c r="AY17" s="422" t="s">
        <v>146</v>
      </c>
      <c r="AZ17" s="423"/>
      <c r="BA17" s="423"/>
      <c r="BB17" s="423"/>
      <c r="BC17" s="423"/>
      <c r="BD17" s="423"/>
      <c r="BE17" s="423"/>
      <c r="BF17" s="423"/>
      <c r="BG17" s="423"/>
      <c r="BH17" s="423"/>
      <c r="BI17" s="423"/>
      <c r="BJ17" s="423"/>
      <c r="BK17" s="423"/>
      <c r="BL17" s="423"/>
      <c r="BM17" s="424"/>
      <c r="BN17" s="425">
        <v>920423</v>
      </c>
      <c r="BO17" s="426"/>
      <c r="BP17" s="426"/>
      <c r="BQ17" s="426"/>
      <c r="BR17" s="426"/>
      <c r="BS17" s="426"/>
      <c r="BT17" s="426"/>
      <c r="BU17" s="427"/>
      <c r="BV17" s="425">
        <v>830938</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147</v>
      </c>
      <c r="C18" s="437"/>
      <c r="D18" s="437"/>
      <c r="E18" s="509"/>
      <c r="F18" s="509"/>
      <c r="G18" s="509"/>
      <c r="H18" s="509"/>
      <c r="I18" s="509"/>
      <c r="J18" s="509"/>
      <c r="K18" s="509"/>
      <c r="L18" s="510">
        <v>31.31</v>
      </c>
      <c r="M18" s="510"/>
      <c r="N18" s="510"/>
      <c r="O18" s="510"/>
      <c r="P18" s="510"/>
      <c r="Q18" s="510"/>
      <c r="R18" s="511"/>
      <c r="S18" s="511"/>
      <c r="T18" s="511"/>
      <c r="U18" s="511"/>
      <c r="V18" s="512"/>
      <c r="W18" s="406"/>
      <c r="X18" s="407"/>
      <c r="Y18" s="407"/>
      <c r="Z18" s="407"/>
      <c r="AA18" s="407"/>
      <c r="AB18" s="398"/>
      <c r="AC18" s="513">
        <v>70.8</v>
      </c>
      <c r="AD18" s="514"/>
      <c r="AE18" s="514"/>
      <c r="AF18" s="514"/>
      <c r="AG18" s="515"/>
      <c r="AH18" s="513">
        <v>69.400000000000006</v>
      </c>
      <c r="AI18" s="514"/>
      <c r="AJ18" s="514"/>
      <c r="AK18" s="514"/>
      <c r="AL18" s="516"/>
      <c r="AM18" s="417"/>
      <c r="AN18" s="418"/>
      <c r="AO18" s="418"/>
      <c r="AP18" s="418"/>
      <c r="AQ18" s="418"/>
      <c r="AR18" s="418"/>
      <c r="AS18" s="418"/>
      <c r="AT18" s="419"/>
      <c r="AU18" s="420"/>
      <c r="AV18" s="421"/>
      <c r="AW18" s="421"/>
      <c r="AX18" s="421"/>
      <c r="AY18" s="422" t="s">
        <v>148</v>
      </c>
      <c r="AZ18" s="423"/>
      <c r="BA18" s="423"/>
      <c r="BB18" s="423"/>
      <c r="BC18" s="423"/>
      <c r="BD18" s="423"/>
      <c r="BE18" s="423"/>
      <c r="BF18" s="423"/>
      <c r="BG18" s="423"/>
      <c r="BH18" s="423"/>
      <c r="BI18" s="423"/>
      <c r="BJ18" s="423"/>
      <c r="BK18" s="423"/>
      <c r="BL18" s="423"/>
      <c r="BM18" s="424"/>
      <c r="BN18" s="425">
        <v>3053863</v>
      </c>
      <c r="BO18" s="426"/>
      <c r="BP18" s="426"/>
      <c r="BQ18" s="426"/>
      <c r="BR18" s="426"/>
      <c r="BS18" s="426"/>
      <c r="BT18" s="426"/>
      <c r="BU18" s="427"/>
      <c r="BV18" s="425">
        <v>2876395</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149</v>
      </c>
      <c r="C19" s="437"/>
      <c r="D19" s="437"/>
      <c r="E19" s="509"/>
      <c r="F19" s="509"/>
      <c r="G19" s="509"/>
      <c r="H19" s="509"/>
      <c r="I19" s="509"/>
      <c r="J19" s="509"/>
      <c r="K19" s="509"/>
      <c r="L19" s="517">
        <v>186</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150</v>
      </c>
      <c r="AZ19" s="423"/>
      <c r="BA19" s="423"/>
      <c r="BB19" s="423"/>
      <c r="BC19" s="423"/>
      <c r="BD19" s="423"/>
      <c r="BE19" s="423"/>
      <c r="BF19" s="423"/>
      <c r="BG19" s="423"/>
      <c r="BH19" s="423"/>
      <c r="BI19" s="423"/>
      <c r="BJ19" s="423"/>
      <c r="BK19" s="423"/>
      <c r="BL19" s="423"/>
      <c r="BM19" s="424"/>
      <c r="BN19" s="425">
        <v>5004369</v>
      </c>
      <c r="BO19" s="426"/>
      <c r="BP19" s="426"/>
      <c r="BQ19" s="426"/>
      <c r="BR19" s="426"/>
      <c r="BS19" s="426"/>
      <c r="BT19" s="426"/>
      <c r="BU19" s="427"/>
      <c r="BV19" s="425">
        <v>5067442</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151</v>
      </c>
      <c r="C20" s="437"/>
      <c r="D20" s="437"/>
      <c r="E20" s="509"/>
      <c r="F20" s="509"/>
      <c r="G20" s="509"/>
      <c r="H20" s="509"/>
      <c r="I20" s="509"/>
      <c r="J20" s="509"/>
      <c r="K20" s="509"/>
      <c r="L20" s="517">
        <v>2239</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152</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153</v>
      </c>
      <c r="C22" s="538"/>
      <c r="D22" s="539"/>
      <c r="E22" s="400" t="s">
        <v>1</v>
      </c>
      <c r="F22" s="405"/>
      <c r="G22" s="405"/>
      <c r="H22" s="405"/>
      <c r="I22" s="405"/>
      <c r="J22" s="405"/>
      <c r="K22" s="395"/>
      <c r="L22" s="400" t="s">
        <v>154</v>
      </c>
      <c r="M22" s="405"/>
      <c r="N22" s="405"/>
      <c r="O22" s="405"/>
      <c r="P22" s="395"/>
      <c r="Q22" s="546" t="s">
        <v>155</v>
      </c>
      <c r="R22" s="547"/>
      <c r="S22" s="547"/>
      <c r="T22" s="547"/>
      <c r="U22" s="547"/>
      <c r="V22" s="548"/>
      <c r="W22" s="552" t="s">
        <v>156</v>
      </c>
      <c r="X22" s="538"/>
      <c r="Y22" s="539"/>
      <c r="Z22" s="400" t="s">
        <v>1</v>
      </c>
      <c r="AA22" s="405"/>
      <c r="AB22" s="405"/>
      <c r="AC22" s="405"/>
      <c r="AD22" s="405"/>
      <c r="AE22" s="405"/>
      <c r="AF22" s="405"/>
      <c r="AG22" s="395"/>
      <c r="AH22" s="557" t="s">
        <v>157</v>
      </c>
      <c r="AI22" s="405"/>
      <c r="AJ22" s="405"/>
      <c r="AK22" s="405"/>
      <c r="AL22" s="395"/>
      <c r="AM22" s="557" t="s">
        <v>158</v>
      </c>
      <c r="AN22" s="558"/>
      <c r="AO22" s="558"/>
      <c r="AP22" s="558"/>
      <c r="AQ22" s="558"/>
      <c r="AR22" s="559"/>
      <c r="AS22" s="546" t="s">
        <v>155</v>
      </c>
      <c r="AT22" s="547"/>
      <c r="AU22" s="547"/>
      <c r="AV22" s="547"/>
      <c r="AW22" s="547"/>
      <c r="AX22" s="563"/>
      <c r="AY22" s="354" t="s">
        <v>159</v>
      </c>
      <c r="AZ22" s="355"/>
      <c r="BA22" s="355"/>
      <c r="BB22" s="355"/>
      <c r="BC22" s="355"/>
      <c r="BD22" s="355"/>
      <c r="BE22" s="355"/>
      <c r="BF22" s="355"/>
      <c r="BG22" s="355"/>
      <c r="BH22" s="355"/>
      <c r="BI22" s="355"/>
      <c r="BJ22" s="355"/>
      <c r="BK22" s="355"/>
      <c r="BL22" s="355"/>
      <c r="BM22" s="356"/>
      <c r="BN22" s="357">
        <v>3153535</v>
      </c>
      <c r="BO22" s="358"/>
      <c r="BP22" s="358"/>
      <c r="BQ22" s="358"/>
      <c r="BR22" s="358"/>
      <c r="BS22" s="358"/>
      <c r="BT22" s="358"/>
      <c r="BU22" s="359"/>
      <c r="BV22" s="357">
        <v>3216592</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160</v>
      </c>
      <c r="AZ23" s="423"/>
      <c r="BA23" s="423"/>
      <c r="BB23" s="423"/>
      <c r="BC23" s="423"/>
      <c r="BD23" s="423"/>
      <c r="BE23" s="423"/>
      <c r="BF23" s="423"/>
      <c r="BG23" s="423"/>
      <c r="BH23" s="423"/>
      <c r="BI23" s="423"/>
      <c r="BJ23" s="423"/>
      <c r="BK23" s="423"/>
      <c r="BL23" s="423"/>
      <c r="BM23" s="424"/>
      <c r="BN23" s="425">
        <v>2463959</v>
      </c>
      <c r="BO23" s="426"/>
      <c r="BP23" s="426"/>
      <c r="BQ23" s="426"/>
      <c r="BR23" s="426"/>
      <c r="BS23" s="426"/>
      <c r="BT23" s="426"/>
      <c r="BU23" s="427"/>
      <c r="BV23" s="425">
        <v>2578613</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161</v>
      </c>
      <c r="F24" s="418"/>
      <c r="G24" s="418"/>
      <c r="H24" s="418"/>
      <c r="I24" s="418"/>
      <c r="J24" s="418"/>
      <c r="K24" s="419"/>
      <c r="L24" s="445">
        <v>1</v>
      </c>
      <c r="M24" s="446"/>
      <c r="N24" s="446"/>
      <c r="O24" s="446"/>
      <c r="P24" s="488"/>
      <c r="Q24" s="445">
        <v>7200</v>
      </c>
      <c r="R24" s="446"/>
      <c r="S24" s="446"/>
      <c r="T24" s="446"/>
      <c r="U24" s="446"/>
      <c r="V24" s="488"/>
      <c r="W24" s="553"/>
      <c r="X24" s="541"/>
      <c r="Y24" s="542"/>
      <c r="Z24" s="444" t="s">
        <v>162</v>
      </c>
      <c r="AA24" s="418"/>
      <c r="AB24" s="418"/>
      <c r="AC24" s="418"/>
      <c r="AD24" s="418"/>
      <c r="AE24" s="418"/>
      <c r="AF24" s="418"/>
      <c r="AG24" s="419"/>
      <c r="AH24" s="445">
        <v>93</v>
      </c>
      <c r="AI24" s="446"/>
      <c r="AJ24" s="446"/>
      <c r="AK24" s="446"/>
      <c r="AL24" s="488"/>
      <c r="AM24" s="445">
        <v>277605</v>
      </c>
      <c r="AN24" s="446"/>
      <c r="AO24" s="446"/>
      <c r="AP24" s="446"/>
      <c r="AQ24" s="446"/>
      <c r="AR24" s="488"/>
      <c r="AS24" s="445">
        <v>2985</v>
      </c>
      <c r="AT24" s="446"/>
      <c r="AU24" s="446"/>
      <c r="AV24" s="446"/>
      <c r="AW24" s="446"/>
      <c r="AX24" s="447"/>
      <c r="AY24" s="531" t="s">
        <v>163</v>
      </c>
      <c r="AZ24" s="532"/>
      <c r="BA24" s="532"/>
      <c r="BB24" s="532"/>
      <c r="BC24" s="532"/>
      <c r="BD24" s="532"/>
      <c r="BE24" s="532"/>
      <c r="BF24" s="532"/>
      <c r="BG24" s="532"/>
      <c r="BH24" s="532"/>
      <c r="BI24" s="532"/>
      <c r="BJ24" s="532"/>
      <c r="BK24" s="532"/>
      <c r="BL24" s="532"/>
      <c r="BM24" s="533"/>
      <c r="BN24" s="425">
        <v>2048644</v>
      </c>
      <c r="BO24" s="426"/>
      <c r="BP24" s="426"/>
      <c r="BQ24" s="426"/>
      <c r="BR24" s="426"/>
      <c r="BS24" s="426"/>
      <c r="BT24" s="426"/>
      <c r="BU24" s="427"/>
      <c r="BV24" s="425">
        <v>1995214</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164</v>
      </c>
      <c r="F25" s="418"/>
      <c r="G25" s="418"/>
      <c r="H25" s="418"/>
      <c r="I25" s="418"/>
      <c r="J25" s="418"/>
      <c r="K25" s="419"/>
      <c r="L25" s="445">
        <v>1</v>
      </c>
      <c r="M25" s="446"/>
      <c r="N25" s="446"/>
      <c r="O25" s="446"/>
      <c r="P25" s="488"/>
      <c r="Q25" s="445">
        <v>5900</v>
      </c>
      <c r="R25" s="446"/>
      <c r="S25" s="446"/>
      <c r="T25" s="446"/>
      <c r="U25" s="446"/>
      <c r="V25" s="488"/>
      <c r="W25" s="553"/>
      <c r="X25" s="541"/>
      <c r="Y25" s="542"/>
      <c r="Z25" s="444" t="s">
        <v>165</v>
      </c>
      <c r="AA25" s="418"/>
      <c r="AB25" s="418"/>
      <c r="AC25" s="418"/>
      <c r="AD25" s="418"/>
      <c r="AE25" s="418"/>
      <c r="AF25" s="418"/>
      <c r="AG25" s="419"/>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431285</v>
      </c>
      <c r="BO25" s="358"/>
      <c r="BP25" s="358"/>
      <c r="BQ25" s="358"/>
      <c r="BR25" s="358"/>
      <c r="BS25" s="358"/>
      <c r="BT25" s="358"/>
      <c r="BU25" s="359"/>
      <c r="BV25" s="357">
        <v>554599</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167</v>
      </c>
      <c r="F26" s="418"/>
      <c r="G26" s="418"/>
      <c r="H26" s="418"/>
      <c r="I26" s="418"/>
      <c r="J26" s="418"/>
      <c r="K26" s="419"/>
      <c r="L26" s="445">
        <v>1</v>
      </c>
      <c r="M26" s="446"/>
      <c r="N26" s="446"/>
      <c r="O26" s="446"/>
      <c r="P26" s="488"/>
      <c r="Q26" s="445">
        <v>5500</v>
      </c>
      <c r="R26" s="446"/>
      <c r="S26" s="446"/>
      <c r="T26" s="446"/>
      <c r="U26" s="446"/>
      <c r="V26" s="488"/>
      <c r="W26" s="553"/>
      <c r="X26" s="541"/>
      <c r="Y26" s="542"/>
      <c r="Z26" s="444" t="s">
        <v>168</v>
      </c>
      <c r="AA26" s="565"/>
      <c r="AB26" s="565"/>
      <c r="AC26" s="565"/>
      <c r="AD26" s="565"/>
      <c r="AE26" s="565"/>
      <c r="AF26" s="565"/>
      <c r="AG26" s="566"/>
      <c r="AH26" s="445">
        <v>4</v>
      </c>
      <c r="AI26" s="446"/>
      <c r="AJ26" s="446"/>
      <c r="AK26" s="446"/>
      <c r="AL26" s="488"/>
      <c r="AM26" s="445">
        <v>13480</v>
      </c>
      <c r="AN26" s="446"/>
      <c r="AO26" s="446"/>
      <c r="AP26" s="446"/>
      <c r="AQ26" s="446"/>
      <c r="AR26" s="488"/>
      <c r="AS26" s="445">
        <v>3370</v>
      </c>
      <c r="AT26" s="446"/>
      <c r="AU26" s="446"/>
      <c r="AV26" s="446"/>
      <c r="AW26" s="446"/>
      <c r="AX26" s="447"/>
      <c r="AY26" s="428" t="s">
        <v>169</v>
      </c>
      <c r="AZ26" s="429"/>
      <c r="BA26" s="429"/>
      <c r="BB26" s="429"/>
      <c r="BC26" s="429"/>
      <c r="BD26" s="429"/>
      <c r="BE26" s="429"/>
      <c r="BF26" s="429"/>
      <c r="BG26" s="429"/>
      <c r="BH26" s="429"/>
      <c r="BI26" s="429"/>
      <c r="BJ26" s="429"/>
      <c r="BK26" s="429"/>
      <c r="BL26" s="429"/>
      <c r="BM26" s="430"/>
      <c r="BN26" s="425" t="s">
        <v>121</v>
      </c>
      <c r="BO26" s="426"/>
      <c r="BP26" s="426"/>
      <c r="BQ26" s="426"/>
      <c r="BR26" s="426"/>
      <c r="BS26" s="426"/>
      <c r="BT26" s="426"/>
      <c r="BU26" s="427"/>
      <c r="BV26" s="425" t="s">
        <v>121</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170</v>
      </c>
      <c r="F27" s="418"/>
      <c r="G27" s="418"/>
      <c r="H27" s="418"/>
      <c r="I27" s="418"/>
      <c r="J27" s="418"/>
      <c r="K27" s="419"/>
      <c r="L27" s="445">
        <v>1</v>
      </c>
      <c r="M27" s="446"/>
      <c r="N27" s="446"/>
      <c r="O27" s="446"/>
      <c r="P27" s="488"/>
      <c r="Q27" s="445">
        <v>2720</v>
      </c>
      <c r="R27" s="446"/>
      <c r="S27" s="446"/>
      <c r="T27" s="446"/>
      <c r="U27" s="446"/>
      <c r="V27" s="488"/>
      <c r="W27" s="553"/>
      <c r="X27" s="541"/>
      <c r="Y27" s="542"/>
      <c r="Z27" s="444" t="s">
        <v>171</v>
      </c>
      <c r="AA27" s="418"/>
      <c r="AB27" s="418"/>
      <c r="AC27" s="418"/>
      <c r="AD27" s="418"/>
      <c r="AE27" s="418"/>
      <c r="AF27" s="418"/>
      <c r="AG27" s="419"/>
      <c r="AH27" s="445">
        <v>6</v>
      </c>
      <c r="AI27" s="446"/>
      <c r="AJ27" s="446"/>
      <c r="AK27" s="446"/>
      <c r="AL27" s="488"/>
      <c r="AM27" s="445">
        <v>18456</v>
      </c>
      <c r="AN27" s="446"/>
      <c r="AO27" s="446"/>
      <c r="AP27" s="446"/>
      <c r="AQ27" s="446"/>
      <c r="AR27" s="488"/>
      <c r="AS27" s="445">
        <v>3076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34">
        <v>25441</v>
      </c>
      <c r="BO27" s="535"/>
      <c r="BP27" s="535"/>
      <c r="BQ27" s="535"/>
      <c r="BR27" s="535"/>
      <c r="BS27" s="535"/>
      <c r="BT27" s="535"/>
      <c r="BU27" s="536"/>
      <c r="BV27" s="534">
        <v>25441</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173</v>
      </c>
      <c r="F28" s="418"/>
      <c r="G28" s="418"/>
      <c r="H28" s="418"/>
      <c r="I28" s="418"/>
      <c r="J28" s="418"/>
      <c r="K28" s="419"/>
      <c r="L28" s="445">
        <v>1</v>
      </c>
      <c r="M28" s="446"/>
      <c r="N28" s="446"/>
      <c r="O28" s="446"/>
      <c r="P28" s="488"/>
      <c r="Q28" s="445">
        <v>2260</v>
      </c>
      <c r="R28" s="446"/>
      <c r="S28" s="446"/>
      <c r="T28" s="446"/>
      <c r="U28" s="446"/>
      <c r="V28" s="488"/>
      <c r="W28" s="553"/>
      <c r="X28" s="541"/>
      <c r="Y28" s="542"/>
      <c r="Z28" s="444" t="s">
        <v>174</v>
      </c>
      <c r="AA28" s="418"/>
      <c r="AB28" s="418"/>
      <c r="AC28" s="418"/>
      <c r="AD28" s="418"/>
      <c r="AE28" s="418"/>
      <c r="AF28" s="418"/>
      <c r="AG28" s="419"/>
      <c r="AH28" s="445" t="s">
        <v>121</v>
      </c>
      <c r="AI28" s="446"/>
      <c r="AJ28" s="446"/>
      <c r="AK28" s="446"/>
      <c r="AL28" s="488"/>
      <c r="AM28" s="445" t="s">
        <v>121</v>
      </c>
      <c r="AN28" s="446"/>
      <c r="AO28" s="446"/>
      <c r="AP28" s="446"/>
      <c r="AQ28" s="446"/>
      <c r="AR28" s="488"/>
      <c r="AS28" s="445" t="s">
        <v>121</v>
      </c>
      <c r="AT28" s="446"/>
      <c r="AU28" s="446"/>
      <c r="AV28" s="446"/>
      <c r="AW28" s="446"/>
      <c r="AX28" s="447"/>
      <c r="AY28" s="567" t="s">
        <v>175</v>
      </c>
      <c r="AZ28" s="568"/>
      <c r="BA28" s="568"/>
      <c r="BB28" s="569"/>
      <c r="BC28" s="354" t="s">
        <v>46</v>
      </c>
      <c r="BD28" s="355"/>
      <c r="BE28" s="355"/>
      <c r="BF28" s="355"/>
      <c r="BG28" s="355"/>
      <c r="BH28" s="355"/>
      <c r="BI28" s="355"/>
      <c r="BJ28" s="355"/>
      <c r="BK28" s="355"/>
      <c r="BL28" s="355"/>
      <c r="BM28" s="356"/>
      <c r="BN28" s="357">
        <v>805342</v>
      </c>
      <c r="BO28" s="358"/>
      <c r="BP28" s="358"/>
      <c r="BQ28" s="358"/>
      <c r="BR28" s="358"/>
      <c r="BS28" s="358"/>
      <c r="BT28" s="358"/>
      <c r="BU28" s="359"/>
      <c r="BV28" s="357">
        <v>927419</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176</v>
      </c>
      <c r="F29" s="418"/>
      <c r="G29" s="418"/>
      <c r="H29" s="418"/>
      <c r="I29" s="418"/>
      <c r="J29" s="418"/>
      <c r="K29" s="419"/>
      <c r="L29" s="445">
        <v>10</v>
      </c>
      <c r="M29" s="446"/>
      <c r="N29" s="446"/>
      <c r="O29" s="446"/>
      <c r="P29" s="488"/>
      <c r="Q29" s="445">
        <v>2100</v>
      </c>
      <c r="R29" s="446"/>
      <c r="S29" s="446"/>
      <c r="T29" s="446"/>
      <c r="U29" s="446"/>
      <c r="V29" s="488"/>
      <c r="W29" s="554"/>
      <c r="X29" s="555"/>
      <c r="Y29" s="556"/>
      <c r="Z29" s="444" t="s">
        <v>177</v>
      </c>
      <c r="AA29" s="418"/>
      <c r="AB29" s="418"/>
      <c r="AC29" s="418"/>
      <c r="AD29" s="418"/>
      <c r="AE29" s="418"/>
      <c r="AF29" s="418"/>
      <c r="AG29" s="419"/>
      <c r="AH29" s="445">
        <v>99</v>
      </c>
      <c r="AI29" s="446"/>
      <c r="AJ29" s="446"/>
      <c r="AK29" s="446"/>
      <c r="AL29" s="488"/>
      <c r="AM29" s="445">
        <v>296061</v>
      </c>
      <c r="AN29" s="446"/>
      <c r="AO29" s="446"/>
      <c r="AP29" s="446"/>
      <c r="AQ29" s="446"/>
      <c r="AR29" s="488"/>
      <c r="AS29" s="445">
        <v>2991</v>
      </c>
      <c r="AT29" s="446"/>
      <c r="AU29" s="446"/>
      <c r="AV29" s="446"/>
      <c r="AW29" s="446"/>
      <c r="AX29" s="447"/>
      <c r="AY29" s="570"/>
      <c r="AZ29" s="571"/>
      <c r="BA29" s="571"/>
      <c r="BB29" s="572"/>
      <c r="BC29" s="422" t="s">
        <v>178</v>
      </c>
      <c r="BD29" s="423"/>
      <c r="BE29" s="423"/>
      <c r="BF29" s="423"/>
      <c r="BG29" s="423"/>
      <c r="BH29" s="423"/>
      <c r="BI29" s="423"/>
      <c r="BJ29" s="423"/>
      <c r="BK29" s="423"/>
      <c r="BL29" s="423"/>
      <c r="BM29" s="424"/>
      <c r="BN29" s="425">
        <v>179295</v>
      </c>
      <c r="BO29" s="426"/>
      <c r="BP29" s="426"/>
      <c r="BQ29" s="426"/>
      <c r="BR29" s="426"/>
      <c r="BS29" s="426"/>
      <c r="BT29" s="426"/>
      <c r="BU29" s="427"/>
      <c r="BV29" s="425">
        <v>189295</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179</v>
      </c>
      <c r="X30" s="581"/>
      <c r="Y30" s="581"/>
      <c r="Z30" s="581"/>
      <c r="AA30" s="581"/>
      <c r="AB30" s="581"/>
      <c r="AC30" s="581"/>
      <c r="AD30" s="581"/>
      <c r="AE30" s="581"/>
      <c r="AF30" s="581"/>
      <c r="AG30" s="582"/>
      <c r="AH30" s="513">
        <v>95.7</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48</v>
      </c>
      <c r="BD30" s="532"/>
      <c r="BE30" s="532"/>
      <c r="BF30" s="532"/>
      <c r="BG30" s="532"/>
      <c r="BH30" s="532"/>
      <c r="BI30" s="532"/>
      <c r="BJ30" s="532"/>
      <c r="BK30" s="532"/>
      <c r="BL30" s="532"/>
      <c r="BM30" s="533"/>
      <c r="BN30" s="534">
        <v>2321658</v>
      </c>
      <c r="BO30" s="535"/>
      <c r="BP30" s="535"/>
      <c r="BQ30" s="535"/>
      <c r="BR30" s="535"/>
      <c r="BS30" s="535"/>
      <c r="BT30" s="535"/>
      <c r="BU30" s="536"/>
      <c r="BV30" s="534">
        <v>3198269</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76" t="s">
        <v>180</v>
      </c>
      <c r="D32" s="576"/>
      <c r="E32" s="576"/>
      <c r="F32" s="576"/>
      <c r="G32" s="576"/>
      <c r="H32" s="576"/>
      <c r="I32" s="576"/>
      <c r="J32" s="576"/>
      <c r="K32" s="576"/>
      <c r="L32" s="576"/>
      <c r="M32" s="576"/>
      <c r="N32" s="576"/>
      <c r="O32" s="576"/>
      <c r="P32" s="576"/>
      <c r="Q32" s="576"/>
      <c r="R32" s="576"/>
      <c r="S32" s="576"/>
      <c r="U32" s="429" t="s">
        <v>181</v>
      </c>
      <c r="V32" s="429"/>
      <c r="W32" s="429"/>
      <c r="X32" s="429"/>
      <c r="Y32" s="429"/>
      <c r="Z32" s="429"/>
      <c r="AA32" s="429"/>
      <c r="AB32" s="429"/>
      <c r="AC32" s="429"/>
      <c r="AD32" s="429"/>
      <c r="AE32" s="429"/>
      <c r="AF32" s="429"/>
      <c r="AG32" s="429"/>
      <c r="AH32" s="429"/>
      <c r="AI32" s="429"/>
      <c r="AJ32" s="429"/>
      <c r="AK32" s="429"/>
      <c r="AM32" s="429" t="s">
        <v>182</v>
      </c>
      <c r="AN32" s="429"/>
      <c r="AO32" s="429"/>
      <c r="AP32" s="429"/>
      <c r="AQ32" s="429"/>
      <c r="AR32" s="429"/>
      <c r="AS32" s="429"/>
      <c r="AT32" s="429"/>
      <c r="AU32" s="429"/>
      <c r="AV32" s="429"/>
      <c r="AW32" s="429"/>
      <c r="AX32" s="429"/>
      <c r="AY32" s="429"/>
      <c r="AZ32" s="429"/>
      <c r="BA32" s="429"/>
      <c r="BB32" s="429"/>
      <c r="BC32" s="429"/>
      <c r="BE32" s="429" t="s">
        <v>183</v>
      </c>
      <c r="BF32" s="429"/>
      <c r="BG32" s="429"/>
      <c r="BH32" s="429"/>
      <c r="BI32" s="429"/>
      <c r="BJ32" s="429"/>
      <c r="BK32" s="429"/>
      <c r="BL32" s="429"/>
      <c r="BM32" s="429"/>
      <c r="BN32" s="429"/>
      <c r="BO32" s="429"/>
      <c r="BP32" s="429"/>
      <c r="BQ32" s="429"/>
      <c r="BR32" s="429"/>
      <c r="BS32" s="429"/>
      <c r="BT32" s="429"/>
      <c r="BU32" s="429"/>
      <c r="BW32" s="429" t="s">
        <v>184</v>
      </c>
      <c r="BX32" s="429"/>
      <c r="BY32" s="429"/>
      <c r="BZ32" s="429"/>
      <c r="CA32" s="429"/>
      <c r="CB32" s="429"/>
      <c r="CC32" s="429"/>
      <c r="CD32" s="429"/>
      <c r="CE32" s="429"/>
      <c r="CF32" s="429"/>
      <c r="CG32" s="429"/>
      <c r="CH32" s="429"/>
      <c r="CI32" s="429"/>
      <c r="CJ32" s="429"/>
      <c r="CK32" s="429"/>
      <c r="CL32" s="429"/>
      <c r="CM32" s="429"/>
      <c r="CO32" s="429" t="s">
        <v>185</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15">
      <c r="A33" s="175"/>
      <c r="B33" s="202"/>
      <c r="C33" s="412" t="s">
        <v>186</v>
      </c>
      <c r="D33" s="412"/>
      <c r="E33" s="383" t="s">
        <v>187</v>
      </c>
      <c r="F33" s="383"/>
      <c r="G33" s="383"/>
      <c r="H33" s="383"/>
      <c r="I33" s="383"/>
      <c r="J33" s="383"/>
      <c r="K33" s="383"/>
      <c r="L33" s="383"/>
      <c r="M33" s="383"/>
      <c r="N33" s="383"/>
      <c r="O33" s="383"/>
      <c r="P33" s="383"/>
      <c r="Q33" s="383"/>
      <c r="R33" s="383"/>
      <c r="S33" s="383"/>
      <c r="T33" s="179"/>
      <c r="U33" s="412" t="s">
        <v>186</v>
      </c>
      <c r="V33" s="412"/>
      <c r="W33" s="383" t="s">
        <v>187</v>
      </c>
      <c r="X33" s="383"/>
      <c r="Y33" s="383"/>
      <c r="Z33" s="383"/>
      <c r="AA33" s="383"/>
      <c r="AB33" s="383"/>
      <c r="AC33" s="383"/>
      <c r="AD33" s="383"/>
      <c r="AE33" s="383"/>
      <c r="AF33" s="383"/>
      <c r="AG33" s="383"/>
      <c r="AH33" s="383"/>
      <c r="AI33" s="383"/>
      <c r="AJ33" s="383"/>
      <c r="AK33" s="383"/>
      <c r="AL33" s="179"/>
      <c r="AM33" s="412" t="s">
        <v>186</v>
      </c>
      <c r="AN33" s="412"/>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2" t="s">
        <v>188</v>
      </c>
      <c r="BX33" s="412"/>
      <c r="BY33" s="383" t="s">
        <v>190</v>
      </c>
      <c r="BZ33" s="383"/>
      <c r="CA33" s="383"/>
      <c r="CB33" s="383"/>
      <c r="CC33" s="383"/>
      <c r="CD33" s="383"/>
      <c r="CE33" s="383"/>
      <c r="CF33" s="383"/>
      <c r="CG33" s="383"/>
      <c r="CH33" s="383"/>
      <c r="CI33" s="383"/>
      <c r="CJ33" s="383"/>
      <c r="CK33" s="383"/>
      <c r="CL33" s="383"/>
      <c r="CM33" s="383"/>
      <c r="CN33" s="179"/>
      <c r="CO33" s="412" t="s">
        <v>186</v>
      </c>
      <c r="CP33" s="412"/>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4</v>
      </c>
      <c r="AN34" s="584"/>
      <c r="AO34" s="585" t="str">
        <f>IF('各会計、関係団体の財政状況及び健全化判断比率'!B30="","",'各会計、関係団体の財政状況及び健全化判断比率'!B30)</f>
        <v>水道事業会計</v>
      </c>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下水道事業特別会計</v>
      </c>
      <c r="BH34" s="585"/>
      <c r="BI34" s="585"/>
      <c r="BJ34" s="585"/>
      <c r="BK34" s="585"/>
      <c r="BL34" s="585"/>
      <c r="BM34" s="585"/>
      <c r="BN34" s="585"/>
      <c r="BO34" s="585"/>
      <c r="BP34" s="585"/>
      <c r="BQ34" s="585"/>
      <c r="BR34" s="585"/>
      <c r="BS34" s="585"/>
      <c r="BT34" s="585"/>
      <c r="BU34" s="585"/>
      <c r="BV34" s="175"/>
      <c r="BW34" s="584" t="str">
        <f>IF(BY34="","",MAX(C34:D43,U34:V43,AM34:AN43,BE34:BF43)+1)</f>
        <v/>
      </c>
      <c r="BX34" s="584"/>
      <c r="BY34" s="585" t="str">
        <f>IF('各会計、関係団体の財政状況及び健全化判断比率'!B68="","",'各会計、関係団体の財政状況及び健全化判断比率'!B68)</f>
        <v/>
      </c>
      <c r="BZ34" s="585"/>
      <c r="CA34" s="585"/>
      <c r="CB34" s="585"/>
      <c r="CC34" s="585"/>
      <c r="CD34" s="585"/>
      <c r="CE34" s="585"/>
      <c r="CF34" s="585"/>
      <c r="CG34" s="585"/>
      <c r="CH34" s="585"/>
      <c r="CI34" s="585"/>
      <c r="CJ34" s="585"/>
      <c r="CK34" s="585"/>
      <c r="CL34" s="585"/>
      <c r="CM34" s="585"/>
      <c r="CN34" s="175"/>
      <c r="CO34" s="584">
        <f>IF(CQ34="","",MAX(C34:D43,U34:V43,AM34:AN43,BE34:BF43,BW34:BX43)+1)</f>
        <v>6</v>
      </c>
      <c r="CP34" s="584"/>
      <c r="CQ34" s="585" t="str">
        <f>IF('各会計、関係団体の財政状況及び健全化判断比率'!BS7="","",'各会計、関係団体の財政状況及び健全化判断比率'!BS7)</f>
        <v>未来ぎのざ</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f t="shared" ref="CO35:CO43" si="3">IF(CQ35="","",CO34+1)</f>
        <v>7</v>
      </c>
      <c r="CP35" s="584"/>
      <c r="CQ35" s="585" t="str">
        <f>IF('各会計、関係団体の財政状況及び健全化判断比率'!BS8="","",'各会計、関係団体の財政状況及び健全化判断比率'!BS8)</f>
        <v>地方道路公社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f t="shared" si="3"/>
        <v>8</v>
      </c>
      <c r="CP36" s="584"/>
      <c r="CQ36" s="585" t="str">
        <f>IF('各会計、関係団体の財政状況及び健全化判断比率'!BS9="","",'各会計、関係団体の財政状況及び健全化判断比率'!BS9)</f>
        <v>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h2PvKE0V8wuxlBASVsU4rxwqFigBqvRCNAQsvTL7pbjJUNqjJ/yjjBAfQr2SvQTmTTHu1AkgBc10peYt5kfgOg==" saltValue="jJ3swd0KNaqLfJ3FKKpj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696620</v>
      </c>
      <c r="S5" s="600"/>
      <c r="T5" s="600"/>
      <c r="U5" s="600"/>
      <c r="V5" s="600"/>
      <c r="W5" s="600"/>
      <c r="X5" s="600"/>
      <c r="Y5" s="601"/>
      <c r="Z5" s="602">
        <v>7.1</v>
      </c>
      <c r="AA5" s="602"/>
      <c r="AB5" s="602"/>
      <c r="AC5" s="602"/>
      <c r="AD5" s="603">
        <v>696620</v>
      </c>
      <c r="AE5" s="603"/>
      <c r="AF5" s="603"/>
      <c r="AG5" s="603"/>
      <c r="AH5" s="603"/>
      <c r="AI5" s="603"/>
      <c r="AJ5" s="603"/>
      <c r="AK5" s="603"/>
      <c r="AL5" s="604">
        <v>18.899999999999999</v>
      </c>
      <c r="AM5" s="605"/>
      <c r="AN5" s="605"/>
      <c r="AO5" s="606"/>
      <c r="AP5" s="596" t="s">
        <v>216</v>
      </c>
      <c r="AQ5" s="597"/>
      <c r="AR5" s="597"/>
      <c r="AS5" s="597"/>
      <c r="AT5" s="597"/>
      <c r="AU5" s="597"/>
      <c r="AV5" s="597"/>
      <c r="AW5" s="597"/>
      <c r="AX5" s="597"/>
      <c r="AY5" s="597"/>
      <c r="AZ5" s="597"/>
      <c r="BA5" s="597"/>
      <c r="BB5" s="597"/>
      <c r="BC5" s="597"/>
      <c r="BD5" s="597"/>
      <c r="BE5" s="597"/>
      <c r="BF5" s="598"/>
      <c r="BG5" s="610">
        <v>696620</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33551</v>
      </c>
      <c r="S6" s="611"/>
      <c r="T6" s="611"/>
      <c r="U6" s="611"/>
      <c r="V6" s="611"/>
      <c r="W6" s="611"/>
      <c r="X6" s="611"/>
      <c r="Y6" s="612"/>
      <c r="Z6" s="613">
        <v>0.3</v>
      </c>
      <c r="AA6" s="613"/>
      <c r="AB6" s="613"/>
      <c r="AC6" s="613"/>
      <c r="AD6" s="614">
        <v>33551</v>
      </c>
      <c r="AE6" s="614"/>
      <c r="AF6" s="614"/>
      <c r="AG6" s="614"/>
      <c r="AH6" s="614"/>
      <c r="AI6" s="614"/>
      <c r="AJ6" s="614"/>
      <c r="AK6" s="614"/>
      <c r="AL6" s="615">
        <v>0.9</v>
      </c>
      <c r="AM6" s="616"/>
      <c r="AN6" s="616"/>
      <c r="AO6" s="617"/>
      <c r="AP6" s="607" t="s">
        <v>221</v>
      </c>
      <c r="AQ6" s="608"/>
      <c r="AR6" s="608"/>
      <c r="AS6" s="608"/>
      <c r="AT6" s="608"/>
      <c r="AU6" s="608"/>
      <c r="AV6" s="608"/>
      <c r="AW6" s="608"/>
      <c r="AX6" s="608"/>
      <c r="AY6" s="608"/>
      <c r="AZ6" s="608"/>
      <c r="BA6" s="608"/>
      <c r="BB6" s="608"/>
      <c r="BC6" s="608"/>
      <c r="BD6" s="608"/>
      <c r="BE6" s="608"/>
      <c r="BF6" s="609"/>
      <c r="BG6" s="610">
        <v>696620</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91461</v>
      </c>
      <c r="CS6" s="611"/>
      <c r="CT6" s="611"/>
      <c r="CU6" s="611"/>
      <c r="CV6" s="611"/>
      <c r="CW6" s="611"/>
      <c r="CX6" s="611"/>
      <c r="CY6" s="612"/>
      <c r="CZ6" s="604">
        <v>0.9</v>
      </c>
      <c r="DA6" s="605"/>
      <c r="DB6" s="605"/>
      <c r="DC6" s="621"/>
      <c r="DD6" s="619" t="s">
        <v>121</v>
      </c>
      <c r="DE6" s="611"/>
      <c r="DF6" s="611"/>
      <c r="DG6" s="611"/>
      <c r="DH6" s="611"/>
      <c r="DI6" s="611"/>
      <c r="DJ6" s="611"/>
      <c r="DK6" s="611"/>
      <c r="DL6" s="611"/>
      <c r="DM6" s="611"/>
      <c r="DN6" s="611"/>
      <c r="DO6" s="611"/>
      <c r="DP6" s="612"/>
      <c r="DQ6" s="619">
        <v>91461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95</v>
      </c>
      <c r="S7" s="611"/>
      <c r="T7" s="611"/>
      <c r="U7" s="611"/>
      <c r="V7" s="611"/>
      <c r="W7" s="611"/>
      <c r="X7" s="611"/>
      <c r="Y7" s="612"/>
      <c r="Z7" s="613">
        <v>0</v>
      </c>
      <c r="AA7" s="613"/>
      <c r="AB7" s="613"/>
      <c r="AC7" s="613"/>
      <c r="AD7" s="614">
        <v>95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238851</v>
      </c>
      <c r="BH7" s="611"/>
      <c r="BI7" s="611"/>
      <c r="BJ7" s="611"/>
      <c r="BK7" s="611"/>
      <c r="BL7" s="611"/>
      <c r="BM7" s="611"/>
      <c r="BN7" s="612"/>
      <c r="BO7" s="613">
        <v>34.299999999999997</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3252855</v>
      </c>
      <c r="CS7" s="611"/>
      <c r="CT7" s="611"/>
      <c r="CU7" s="611"/>
      <c r="CV7" s="611"/>
      <c r="CW7" s="611"/>
      <c r="CX7" s="611"/>
      <c r="CY7" s="612"/>
      <c r="CZ7" s="613">
        <v>33.700000000000003</v>
      </c>
      <c r="DA7" s="613"/>
      <c r="DB7" s="613"/>
      <c r="DC7" s="613"/>
      <c r="DD7" s="619">
        <v>307283</v>
      </c>
      <c r="DE7" s="611"/>
      <c r="DF7" s="611"/>
      <c r="DG7" s="611"/>
      <c r="DH7" s="611"/>
      <c r="DI7" s="611"/>
      <c r="DJ7" s="611"/>
      <c r="DK7" s="611"/>
      <c r="DL7" s="611"/>
      <c r="DM7" s="611"/>
      <c r="DN7" s="611"/>
      <c r="DO7" s="611"/>
      <c r="DP7" s="612"/>
      <c r="DQ7" s="619">
        <v>1472299</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1215</v>
      </c>
      <c r="S8" s="611"/>
      <c r="T8" s="611"/>
      <c r="U8" s="611"/>
      <c r="V8" s="611"/>
      <c r="W8" s="611"/>
      <c r="X8" s="611"/>
      <c r="Y8" s="612"/>
      <c r="Z8" s="613">
        <v>0</v>
      </c>
      <c r="AA8" s="613"/>
      <c r="AB8" s="613"/>
      <c r="AC8" s="613"/>
      <c r="AD8" s="614">
        <v>1215</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10157</v>
      </c>
      <c r="BH8" s="611"/>
      <c r="BI8" s="611"/>
      <c r="BJ8" s="611"/>
      <c r="BK8" s="611"/>
      <c r="BL8" s="611"/>
      <c r="BM8" s="611"/>
      <c r="BN8" s="612"/>
      <c r="BO8" s="613">
        <v>1.5</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1699492</v>
      </c>
      <c r="CS8" s="611"/>
      <c r="CT8" s="611"/>
      <c r="CU8" s="611"/>
      <c r="CV8" s="611"/>
      <c r="CW8" s="611"/>
      <c r="CX8" s="611"/>
      <c r="CY8" s="612"/>
      <c r="CZ8" s="613">
        <v>17.600000000000001</v>
      </c>
      <c r="DA8" s="613"/>
      <c r="DB8" s="613"/>
      <c r="DC8" s="613"/>
      <c r="DD8" s="619">
        <v>29929</v>
      </c>
      <c r="DE8" s="611"/>
      <c r="DF8" s="611"/>
      <c r="DG8" s="611"/>
      <c r="DH8" s="611"/>
      <c r="DI8" s="611"/>
      <c r="DJ8" s="611"/>
      <c r="DK8" s="611"/>
      <c r="DL8" s="611"/>
      <c r="DM8" s="611"/>
      <c r="DN8" s="611"/>
      <c r="DO8" s="611"/>
      <c r="DP8" s="612"/>
      <c r="DQ8" s="619">
        <v>837917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1363</v>
      </c>
      <c r="S9" s="611"/>
      <c r="T9" s="611"/>
      <c r="U9" s="611"/>
      <c r="V9" s="611"/>
      <c r="W9" s="611"/>
      <c r="X9" s="611"/>
      <c r="Y9" s="612"/>
      <c r="Z9" s="613">
        <v>0</v>
      </c>
      <c r="AA9" s="613"/>
      <c r="AB9" s="613"/>
      <c r="AC9" s="613"/>
      <c r="AD9" s="614">
        <v>1363</v>
      </c>
      <c r="AE9" s="614"/>
      <c r="AF9" s="614"/>
      <c r="AG9" s="614"/>
      <c r="AH9" s="614"/>
      <c r="AI9" s="614"/>
      <c r="AJ9" s="614"/>
      <c r="AK9" s="614"/>
      <c r="AL9" s="615">
        <v>0</v>
      </c>
      <c r="AM9" s="616"/>
      <c r="AN9" s="616"/>
      <c r="AO9" s="617"/>
      <c r="AP9" s="607" t="s">
        <v>230</v>
      </c>
      <c r="AQ9" s="608"/>
      <c r="AR9" s="608"/>
      <c r="AS9" s="608"/>
      <c r="AT9" s="608"/>
      <c r="AU9" s="608"/>
      <c r="AV9" s="608"/>
      <c r="AW9" s="608"/>
      <c r="AX9" s="608"/>
      <c r="AY9" s="608"/>
      <c r="AZ9" s="608"/>
      <c r="BA9" s="608"/>
      <c r="BB9" s="608"/>
      <c r="BC9" s="608"/>
      <c r="BD9" s="608"/>
      <c r="BE9" s="608"/>
      <c r="BF9" s="609"/>
      <c r="BG9" s="610">
        <v>205326</v>
      </c>
      <c r="BH9" s="611"/>
      <c r="BI9" s="611"/>
      <c r="BJ9" s="611"/>
      <c r="BK9" s="611"/>
      <c r="BL9" s="611"/>
      <c r="BM9" s="611"/>
      <c r="BN9" s="612"/>
      <c r="BO9" s="613">
        <v>29.5</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479128</v>
      </c>
      <c r="CS9" s="611"/>
      <c r="CT9" s="611"/>
      <c r="CU9" s="611"/>
      <c r="CV9" s="611"/>
      <c r="CW9" s="611"/>
      <c r="CX9" s="611"/>
      <c r="CY9" s="612"/>
      <c r="CZ9" s="613">
        <v>5</v>
      </c>
      <c r="DA9" s="613"/>
      <c r="DB9" s="613"/>
      <c r="DC9" s="613"/>
      <c r="DD9" s="619">
        <v>2950</v>
      </c>
      <c r="DE9" s="611"/>
      <c r="DF9" s="611"/>
      <c r="DG9" s="611"/>
      <c r="DH9" s="611"/>
      <c r="DI9" s="611"/>
      <c r="DJ9" s="611"/>
      <c r="DK9" s="611"/>
      <c r="DL9" s="611"/>
      <c r="DM9" s="611"/>
      <c r="DN9" s="611"/>
      <c r="DO9" s="611"/>
      <c r="DP9" s="612"/>
      <c r="DQ9" s="619">
        <v>367906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12560</v>
      </c>
      <c r="BH10" s="611"/>
      <c r="BI10" s="611"/>
      <c r="BJ10" s="611"/>
      <c r="BK10" s="611"/>
      <c r="BL10" s="611"/>
      <c r="BM10" s="611"/>
      <c r="BN10" s="612"/>
      <c r="BO10" s="613">
        <v>1.8</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10788</v>
      </c>
      <c r="CS10" s="611"/>
      <c r="CT10" s="611"/>
      <c r="CU10" s="611"/>
      <c r="CV10" s="611"/>
      <c r="CW10" s="611"/>
      <c r="CX10" s="611"/>
      <c r="CY10" s="612"/>
      <c r="CZ10" s="613">
        <v>0.1</v>
      </c>
      <c r="DA10" s="613"/>
      <c r="DB10" s="613"/>
      <c r="DC10" s="613"/>
      <c r="DD10" s="619" t="s">
        <v>121</v>
      </c>
      <c r="DE10" s="611"/>
      <c r="DF10" s="611"/>
      <c r="DG10" s="611"/>
      <c r="DH10" s="611"/>
      <c r="DI10" s="611"/>
      <c r="DJ10" s="611"/>
      <c r="DK10" s="611"/>
      <c r="DL10" s="611"/>
      <c r="DM10" s="611"/>
      <c r="DN10" s="611"/>
      <c r="DO10" s="611"/>
      <c r="DP10" s="612"/>
      <c r="DQ10" s="619">
        <v>5513</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127945</v>
      </c>
      <c r="S11" s="611"/>
      <c r="T11" s="611"/>
      <c r="U11" s="611"/>
      <c r="V11" s="611"/>
      <c r="W11" s="611"/>
      <c r="X11" s="611"/>
      <c r="Y11" s="612"/>
      <c r="Z11" s="615">
        <v>1.3</v>
      </c>
      <c r="AA11" s="616"/>
      <c r="AB11" s="616"/>
      <c r="AC11" s="622"/>
      <c r="AD11" s="619">
        <v>127945</v>
      </c>
      <c r="AE11" s="611"/>
      <c r="AF11" s="611"/>
      <c r="AG11" s="611"/>
      <c r="AH11" s="611"/>
      <c r="AI11" s="611"/>
      <c r="AJ11" s="611"/>
      <c r="AK11" s="612"/>
      <c r="AL11" s="615">
        <v>3.5</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10808</v>
      </c>
      <c r="BH11" s="611"/>
      <c r="BI11" s="611"/>
      <c r="BJ11" s="611"/>
      <c r="BK11" s="611"/>
      <c r="BL11" s="611"/>
      <c r="BM11" s="611"/>
      <c r="BN11" s="612"/>
      <c r="BO11" s="613">
        <v>1.6</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590654</v>
      </c>
      <c r="CS11" s="611"/>
      <c r="CT11" s="611"/>
      <c r="CU11" s="611"/>
      <c r="CV11" s="611"/>
      <c r="CW11" s="611"/>
      <c r="CX11" s="611"/>
      <c r="CY11" s="612"/>
      <c r="CZ11" s="613">
        <v>6.1</v>
      </c>
      <c r="DA11" s="613"/>
      <c r="DB11" s="613"/>
      <c r="DC11" s="613"/>
      <c r="DD11" s="619">
        <v>196517</v>
      </c>
      <c r="DE11" s="611"/>
      <c r="DF11" s="611"/>
      <c r="DG11" s="611"/>
      <c r="DH11" s="611"/>
      <c r="DI11" s="611"/>
      <c r="DJ11" s="611"/>
      <c r="DK11" s="611"/>
      <c r="DL11" s="611"/>
      <c r="DM11" s="611"/>
      <c r="DN11" s="611"/>
      <c r="DO11" s="611"/>
      <c r="DP11" s="612"/>
      <c r="DQ11" s="619">
        <v>376530</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25576</v>
      </c>
      <c r="S12" s="611"/>
      <c r="T12" s="611"/>
      <c r="U12" s="611"/>
      <c r="V12" s="611"/>
      <c r="W12" s="611"/>
      <c r="X12" s="611"/>
      <c r="Y12" s="612"/>
      <c r="Z12" s="613">
        <v>0.3</v>
      </c>
      <c r="AA12" s="613"/>
      <c r="AB12" s="613"/>
      <c r="AC12" s="613"/>
      <c r="AD12" s="614">
        <v>25576</v>
      </c>
      <c r="AE12" s="614"/>
      <c r="AF12" s="614"/>
      <c r="AG12" s="614"/>
      <c r="AH12" s="614"/>
      <c r="AI12" s="614"/>
      <c r="AJ12" s="614"/>
      <c r="AK12" s="614"/>
      <c r="AL12" s="615">
        <v>0.7</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410329</v>
      </c>
      <c r="BH12" s="611"/>
      <c r="BI12" s="611"/>
      <c r="BJ12" s="611"/>
      <c r="BK12" s="611"/>
      <c r="BL12" s="611"/>
      <c r="BM12" s="611"/>
      <c r="BN12" s="612"/>
      <c r="BO12" s="613">
        <v>58.9</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220366</v>
      </c>
      <c r="CS12" s="611"/>
      <c r="CT12" s="611"/>
      <c r="CU12" s="611"/>
      <c r="CV12" s="611"/>
      <c r="CW12" s="611"/>
      <c r="CX12" s="611"/>
      <c r="CY12" s="612"/>
      <c r="CZ12" s="613">
        <v>2.2999999999999998</v>
      </c>
      <c r="DA12" s="613"/>
      <c r="DB12" s="613"/>
      <c r="DC12" s="613"/>
      <c r="DD12" s="619">
        <v>4908</v>
      </c>
      <c r="DE12" s="611"/>
      <c r="DF12" s="611"/>
      <c r="DG12" s="611"/>
      <c r="DH12" s="611"/>
      <c r="DI12" s="611"/>
      <c r="DJ12" s="611"/>
      <c r="DK12" s="611"/>
      <c r="DL12" s="611"/>
      <c r="DM12" s="611"/>
      <c r="DN12" s="611"/>
      <c r="DO12" s="611"/>
      <c r="DP12" s="612"/>
      <c r="DQ12" s="619">
        <v>146111</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281891</v>
      </c>
      <c r="BH13" s="611"/>
      <c r="BI13" s="611"/>
      <c r="BJ13" s="611"/>
      <c r="BK13" s="611"/>
      <c r="BL13" s="611"/>
      <c r="BM13" s="611"/>
      <c r="BN13" s="612"/>
      <c r="BO13" s="613">
        <v>40.5</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618421</v>
      </c>
      <c r="CS13" s="611"/>
      <c r="CT13" s="611"/>
      <c r="CU13" s="611"/>
      <c r="CV13" s="611"/>
      <c r="CW13" s="611"/>
      <c r="CX13" s="611"/>
      <c r="CY13" s="612"/>
      <c r="CZ13" s="613">
        <v>6.4</v>
      </c>
      <c r="DA13" s="613"/>
      <c r="DB13" s="613"/>
      <c r="DC13" s="613"/>
      <c r="DD13" s="619">
        <v>503621</v>
      </c>
      <c r="DE13" s="611"/>
      <c r="DF13" s="611"/>
      <c r="DG13" s="611"/>
      <c r="DH13" s="611"/>
      <c r="DI13" s="611"/>
      <c r="DJ13" s="611"/>
      <c r="DK13" s="611"/>
      <c r="DL13" s="611"/>
      <c r="DM13" s="611"/>
      <c r="DN13" s="611"/>
      <c r="DO13" s="611"/>
      <c r="DP13" s="612"/>
      <c r="DQ13" s="619">
        <v>292397</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303</v>
      </c>
      <c r="S14" s="611"/>
      <c r="T14" s="611"/>
      <c r="U14" s="611"/>
      <c r="V14" s="611"/>
      <c r="W14" s="611"/>
      <c r="X14" s="611"/>
      <c r="Y14" s="612"/>
      <c r="Z14" s="613">
        <v>0</v>
      </c>
      <c r="AA14" s="613"/>
      <c r="AB14" s="613"/>
      <c r="AC14" s="613"/>
      <c r="AD14" s="614">
        <v>303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24775</v>
      </c>
      <c r="BH14" s="611"/>
      <c r="BI14" s="611"/>
      <c r="BJ14" s="611"/>
      <c r="BK14" s="611"/>
      <c r="BL14" s="611"/>
      <c r="BM14" s="611"/>
      <c r="BN14" s="612"/>
      <c r="BO14" s="613">
        <v>3.6</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191437</v>
      </c>
      <c r="CS14" s="611"/>
      <c r="CT14" s="611"/>
      <c r="CU14" s="611"/>
      <c r="CV14" s="611"/>
      <c r="CW14" s="611"/>
      <c r="CX14" s="611"/>
      <c r="CY14" s="612"/>
      <c r="CZ14" s="613">
        <v>2</v>
      </c>
      <c r="DA14" s="613"/>
      <c r="DB14" s="613"/>
      <c r="DC14" s="613"/>
      <c r="DD14" s="619" t="s">
        <v>121</v>
      </c>
      <c r="DE14" s="611"/>
      <c r="DF14" s="611"/>
      <c r="DG14" s="611"/>
      <c r="DH14" s="611"/>
      <c r="DI14" s="611"/>
      <c r="DJ14" s="611"/>
      <c r="DK14" s="611"/>
      <c r="DL14" s="611"/>
      <c r="DM14" s="611"/>
      <c r="DN14" s="611"/>
      <c r="DO14" s="611"/>
      <c r="DP14" s="612"/>
      <c r="DQ14" s="619">
        <v>174453</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22665</v>
      </c>
      <c r="BH15" s="611"/>
      <c r="BI15" s="611"/>
      <c r="BJ15" s="611"/>
      <c r="BK15" s="611"/>
      <c r="BL15" s="611"/>
      <c r="BM15" s="611"/>
      <c r="BN15" s="612"/>
      <c r="BO15" s="613">
        <v>3.3</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2125170</v>
      </c>
      <c r="CS15" s="611"/>
      <c r="CT15" s="611"/>
      <c r="CU15" s="611"/>
      <c r="CV15" s="611"/>
      <c r="CW15" s="611"/>
      <c r="CX15" s="611"/>
      <c r="CY15" s="612"/>
      <c r="CZ15" s="613">
        <v>22</v>
      </c>
      <c r="DA15" s="613"/>
      <c r="DB15" s="613"/>
      <c r="DC15" s="613"/>
      <c r="DD15" s="619">
        <v>1191010</v>
      </c>
      <c r="DE15" s="611"/>
      <c r="DF15" s="611"/>
      <c r="DG15" s="611"/>
      <c r="DH15" s="611"/>
      <c r="DI15" s="611"/>
      <c r="DJ15" s="611"/>
      <c r="DK15" s="611"/>
      <c r="DL15" s="611"/>
      <c r="DM15" s="611"/>
      <c r="DN15" s="611"/>
      <c r="DO15" s="611"/>
      <c r="DP15" s="612"/>
      <c r="DQ15" s="619">
        <v>768831</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3462</v>
      </c>
      <c r="S16" s="611"/>
      <c r="T16" s="611"/>
      <c r="U16" s="611"/>
      <c r="V16" s="611"/>
      <c r="W16" s="611"/>
      <c r="X16" s="611"/>
      <c r="Y16" s="612"/>
      <c r="Z16" s="613">
        <v>0</v>
      </c>
      <c r="AA16" s="613"/>
      <c r="AB16" s="613"/>
      <c r="AC16" s="613"/>
      <c r="AD16" s="614">
        <v>3462</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16731</v>
      </c>
      <c r="CS16" s="611"/>
      <c r="CT16" s="611"/>
      <c r="CU16" s="611"/>
      <c r="CV16" s="611"/>
      <c r="CW16" s="611"/>
      <c r="CX16" s="611"/>
      <c r="CY16" s="612"/>
      <c r="CZ16" s="613">
        <v>0.2</v>
      </c>
      <c r="DA16" s="613"/>
      <c r="DB16" s="613"/>
      <c r="DC16" s="613"/>
      <c r="DD16" s="619" t="s">
        <v>121</v>
      </c>
      <c r="DE16" s="611"/>
      <c r="DF16" s="611"/>
      <c r="DG16" s="611"/>
      <c r="DH16" s="611"/>
      <c r="DI16" s="611"/>
      <c r="DJ16" s="611"/>
      <c r="DK16" s="611"/>
      <c r="DL16" s="611"/>
      <c r="DM16" s="611"/>
      <c r="DN16" s="611"/>
      <c r="DO16" s="611"/>
      <c r="DP16" s="612"/>
      <c r="DQ16" s="619">
        <v>14331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7780</v>
      </c>
      <c r="S17" s="611"/>
      <c r="T17" s="611"/>
      <c r="U17" s="611"/>
      <c r="V17" s="611"/>
      <c r="W17" s="611"/>
      <c r="X17" s="611"/>
      <c r="Y17" s="612"/>
      <c r="Z17" s="613">
        <v>0.1</v>
      </c>
      <c r="AA17" s="613"/>
      <c r="AB17" s="613"/>
      <c r="AC17" s="613"/>
      <c r="AD17" s="614">
        <v>7780</v>
      </c>
      <c r="AE17" s="614"/>
      <c r="AF17" s="614"/>
      <c r="AG17" s="614"/>
      <c r="AH17" s="614"/>
      <c r="AI17" s="614"/>
      <c r="AJ17" s="614"/>
      <c r="AK17" s="614"/>
      <c r="AL17" s="615">
        <v>0.2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342024</v>
      </c>
      <c r="CS17" s="611"/>
      <c r="CT17" s="611"/>
      <c r="CU17" s="611"/>
      <c r="CV17" s="611"/>
      <c r="CW17" s="611"/>
      <c r="CX17" s="611"/>
      <c r="CY17" s="612"/>
      <c r="CZ17" s="613">
        <v>3.5</v>
      </c>
      <c r="DA17" s="613"/>
      <c r="DB17" s="613"/>
      <c r="DC17" s="613"/>
      <c r="DD17" s="619" t="s">
        <v>121</v>
      </c>
      <c r="DE17" s="611"/>
      <c r="DF17" s="611"/>
      <c r="DG17" s="611"/>
      <c r="DH17" s="611"/>
      <c r="DI17" s="611"/>
      <c r="DJ17" s="611"/>
      <c r="DK17" s="611"/>
      <c r="DL17" s="611"/>
      <c r="DM17" s="611"/>
      <c r="DN17" s="611"/>
      <c r="DO17" s="611"/>
      <c r="DP17" s="612"/>
      <c r="DQ17" s="619">
        <v>342024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5779</v>
      </c>
      <c r="S18" s="611"/>
      <c r="T18" s="611"/>
      <c r="U18" s="611"/>
      <c r="V18" s="611"/>
      <c r="W18" s="611"/>
      <c r="X18" s="611"/>
      <c r="Y18" s="612"/>
      <c r="Z18" s="613">
        <v>0.1</v>
      </c>
      <c r="AA18" s="613"/>
      <c r="AB18" s="613"/>
      <c r="AC18" s="613"/>
      <c r="AD18" s="614">
        <v>5779</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5779</v>
      </c>
      <c r="S19" s="611"/>
      <c r="T19" s="611"/>
      <c r="U19" s="611"/>
      <c r="V19" s="611"/>
      <c r="W19" s="611"/>
      <c r="X19" s="611"/>
      <c r="Y19" s="612"/>
      <c r="Z19" s="613">
        <v>0.1</v>
      </c>
      <c r="AA19" s="613"/>
      <c r="AB19" s="613"/>
      <c r="AC19" s="613"/>
      <c r="AD19" s="614">
        <v>5779</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9638527</v>
      </c>
      <c r="CS20" s="611"/>
      <c r="CT20" s="611"/>
      <c r="CU20" s="611"/>
      <c r="CV20" s="611"/>
      <c r="CW20" s="611"/>
      <c r="CX20" s="611"/>
      <c r="CY20" s="612"/>
      <c r="CZ20" s="613">
        <v>100</v>
      </c>
      <c r="DA20" s="613"/>
      <c r="DB20" s="613"/>
      <c r="DC20" s="613"/>
      <c r="DD20" s="619">
        <v>2236218</v>
      </c>
      <c r="DE20" s="611"/>
      <c r="DF20" s="611"/>
      <c r="DG20" s="611"/>
      <c r="DH20" s="611"/>
      <c r="DI20" s="611"/>
      <c r="DJ20" s="611"/>
      <c r="DK20" s="611"/>
      <c r="DL20" s="611"/>
      <c r="DM20" s="611"/>
      <c r="DN20" s="611"/>
      <c r="DO20" s="611"/>
      <c r="DP20" s="612"/>
      <c r="DQ20" s="619">
        <v>4889773</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1742391</v>
      </c>
      <c r="S21" s="611"/>
      <c r="T21" s="611"/>
      <c r="U21" s="611"/>
      <c r="V21" s="611"/>
      <c r="W21" s="611"/>
      <c r="X21" s="611"/>
      <c r="Y21" s="612"/>
      <c r="Z21" s="613">
        <v>17.899999999999999</v>
      </c>
      <c r="AA21" s="613"/>
      <c r="AB21" s="613"/>
      <c r="AC21" s="613"/>
      <c r="AD21" s="614">
        <v>1622242</v>
      </c>
      <c r="AE21" s="614"/>
      <c r="AF21" s="614"/>
      <c r="AG21" s="614"/>
      <c r="AH21" s="614"/>
      <c r="AI21" s="614"/>
      <c r="AJ21" s="614"/>
      <c r="AK21" s="614"/>
      <c r="AL21" s="615">
        <v>44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1622242</v>
      </c>
      <c r="S22" s="611"/>
      <c r="T22" s="611"/>
      <c r="U22" s="611"/>
      <c r="V22" s="611"/>
      <c r="W22" s="611"/>
      <c r="X22" s="611"/>
      <c r="Y22" s="612"/>
      <c r="Z22" s="613">
        <v>16.600000000000001</v>
      </c>
      <c r="AA22" s="613"/>
      <c r="AB22" s="613"/>
      <c r="AC22" s="613"/>
      <c r="AD22" s="614">
        <v>1622242</v>
      </c>
      <c r="AE22" s="614"/>
      <c r="AF22" s="614"/>
      <c r="AG22" s="614"/>
      <c r="AH22" s="614"/>
      <c r="AI22" s="614"/>
      <c r="AJ22" s="614"/>
      <c r="AK22" s="614"/>
      <c r="AL22" s="615">
        <v>44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120149</v>
      </c>
      <c r="S23" s="611"/>
      <c r="T23" s="611"/>
      <c r="U23" s="611"/>
      <c r="V23" s="611"/>
      <c r="W23" s="611"/>
      <c r="X23" s="611"/>
      <c r="Y23" s="612"/>
      <c r="Z23" s="613">
        <v>1.2</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2604847</v>
      </c>
      <c r="CS24" s="600"/>
      <c r="CT24" s="600"/>
      <c r="CU24" s="600"/>
      <c r="CV24" s="600"/>
      <c r="CW24" s="600"/>
      <c r="CX24" s="600"/>
      <c r="CY24" s="601"/>
      <c r="CZ24" s="604">
        <v>27</v>
      </c>
      <c r="DA24" s="605"/>
      <c r="DB24" s="605"/>
      <c r="DC24" s="621"/>
      <c r="DD24" s="640">
        <v>1731833</v>
      </c>
      <c r="DE24" s="600"/>
      <c r="DF24" s="600"/>
      <c r="DG24" s="600"/>
      <c r="DH24" s="600"/>
      <c r="DI24" s="600"/>
      <c r="DJ24" s="600"/>
      <c r="DK24" s="601"/>
      <c r="DL24" s="640">
        <v>1703627</v>
      </c>
      <c r="DM24" s="600"/>
      <c r="DN24" s="600"/>
      <c r="DO24" s="600"/>
      <c r="DP24" s="600"/>
      <c r="DQ24" s="600"/>
      <c r="DR24" s="600"/>
      <c r="DS24" s="600"/>
      <c r="DT24" s="600"/>
      <c r="DU24" s="600"/>
      <c r="DV24" s="601"/>
      <c r="DW24" s="604">
        <v>46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2646080</v>
      </c>
      <c r="S25" s="611"/>
      <c r="T25" s="611"/>
      <c r="U25" s="611"/>
      <c r="V25" s="611"/>
      <c r="W25" s="611"/>
      <c r="X25" s="611"/>
      <c r="Y25" s="612"/>
      <c r="Z25" s="613">
        <v>27.1</v>
      </c>
      <c r="AA25" s="613"/>
      <c r="AB25" s="613"/>
      <c r="AC25" s="613"/>
      <c r="AD25" s="614">
        <v>2525931</v>
      </c>
      <c r="AE25" s="614"/>
      <c r="AF25" s="614"/>
      <c r="AG25" s="614"/>
      <c r="AH25" s="614"/>
      <c r="AI25" s="614"/>
      <c r="AJ25" s="614"/>
      <c r="AK25" s="614"/>
      <c r="AL25" s="615">
        <v>68.400000000000006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1288756</v>
      </c>
      <c r="CS25" s="641"/>
      <c r="CT25" s="641"/>
      <c r="CU25" s="641"/>
      <c r="CV25" s="641"/>
      <c r="CW25" s="641"/>
      <c r="CX25" s="641"/>
      <c r="CY25" s="642"/>
      <c r="CZ25" s="615">
        <v>13.4</v>
      </c>
      <c r="DA25" s="643"/>
      <c r="DB25" s="643"/>
      <c r="DC25" s="645"/>
      <c r="DD25" s="619">
        <v>1128729</v>
      </c>
      <c r="DE25" s="641"/>
      <c r="DF25" s="641"/>
      <c r="DG25" s="641"/>
      <c r="DH25" s="641"/>
      <c r="DI25" s="641"/>
      <c r="DJ25" s="641"/>
      <c r="DK25" s="642"/>
      <c r="DL25" s="619">
        <v>1104071</v>
      </c>
      <c r="DM25" s="641"/>
      <c r="DN25" s="641"/>
      <c r="DO25" s="641"/>
      <c r="DP25" s="641"/>
      <c r="DQ25" s="641"/>
      <c r="DR25" s="641"/>
      <c r="DS25" s="641"/>
      <c r="DT25" s="641"/>
      <c r="DU25" s="641"/>
      <c r="DV25" s="642"/>
      <c r="DW25" s="615">
        <v>29.8</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623</v>
      </c>
      <c r="S26" s="611"/>
      <c r="T26" s="611"/>
      <c r="U26" s="611"/>
      <c r="V26" s="611"/>
      <c r="W26" s="611"/>
      <c r="X26" s="611"/>
      <c r="Y26" s="612"/>
      <c r="Z26" s="613">
        <v>0</v>
      </c>
      <c r="AA26" s="613"/>
      <c r="AB26" s="613"/>
      <c r="AC26" s="613"/>
      <c r="AD26" s="614">
        <v>623</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525633</v>
      </c>
      <c r="CS26" s="611"/>
      <c r="CT26" s="611"/>
      <c r="CU26" s="611"/>
      <c r="CV26" s="611"/>
      <c r="CW26" s="611"/>
      <c r="CX26" s="611"/>
      <c r="CY26" s="612"/>
      <c r="CZ26" s="615">
        <v>5.5</v>
      </c>
      <c r="DA26" s="643"/>
      <c r="DB26" s="643"/>
      <c r="DC26" s="645"/>
      <c r="DD26" s="619">
        <v>514550</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55792</v>
      </c>
      <c r="S27" s="611"/>
      <c r="T27" s="611"/>
      <c r="U27" s="611"/>
      <c r="V27" s="611"/>
      <c r="W27" s="611"/>
      <c r="X27" s="611"/>
      <c r="Y27" s="612"/>
      <c r="Z27" s="613">
        <v>0.6</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696620</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974067</v>
      </c>
      <c r="CS27" s="641"/>
      <c r="CT27" s="641"/>
      <c r="CU27" s="641"/>
      <c r="CV27" s="641"/>
      <c r="CW27" s="641"/>
      <c r="CX27" s="641"/>
      <c r="CY27" s="642"/>
      <c r="CZ27" s="615">
        <v>10.1</v>
      </c>
      <c r="DA27" s="643"/>
      <c r="DB27" s="643"/>
      <c r="DC27" s="645"/>
      <c r="DD27" s="619">
        <v>261080</v>
      </c>
      <c r="DE27" s="641"/>
      <c r="DF27" s="641"/>
      <c r="DG27" s="641"/>
      <c r="DH27" s="641"/>
      <c r="DI27" s="641"/>
      <c r="DJ27" s="641"/>
      <c r="DK27" s="642"/>
      <c r="DL27" s="619">
        <v>257647</v>
      </c>
      <c r="DM27" s="641"/>
      <c r="DN27" s="641"/>
      <c r="DO27" s="641"/>
      <c r="DP27" s="641"/>
      <c r="DQ27" s="641"/>
      <c r="DR27" s="641"/>
      <c r="DS27" s="641"/>
      <c r="DT27" s="641"/>
      <c r="DU27" s="641"/>
      <c r="DV27" s="642"/>
      <c r="DW27" s="615">
        <v>7</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215414</v>
      </c>
      <c r="S28" s="611"/>
      <c r="T28" s="611"/>
      <c r="U28" s="611"/>
      <c r="V28" s="611"/>
      <c r="W28" s="611"/>
      <c r="X28" s="611"/>
      <c r="Y28" s="612"/>
      <c r="Z28" s="613">
        <v>2.2000000000000002</v>
      </c>
      <c r="AA28" s="613"/>
      <c r="AB28" s="613"/>
      <c r="AC28" s="613"/>
      <c r="AD28" s="614" t="s">
        <v>121</v>
      </c>
      <c r="AE28" s="614"/>
      <c r="AF28" s="614"/>
      <c r="AG28" s="614"/>
      <c r="AH28" s="614"/>
      <c r="AI28" s="614"/>
      <c r="AJ28" s="614"/>
      <c r="AK28" s="614"/>
      <c r="AL28" s="615" t="s">
        <v>121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342024</v>
      </c>
      <c r="CS28" s="611"/>
      <c r="CT28" s="611"/>
      <c r="CU28" s="611"/>
      <c r="CV28" s="611"/>
      <c r="CW28" s="611"/>
      <c r="CX28" s="611"/>
      <c r="CY28" s="612"/>
      <c r="CZ28" s="615">
        <v>3.5</v>
      </c>
      <c r="DA28" s="643"/>
      <c r="DB28" s="643"/>
      <c r="DC28" s="645"/>
      <c r="DD28" s="619">
        <v>342024</v>
      </c>
      <c r="DE28" s="611"/>
      <c r="DF28" s="611"/>
      <c r="DG28" s="611"/>
      <c r="DH28" s="611"/>
      <c r="DI28" s="611"/>
      <c r="DJ28" s="611"/>
      <c r="DK28" s="612"/>
      <c r="DL28" s="619">
        <v>341909</v>
      </c>
      <c r="DM28" s="611"/>
      <c r="DN28" s="611"/>
      <c r="DO28" s="611"/>
      <c r="DP28" s="611"/>
      <c r="DQ28" s="611"/>
      <c r="DR28" s="611"/>
      <c r="DS28" s="611"/>
      <c r="DT28" s="611"/>
      <c r="DU28" s="611"/>
      <c r="DV28" s="612"/>
      <c r="DW28" s="615">
        <v>9.1999999999999993</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23573</v>
      </c>
      <c r="S29" s="611"/>
      <c r="T29" s="611"/>
      <c r="U29" s="611"/>
      <c r="V29" s="611"/>
      <c r="W29" s="611"/>
      <c r="X29" s="611"/>
      <c r="Y29" s="612"/>
      <c r="Z29" s="613">
        <v>0.2</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342024</v>
      </c>
      <c r="CS29" s="641"/>
      <c r="CT29" s="641"/>
      <c r="CU29" s="641"/>
      <c r="CV29" s="641"/>
      <c r="CW29" s="641"/>
      <c r="CX29" s="641"/>
      <c r="CY29" s="642"/>
      <c r="CZ29" s="615">
        <v>3.5</v>
      </c>
      <c r="DA29" s="643"/>
      <c r="DB29" s="643"/>
      <c r="DC29" s="645"/>
      <c r="DD29" s="619">
        <v>342024</v>
      </c>
      <c r="DE29" s="641"/>
      <c r="DF29" s="641"/>
      <c r="DG29" s="641"/>
      <c r="DH29" s="641"/>
      <c r="DI29" s="641"/>
      <c r="DJ29" s="641"/>
      <c r="DK29" s="642"/>
      <c r="DL29" s="619">
        <v>341909</v>
      </c>
      <c r="DM29" s="641"/>
      <c r="DN29" s="641"/>
      <c r="DO29" s="641"/>
      <c r="DP29" s="641"/>
      <c r="DQ29" s="641"/>
      <c r="DR29" s="641"/>
      <c r="DS29" s="641"/>
      <c r="DT29" s="641"/>
      <c r="DU29" s="641"/>
      <c r="DV29" s="642"/>
      <c r="DW29" s="615">
        <v>9.1999999999999993</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1333124</v>
      </c>
      <c r="S30" s="611"/>
      <c r="T30" s="611"/>
      <c r="U30" s="611"/>
      <c r="V30" s="611"/>
      <c r="W30" s="611"/>
      <c r="X30" s="611"/>
      <c r="Y30" s="612"/>
      <c r="Z30" s="613">
        <v>13.7</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326208</v>
      </c>
      <c r="CS30" s="611"/>
      <c r="CT30" s="611"/>
      <c r="CU30" s="611"/>
      <c r="CV30" s="611"/>
      <c r="CW30" s="611"/>
      <c r="CX30" s="611"/>
      <c r="CY30" s="612"/>
      <c r="CZ30" s="615">
        <v>3.4</v>
      </c>
      <c r="DA30" s="643"/>
      <c r="DB30" s="643"/>
      <c r="DC30" s="645"/>
      <c r="DD30" s="619">
        <v>326208</v>
      </c>
      <c r="DE30" s="611"/>
      <c r="DF30" s="611"/>
      <c r="DG30" s="611"/>
      <c r="DH30" s="611"/>
      <c r="DI30" s="611"/>
      <c r="DJ30" s="611"/>
      <c r="DK30" s="612"/>
      <c r="DL30" s="619">
        <v>326208</v>
      </c>
      <c r="DM30" s="611"/>
      <c r="DN30" s="611"/>
      <c r="DO30" s="611"/>
      <c r="DP30" s="611"/>
      <c r="DQ30" s="611"/>
      <c r="DR30" s="611"/>
      <c r="DS30" s="611"/>
      <c r="DT30" s="611"/>
      <c r="DU30" s="611"/>
      <c r="DV30" s="612"/>
      <c r="DW30" s="615">
        <v>8.8000000000000007</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v>108625</v>
      </c>
      <c r="S31" s="611"/>
      <c r="T31" s="611"/>
      <c r="U31" s="611"/>
      <c r="V31" s="611"/>
      <c r="W31" s="611"/>
      <c r="X31" s="611"/>
      <c r="Y31" s="612"/>
      <c r="Z31" s="613">
        <v>1.1000000000000001</v>
      </c>
      <c r="AA31" s="613"/>
      <c r="AB31" s="613"/>
      <c r="AC31" s="613"/>
      <c r="AD31" s="614">
        <v>108625</v>
      </c>
      <c r="AE31" s="614"/>
      <c r="AF31" s="614"/>
      <c r="AG31" s="614"/>
      <c r="AH31" s="614"/>
      <c r="AI31" s="614"/>
      <c r="AJ31" s="614"/>
      <c r="AK31" s="614"/>
      <c r="AL31" s="615">
        <v>2.9</v>
      </c>
      <c r="AM31" s="616"/>
      <c r="AN31" s="616"/>
      <c r="AO31" s="617"/>
      <c r="AP31" s="654" t="s">
        <v>298</v>
      </c>
      <c r="AQ31" s="655"/>
      <c r="AR31" s="655"/>
      <c r="AS31" s="655"/>
      <c r="AT31" s="660" t="s">
        <v>299</v>
      </c>
      <c r="AU31" s="212"/>
      <c r="AV31" s="212"/>
      <c r="AW31" s="212"/>
      <c r="AX31" s="596" t="s">
        <v>177</v>
      </c>
      <c r="AY31" s="597"/>
      <c r="AZ31" s="597"/>
      <c r="BA31" s="597"/>
      <c r="BB31" s="597"/>
      <c r="BC31" s="597"/>
      <c r="BD31" s="597"/>
      <c r="BE31" s="597"/>
      <c r="BF31" s="598"/>
      <c r="BG31" s="663">
        <v>99.5</v>
      </c>
      <c r="BH31" s="664"/>
      <c r="BI31" s="664"/>
      <c r="BJ31" s="664"/>
      <c r="BK31" s="664"/>
      <c r="BL31" s="664"/>
      <c r="BM31" s="605">
        <v>98.7</v>
      </c>
      <c r="BN31" s="664"/>
      <c r="BO31" s="664"/>
      <c r="BP31" s="664"/>
      <c r="BQ31" s="665"/>
      <c r="BR31" s="663">
        <v>99.6</v>
      </c>
      <c r="BS31" s="664"/>
      <c r="BT31" s="664"/>
      <c r="BU31" s="664"/>
      <c r="BV31" s="664"/>
      <c r="BW31" s="664"/>
      <c r="BX31" s="605">
        <v>98.7</v>
      </c>
      <c r="BY31" s="664"/>
      <c r="BZ31" s="664"/>
      <c r="CA31" s="664"/>
      <c r="CB31" s="665"/>
      <c r="CD31" s="650"/>
      <c r="CE31" s="651"/>
      <c r="CF31" s="607" t="s">
        <v>300</v>
      </c>
      <c r="CG31" s="608"/>
      <c r="CH31" s="608"/>
      <c r="CI31" s="608"/>
      <c r="CJ31" s="608"/>
      <c r="CK31" s="608"/>
      <c r="CL31" s="608"/>
      <c r="CM31" s="608"/>
      <c r="CN31" s="608"/>
      <c r="CO31" s="608"/>
      <c r="CP31" s="608"/>
      <c r="CQ31" s="609"/>
      <c r="CR31" s="610">
        <v>15816</v>
      </c>
      <c r="CS31" s="641"/>
      <c r="CT31" s="641"/>
      <c r="CU31" s="641"/>
      <c r="CV31" s="641"/>
      <c r="CW31" s="641"/>
      <c r="CX31" s="641"/>
      <c r="CY31" s="642"/>
      <c r="CZ31" s="615">
        <v>0.2</v>
      </c>
      <c r="DA31" s="643"/>
      <c r="DB31" s="643"/>
      <c r="DC31" s="645"/>
      <c r="DD31" s="619">
        <v>15816</v>
      </c>
      <c r="DE31" s="641"/>
      <c r="DF31" s="641"/>
      <c r="DG31" s="641"/>
      <c r="DH31" s="641"/>
      <c r="DI31" s="641"/>
      <c r="DJ31" s="641"/>
      <c r="DK31" s="642"/>
      <c r="DL31" s="619">
        <v>15701</v>
      </c>
      <c r="DM31" s="641"/>
      <c r="DN31" s="641"/>
      <c r="DO31" s="641"/>
      <c r="DP31" s="641"/>
      <c r="DQ31" s="641"/>
      <c r="DR31" s="641"/>
      <c r="DS31" s="641"/>
      <c r="DT31" s="641"/>
      <c r="DU31" s="641"/>
      <c r="DV31" s="642"/>
      <c r="DW31" s="615">
        <v>0.4</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578739</v>
      </c>
      <c r="S32" s="611"/>
      <c r="T32" s="611"/>
      <c r="U32" s="611"/>
      <c r="V32" s="611"/>
      <c r="W32" s="611"/>
      <c r="X32" s="611"/>
      <c r="Y32" s="612"/>
      <c r="Z32" s="613">
        <v>5.9</v>
      </c>
      <c r="AA32" s="613"/>
      <c r="AB32" s="613"/>
      <c r="AC32" s="613"/>
      <c r="AD32" s="614" t="s">
        <v>121</v>
      </c>
      <c r="AE32" s="614"/>
      <c r="AF32" s="614"/>
      <c r="AG32" s="614"/>
      <c r="AH32" s="614"/>
      <c r="AI32" s="614"/>
      <c r="AJ32" s="614"/>
      <c r="AK32" s="614"/>
      <c r="AL32" s="615" t="s">
        <v>121</v>
      </c>
      <c r="AM32" s="616"/>
      <c r="AN32" s="616"/>
      <c r="AO32" s="617"/>
      <c r="AP32" s="656"/>
      <c r="AQ32" s="657"/>
      <c r="AR32" s="657"/>
      <c r="AS32" s="657"/>
      <c r="AT32" s="661"/>
      <c r="AU32" s="208" t="s">
        <v>302</v>
      </c>
      <c r="AX32" s="607" t="s">
        <v>303</v>
      </c>
      <c r="AY32" s="608"/>
      <c r="AZ32" s="608"/>
      <c r="BA32" s="608"/>
      <c r="BB32" s="608"/>
      <c r="BC32" s="608"/>
      <c r="BD32" s="608"/>
      <c r="BE32" s="608"/>
      <c r="BF32" s="609"/>
      <c r="BG32" s="666">
        <v>99.7</v>
      </c>
      <c r="BH32" s="641"/>
      <c r="BI32" s="641"/>
      <c r="BJ32" s="641"/>
      <c r="BK32" s="641"/>
      <c r="BL32" s="641"/>
      <c r="BM32" s="616">
        <v>98.3</v>
      </c>
      <c r="BN32" s="641"/>
      <c r="BO32" s="641"/>
      <c r="BP32" s="641"/>
      <c r="BQ32" s="667"/>
      <c r="BR32" s="666">
        <v>99.5</v>
      </c>
      <c r="BS32" s="641"/>
      <c r="BT32" s="641"/>
      <c r="BU32" s="641"/>
      <c r="BV32" s="641"/>
      <c r="BW32" s="641"/>
      <c r="BX32" s="616">
        <v>98.3</v>
      </c>
      <c r="BY32" s="641"/>
      <c r="BZ32" s="641"/>
      <c r="CA32" s="641"/>
      <c r="CB32" s="667"/>
      <c r="CD32" s="652"/>
      <c r="CE32" s="653"/>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3"/>
      <c r="DB32" s="643"/>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2119251</v>
      </c>
      <c r="S33" s="611"/>
      <c r="T33" s="611"/>
      <c r="U33" s="611"/>
      <c r="V33" s="611"/>
      <c r="W33" s="611"/>
      <c r="X33" s="611"/>
      <c r="Y33" s="612"/>
      <c r="Z33" s="613">
        <v>21.7</v>
      </c>
      <c r="AA33" s="613"/>
      <c r="AB33" s="613"/>
      <c r="AC33" s="613"/>
      <c r="AD33" s="614">
        <v>1053712</v>
      </c>
      <c r="AE33" s="614"/>
      <c r="AF33" s="614"/>
      <c r="AG33" s="614"/>
      <c r="AH33" s="614"/>
      <c r="AI33" s="614"/>
      <c r="AJ33" s="614"/>
      <c r="AK33" s="614"/>
      <c r="AL33" s="615">
        <v>28.5</v>
      </c>
      <c r="AM33" s="616"/>
      <c r="AN33" s="616"/>
      <c r="AO33" s="617"/>
      <c r="AP33" s="658"/>
      <c r="AQ33" s="659"/>
      <c r="AR33" s="659"/>
      <c r="AS33" s="659"/>
      <c r="AT33" s="662"/>
      <c r="AU33" s="213"/>
      <c r="AV33" s="213"/>
      <c r="AW33" s="213"/>
      <c r="AX33" s="631" t="s">
        <v>306</v>
      </c>
      <c r="AY33" s="632"/>
      <c r="AZ33" s="632"/>
      <c r="BA33" s="632"/>
      <c r="BB33" s="632"/>
      <c r="BC33" s="632"/>
      <c r="BD33" s="632"/>
      <c r="BE33" s="632"/>
      <c r="BF33" s="633"/>
      <c r="BG33" s="668">
        <v>99.2</v>
      </c>
      <c r="BH33" s="669"/>
      <c r="BI33" s="669"/>
      <c r="BJ33" s="669"/>
      <c r="BK33" s="669"/>
      <c r="BL33" s="669"/>
      <c r="BM33" s="670">
        <v>98.2</v>
      </c>
      <c r="BN33" s="669"/>
      <c r="BO33" s="669"/>
      <c r="BP33" s="669"/>
      <c r="BQ33" s="671"/>
      <c r="BR33" s="668">
        <v>99.4</v>
      </c>
      <c r="BS33" s="669"/>
      <c r="BT33" s="669"/>
      <c r="BU33" s="669"/>
      <c r="BV33" s="669"/>
      <c r="BW33" s="669"/>
      <c r="BX33" s="670">
        <v>98.3</v>
      </c>
      <c r="BY33" s="669"/>
      <c r="BZ33" s="669"/>
      <c r="CA33" s="669"/>
      <c r="CB33" s="671"/>
      <c r="CD33" s="607" t="s">
        <v>307</v>
      </c>
      <c r="CE33" s="608"/>
      <c r="CF33" s="608"/>
      <c r="CG33" s="608"/>
      <c r="CH33" s="608"/>
      <c r="CI33" s="608"/>
      <c r="CJ33" s="608"/>
      <c r="CK33" s="608"/>
      <c r="CL33" s="608"/>
      <c r="CM33" s="608"/>
      <c r="CN33" s="608"/>
      <c r="CO33" s="608"/>
      <c r="CP33" s="608"/>
      <c r="CQ33" s="609"/>
      <c r="CR33" s="610">
        <v>4780731</v>
      </c>
      <c r="CS33" s="641"/>
      <c r="CT33" s="641"/>
      <c r="CU33" s="641"/>
      <c r="CV33" s="641"/>
      <c r="CW33" s="641"/>
      <c r="CX33" s="641"/>
      <c r="CY33" s="642"/>
      <c r="CZ33" s="615">
        <v>49.6</v>
      </c>
      <c r="DA33" s="643"/>
      <c r="DB33" s="643"/>
      <c r="DC33" s="645"/>
      <c r="DD33" s="619">
        <v>2638304</v>
      </c>
      <c r="DE33" s="641"/>
      <c r="DF33" s="641"/>
      <c r="DG33" s="641"/>
      <c r="DH33" s="641"/>
      <c r="DI33" s="641"/>
      <c r="DJ33" s="641"/>
      <c r="DK33" s="642"/>
      <c r="DL33" s="619">
        <v>1350236</v>
      </c>
      <c r="DM33" s="641"/>
      <c r="DN33" s="641"/>
      <c r="DO33" s="641"/>
      <c r="DP33" s="641"/>
      <c r="DQ33" s="641"/>
      <c r="DR33" s="641"/>
      <c r="DS33" s="641"/>
      <c r="DT33" s="641"/>
      <c r="DU33" s="641"/>
      <c r="DV33" s="642"/>
      <c r="DW33" s="615">
        <v>36.5</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106156</v>
      </c>
      <c r="S34" s="611"/>
      <c r="T34" s="611"/>
      <c r="U34" s="611"/>
      <c r="V34" s="611"/>
      <c r="W34" s="611"/>
      <c r="X34" s="611"/>
      <c r="Y34" s="612"/>
      <c r="Z34" s="613">
        <v>1.1000000000000001</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1545006</v>
      </c>
      <c r="CS34" s="611"/>
      <c r="CT34" s="611"/>
      <c r="CU34" s="611"/>
      <c r="CV34" s="611"/>
      <c r="CW34" s="611"/>
      <c r="CX34" s="611"/>
      <c r="CY34" s="612"/>
      <c r="CZ34" s="615">
        <v>16</v>
      </c>
      <c r="DA34" s="643"/>
      <c r="DB34" s="643"/>
      <c r="DC34" s="645"/>
      <c r="DD34" s="619">
        <v>766313</v>
      </c>
      <c r="DE34" s="611"/>
      <c r="DF34" s="611"/>
      <c r="DG34" s="611"/>
      <c r="DH34" s="611"/>
      <c r="DI34" s="611"/>
      <c r="DJ34" s="611"/>
      <c r="DK34" s="612"/>
      <c r="DL34" s="619">
        <v>482540</v>
      </c>
      <c r="DM34" s="611"/>
      <c r="DN34" s="611"/>
      <c r="DO34" s="611"/>
      <c r="DP34" s="611"/>
      <c r="DQ34" s="611"/>
      <c r="DR34" s="611"/>
      <c r="DS34" s="611"/>
      <c r="DT34" s="611"/>
      <c r="DU34" s="611"/>
      <c r="DV34" s="612"/>
      <c r="DW34" s="615">
        <v>13</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1757758</v>
      </c>
      <c r="S35" s="611"/>
      <c r="T35" s="611"/>
      <c r="U35" s="611"/>
      <c r="V35" s="611"/>
      <c r="W35" s="611"/>
      <c r="X35" s="611"/>
      <c r="Y35" s="612"/>
      <c r="Z35" s="613">
        <v>18</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145405</v>
      </c>
      <c r="CS35" s="641"/>
      <c r="CT35" s="641"/>
      <c r="CU35" s="641"/>
      <c r="CV35" s="641"/>
      <c r="CW35" s="641"/>
      <c r="CX35" s="641"/>
      <c r="CY35" s="642"/>
      <c r="CZ35" s="615">
        <v>1.5</v>
      </c>
      <c r="DA35" s="643"/>
      <c r="DB35" s="643"/>
      <c r="DC35" s="645"/>
      <c r="DD35" s="619">
        <v>117239</v>
      </c>
      <c r="DE35" s="641"/>
      <c r="DF35" s="641"/>
      <c r="DG35" s="641"/>
      <c r="DH35" s="641"/>
      <c r="DI35" s="641"/>
      <c r="DJ35" s="641"/>
      <c r="DK35" s="642"/>
      <c r="DL35" s="619">
        <v>1118</v>
      </c>
      <c r="DM35" s="641"/>
      <c r="DN35" s="641"/>
      <c r="DO35" s="641"/>
      <c r="DP35" s="641"/>
      <c r="DQ35" s="641"/>
      <c r="DR35" s="641"/>
      <c r="DS35" s="641"/>
      <c r="DT35" s="641"/>
      <c r="DU35" s="641"/>
      <c r="DV35" s="642"/>
      <c r="DW35" s="615">
        <v>0</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493892</v>
      </c>
      <c r="S36" s="611"/>
      <c r="T36" s="611"/>
      <c r="U36" s="611"/>
      <c r="V36" s="611"/>
      <c r="W36" s="611"/>
      <c r="X36" s="611"/>
      <c r="Y36" s="612"/>
      <c r="Z36" s="613">
        <v>5.0999999999999996</v>
      </c>
      <c r="AA36" s="613"/>
      <c r="AB36" s="613"/>
      <c r="AC36" s="613"/>
      <c r="AD36" s="614" t="s">
        <v>121</v>
      </c>
      <c r="AE36" s="614"/>
      <c r="AF36" s="614"/>
      <c r="AG36" s="614"/>
      <c r="AH36" s="614"/>
      <c r="AI36" s="614"/>
      <c r="AJ36" s="614"/>
      <c r="AK36" s="614"/>
      <c r="AL36" s="615" t="s">
        <v>121</v>
      </c>
      <c r="AM36" s="616"/>
      <c r="AN36" s="616"/>
      <c r="AO36" s="617"/>
      <c r="AP36" s="218"/>
      <c r="AQ36" s="672" t="s">
        <v>315</v>
      </c>
      <c r="AR36" s="673"/>
      <c r="AS36" s="673"/>
      <c r="AT36" s="673"/>
      <c r="AU36" s="673"/>
      <c r="AV36" s="673"/>
      <c r="AW36" s="673"/>
      <c r="AX36" s="673"/>
      <c r="AY36" s="674"/>
      <c r="AZ36" s="599">
        <v>502066</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19374</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1938433</v>
      </c>
      <c r="CS36" s="611"/>
      <c r="CT36" s="611"/>
      <c r="CU36" s="611"/>
      <c r="CV36" s="611"/>
      <c r="CW36" s="611"/>
      <c r="CX36" s="611"/>
      <c r="CY36" s="612"/>
      <c r="CZ36" s="615">
        <v>20.100000000000001</v>
      </c>
      <c r="DA36" s="643"/>
      <c r="DB36" s="643"/>
      <c r="DC36" s="645"/>
      <c r="DD36" s="619">
        <v>758745</v>
      </c>
      <c r="DE36" s="611"/>
      <c r="DF36" s="611"/>
      <c r="DG36" s="611"/>
      <c r="DH36" s="611"/>
      <c r="DI36" s="611"/>
      <c r="DJ36" s="611"/>
      <c r="DK36" s="612"/>
      <c r="DL36" s="619">
        <v>569790</v>
      </c>
      <c r="DM36" s="611"/>
      <c r="DN36" s="611"/>
      <c r="DO36" s="611"/>
      <c r="DP36" s="611"/>
      <c r="DQ36" s="611"/>
      <c r="DR36" s="611"/>
      <c r="DS36" s="611"/>
      <c r="DT36" s="611"/>
      <c r="DU36" s="611"/>
      <c r="DV36" s="612"/>
      <c r="DW36" s="615">
        <v>15.4</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50945</v>
      </c>
      <c r="S37" s="611"/>
      <c r="T37" s="611"/>
      <c r="U37" s="611"/>
      <c r="V37" s="611"/>
      <c r="W37" s="611"/>
      <c r="X37" s="611"/>
      <c r="Y37" s="612"/>
      <c r="Z37" s="613">
        <v>0.5</v>
      </c>
      <c r="AA37" s="613"/>
      <c r="AB37" s="613"/>
      <c r="AC37" s="613"/>
      <c r="AD37" s="614">
        <v>1978</v>
      </c>
      <c r="AE37" s="614"/>
      <c r="AF37" s="614"/>
      <c r="AG37" s="614"/>
      <c r="AH37" s="614"/>
      <c r="AI37" s="614"/>
      <c r="AJ37" s="614"/>
      <c r="AK37" s="614"/>
      <c r="AL37" s="615">
        <v>0.1</v>
      </c>
      <c r="AM37" s="616"/>
      <c r="AN37" s="616"/>
      <c r="AO37" s="617"/>
      <c r="AQ37" s="676" t="s">
        <v>319</v>
      </c>
      <c r="AR37" s="677"/>
      <c r="AS37" s="677"/>
      <c r="AT37" s="677"/>
      <c r="AU37" s="677"/>
      <c r="AV37" s="677"/>
      <c r="AW37" s="677"/>
      <c r="AX37" s="677"/>
      <c r="AY37" s="678"/>
      <c r="AZ37" s="610">
        <v>99241</v>
      </c>
      <c r="BA37" s="611"/>
      <c r="BB37" s="611"/>
      <c r="BC37" s="611"/>
      <c r="BD37" s="641"/>
      <c r="BE37" s="641"/>
      <c r="BF37" s="667"/>
      <c r="BG37" s="607" t="s">
        <v>320</v>
      </c>
      <c r="BH37" s="608"/>
      <c r="BI37" s="608"/>
      <c r="BJ37" s="608"/>
      <c r="BK37" s="608"/>
      <c r="BL37" s="608"/>
      <c r="BM37" s="608"/>
      <c r="BN37" s="608"/>
      <c r="BO37" s="608"/>
      <c r="BP37" s="608"/>
      <c r="BQ37" s="608"/>
      <c r="BR37" s="608"/>
      <c r="BS37" s="608"/>
      <c r="BT37" s="608"/>
      <c r="BU37" s="609"/>
      <c r="BV37" s="610">
        <v>19374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353506</v>
      </c>
      <c r="CS37" s="641"/>
      <c r="CT37" s="641"/>
      <c r="CU37" s="641"/>
      <c r="CV37" s="641"/>
      <c r="CW37" s="641"/>
      <c r="CX37" s="641"/>
      <c r="CY37" s="642"/>
      <c r="CZ37" s="615">
        <v>3.7</v>
      </c>
      <c r="DA37" s="643"/>
      <c r="DB37" s="643"/>
      <c r="DC37" s="645"/>
      <c r="DD37" s="619">
        <v>321506</v>
      </c>
      <c r="DE37" s="641"/>
      <c r="DF37" s="641"/>
      <c r="DG37" s="641"/>
      <c r="DH37" s="641"/>
      <c r="DI37" s="641"/>
      <c r="DJ37" s="641"/>
      <c r="DK37" s="642"/>
      <c r="DL37" s="619">
        <v>321478</v>
      </c>
      <c r="DM37" s="641"/>
      <c r="DN37" s="641"/>
      <c r="DO37" s="641"/>
      <c r="DP37" s="641"/>
      <c r="DQ37" s="641"/>
      <c r="DR37" s="641"/>
      <c r="DS37" s="641"/>
      <c r="DT37" s="641"/>
      <c r="DU37" s="641"/>
      <c r="DV37" s="642"/>
      <c r="DW37" s="615">
        <v>8.6999999999999993</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263151</v>
      </c>
      <c r="S38" s="611"/>
      <c r="T38" s="611"/>
      <c r="U38" s="611"/>
      <c r="V38" s="611"/>
      <c r="W38" s="611"/>
      <c r="X38" s="611"/>
      <c r="Y38" s="612"/>
      <c r="Z38" s="613">
        <v>2.7</v>
      </c>
      <c r="AA38" s="613"/>
      <c r="AB38" s="613"/>
      <c r="AC38" s="613"/>
      <c r="AD38" s="614" t="s">
        <v>121</v>
      </c>
      <c r="AE38" s="614"/>
      <c r="AF38" s="614"/>
      <c r="AG38" s="614"/>
      <c r="AH38" s="614"/>
      <c r="AI38" s="614"/>
      <c r="AJ38" s="614"/>
      <c r="AK38" s="614"/>
      <c r="AL38" s="615" t="s">
        <v>121</v>
      </c>
      <c r="AM38" s="616"/>
      <c r="AN38" s="616"/>
      <c r="AO38" s="617"/>
      <c r="AQ38" s="676" t="s">
        <v>323</v>
      </c>
      <c r="AR38" s="677"/>
      <c r="AS38" s="677"/>
      <c r="AT38" s="677"/>
      <c r="AU38" s="677"/>
      <c r="AV38" s="677"/>
      <c r="AW38" s="677"/>
      <c r="AX38" s="677"/>
      <c r="AY38" s="678"/>
      <c r="AZ38" s="610">
        <v>64145</v>
      </c>
      <c r="BA38" s="611"/>
      <c r="BB38" s="611"/>
      <c r="BC38" s="611"/>
      <c r="BD38" s="641"/>
      <c r="BE38" s="641"/>
      <c r="BF38" s="667"/>
      <c r="BG38" s="607" t="s">
        <v>324</v>
      </c>
      <c r="BH38" s="608"/>
      <c r="BI38" s="608"/>
      <c r="BJ38" s="608"/>
      <c r="BK38" s="608"/>
      <c r="BL38" s="608"/>
      <c r="BM38" s="608"/>
      <c r="BN38" s="608"/>
      <c r="BO38" s="608"/>
      <c r="BP38" s="608"/>
      <c r="BQ38" s="608"/>
      <c r="BR38" s="608"/>
      <c r="BS38" s="608"/>
      <c r="BT38" s="608"/>
      <c r="BU38" s="609"/>
      <c r="BV38" s="610">
        <v>1025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402825</v>
      </c>
      <c r="CS38" s="611"/>
      <c r="CT38" s="611"/>
      <c r="CU38" s="611"/>
      <c r="CV38" s="611"/>
      <c r="CW38" s="611"/>
      <c r="CX38" s="611"/>
      <c r="CY38" s="612"/>
      <c r="CZ38" s="615">
        <v>4.2</v>
      </c>
      <c r="DA38" s="643"/>
      <c r="DB38" s="643"/>
      <c r="DC38" s="645"/>
      <c r="DD38" s="619">
        <v>367300</v>
      </c>
      <c r="DE38" s="611"/>
      <c r="DF38" s="611"/>
      <c r="DG38" s="611"/>
      <c r="DH38" s="611"/>
      <c r="DI38" s="611"/>
      <c r="DJ38" s="611"/>
      <c r="DK38" s="612"/>
      <c r="DL38" s="619">
        <v>296788</v>
      </c>
      <c r="DM38" s="611"/>
      <c r="DN38" s="611"/>
      <c r="DO38" s="611"/>
      <c r="DP38" s="611"/>
      <c r="DQ38" s="611"/>
      <c r="DR38" s="611"/>
      <c r="DS38" s="611"/>
      <c r="DT38" s="611"/>
      <c r="DU38" s="611"/>
      <c r="DV38" s="612"/>
      <c r="DW38" s="615">
        <v>8</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6" t="s">
        <v>327</v>
      </c>
      <c r="AR39" s="677"/>
      <c r="AS39" s="677"/>
      <c r="AT39" s="677"/>
      <c r="AU39" s="677"/>
      <c r="AV39" s="677"/>
      <c r="AW39" s="677"/>
      <c r="AX39" s="677"/>
      <c r="AY39" s="678"/>
      <c r="AZ39" s="610" t="s">
        <v>121</v>
      </c>
      <c r="BA39" s="611"/>
      <c r="BB39" s="611"/>
      <c r="BC39" s="611"/>
      <c r="BD39" s="641"/>
      <c r="BE39" s="641"/>
      <c r="BF39" s="667"/>
      <c r="BG39" s="607" t="s">
        <v>328</v>
      </c>
      <c r="BH39" s="608"/>
      <c r="BI39" s="608"/>
      <c r="BJ39" s="608"/>
      <c r="BK39" s="608"/>
      <c r="BL39" s="608"/>
      <c r="BM39" s="608"/>
      <c r="BN39" s="608"/>
      <c r="BO39" s="608"/>
      <c r="BP39" s="608"/>
      <c r="BQ39" s="608"/>
      <c r="BR39" s="608"/>
      <c r="BS39" s="608"/>
      <c r="BT39" s="608"/>
      <c r="BU39" s="609"/>
      <c r="BV39" s="610">
        <v>1727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749062</v>
      </c>
      <c r="CS39" s="641"/>
      <c r="CT39" s="641"/>
      <c r="CU39" s="641"/>
      <c r="CV39" s="641"/>
      <c r="CW39" s="641"/>
      <c r="CX39" s="641"/>
      <c r="CY39" s="642"/>
      <c r="CZ39" s="615">
        <v>7.8</v>
      </c>
      <c r="DA39" s="643"/>
      <c r="DB39" s="643"/>
      <c r="DC39" s="645"/>
      <c r="DD39" s="619">
        <v>628707</v>
      </c>
      <c r="DE39" s="641"/>
      <c r="DF39" s="641"/>
      <c r="DG39" s="641"/>
      <c r="DH39" s="641"/>
      <c r="DI39" s="641"/>
      <c r="DJ39" s="641"/>
      <c r="DK39" s="642"/>
      <c r="DL39" s="619" t="s">
        <v>121</v>
      </c>
      <c r="DM39" s="641"/>
      <c r="DN39" s="641"/>
      <c r="DO39" s="641"/>
      <c r="DP39" s="641"/>
      <c r="DQ39" s="641"/>
      <c r="DR39" s="641"/>
      <c r="DS39" s="641"/>
      <c r="DT39" s="641"/>
      <c r="DU39" s="641"/>
      <c r="DV39" s="642"/>
      <c r="DW39" s="615" t="s">
        <v>121</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11751</v>
      </c>
      <c r="S40" s="611"/>
      <c r="T40" s="611"/>
      <c r="U40" s="611"/>
      <c r="V40" s="611"/>
      <c r="W40" s="611"/>
      <c r="X40" s="611"/>
      <c r="Y40" s="612"/>
      <c r="Z40" s="613">
        <v>0.1</v>
      </c>
      <c r="AA40" s="613"/>
      <c r="AB40" s="613"/>
      <c r="AC40" s="613"/>
      <c r="AD40" s="614" t="s">
        <v>121</v>
      </c>
      <c r="AE40" s="614"/>
      <c r="AF40" s="614"/>
      <c r="AG40" s="614"/>
      <c r="AH40" s="614"/>
      <c r="AI40" s="614"/>
      <c r="AJ40" s="614"/>
      <c r="AK40" s="614"/>
      <c r="AL40" s="615" t="s">
        <v>121</v>
      </c>
      <c r="AM40" s="616"/>
      <c r="AN40" s="616"/>
      <c r="AO40" s="617"/>
      <c r="AQ40" s="676" t="s">
        <v>331</v>
      </c>
      <c r="AR40" s="677"/>
      <c r="AS40" s="677"/>
      <c r="AT40" s="677"/>
      <c r="AU40" s="677"/>
      <c r="AV40" s="677"/>
      <c r="AW40" s="677"/>
      <c r="AX40" s="677"/>
      <c r="AY40" s="678"/>
      <c r="AZ40" s="610" t="s">
        <v>121</v>
      </c>
      <c r="BA40" s="611"/>
      <c r="BB40" s="611"/>
      <c r="BC40" s="611"/>
      <c r="BD40" s="641"/>
      <c r="BE40" s="641"/>
      <c r="BF40" s="667"/>
      <c r="BG40" s="656" t="s">
        <v>332</v>
      </c>
      <c r="BH40" s="657"/>
      <c r="BI40" s="657"/>
      <c r="BJ40" s="657"/>
      <c r="BK40" s="657"/>
      <c r="BL40" s="214"/>
      <c r="BM40" s="608" t="s">
        <v>333</v>
      </c>
      <c r="BN40" s="608"/>
      <c r="BO40" s="608"/>
      <c r="BP40" s="608"/>
      <c r="BQ40" s="608"/>
      <c r="BR40" s="608"/>
      <c r="BS40" s="608"/>
      <c r="BT40" s="608"/>
      <c r="BU40" s="609"/>
      <c r="BV40" s="610">
        <v>69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3"/>
      <c r="DB40" s="643"/>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3"/>
      <c r="DY40" s="643"/>
      <c r="DZ40" s="643"/>
      <c r="EA40" s="643"/>
      <c r="EB40" s="643"/>
      <c r="EC40" s="644"/>
    </row>
    <row r="41" spans="2:133" ht="11.25" customHeight="1" x14ac:dyDescent="0.15">
      <c r="B41" s="631" t="s">
        <v>335</v>
      </c>
      <c r="C41" s="632"/>
      <c r="D41" s="632"/>
      <c r="E41" s="632"/>
      <c r="F41" s="632"/>
      <c r="G41" s="632"/>
      <c r="H41" s="632"/>
      <c r="I41" s="632"/>
      <c r="J41" s="632"/>
      <c r="K41" s="632"/>
      <c r="L41" s="632"/>
      <c r="M41" s="632"/>
      <c r="N41" s="632"/>
      <c r="O41" s="632"/>
      <c r="P41" s="632"/>
      <c r="Q41" s="633"/>
      <c r="R41" s="685">
        <v>9753123</v>
      </c>
      <c r="S41" s="686"/>
      <c r="T41" s="686"/>
      <c r="U41" s="686"/>
      <c r="V41" s="686"/>
      <c r="W41" s="686"/>
      <c r="X41" s="686"/>
      <c r="Y41" s="687"/>
      <c r="Z41" s="688">
        <v>100</v>
      </c>
      <c r="AA41" s="688"/>
      <c r="AB41" s="688"/>
      <c r="AC41" s="688"/>
      <c r="AD41" s="689">
        <v>3690869</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185599</v>
      </c>
      <c r="BA41" s="611"/>
      <c r="BB41" s="611"/>
      <c r="BC41" s="611"/>
      <c r="BD41" s="641"/>
      <c r="BE41" s="641"/>
      <c r="BF41" s="667"/>
      <c r="BG41" s="656"/>
      <c r="BH41" s="657"/>
      <c r="BI41" s="657"/>
      <c r="BJ41" s="657"/>
      <c r="BK41" s="657"/>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1"/>
      <c r="CT41" s="641"/>
      <c r="CU41" s="641"/>
      <c r="CV41" s="641"/>
      <c r="CW41" s="641"/>
      <c r="CX41" s="641"/>
      <c r="CY41" s="642"/>
      <c r="CZ41" s="615" t="s">
        <v>121</v>
      </c>
      <c r="DA41" s="643"/>
      <c r="DB41" s="643"/>
      <c r="DC41" s="645"/>
      <c r="DD41" s="619" t="s">
        <v>121</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339</v>
      </c>
      <c r="AR42" s="693"/>
      <c r="AS42" s="693"/>
      <c r="AT42" s="693"/>
      <c r="AU42" s="693"/>
      <c r="AV42" s="693"/>
      <c r="AW42" s="693"/>
      <c r="AX42" s="693"/>
      <c r="AY42" s="694"/>
      <c r="AZ42" s="685">
        <v>153081</v>
      </c>
      <c r="BA42" s="686"/>
      <c r="BB42" s="686"/>
      <c r="BC42" s="686"/>
      <c r="BD42" s="669"/>
      <c r="BE42" s="669"/>
      <c r="BF42" s="671"/>
      <c r="BG42" s="658"/>
      <c r="BH42" s="659"/>
      <c r="BI42" s="659"/>
      <c r="BJ42" s="659"/>
      <c r="BK42" s="659"/>
      <c r="BL42" s="215"/>
      <c r="BM42" s="632" t="s">
        <v>340</v>
      </c>
      <c r="BN42" s="632"/>
      <c r="BO42" s="632"/>
      <c r="BP42" s="632"/>
      <c r="BQ42" s="632"/>
      <c r="BR42" s="632"/>
      <c r="BS42" s="632"/>
      <c r="BT42" s="632"/>
      <c r="BU42" s="633"/>
      <c r="BV42" s="685">
        <v>285</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2252949</v>
      </c>
      <c r="CS42" s="641"/>
      <c r="CT42" s="641"/>
      <c r="CU42" s="641"/>
      <c r="CV42" s="641"/>
      <c r="CW42" s="641"/>
      <c r="CX42" s="641"/>
      <c r="CY42" s="642"/>
      <c r="CZ42" s="615">
        <v>23.4</v>
      </c>
      <c r="DA42" s="643"/>
      <c r="DB42" s="643"/>
      <c r="DC42" s="645"/>
      <c r="DD42" s="619">
        <v>519636</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22969</v>
      </c>
      <c r="CS43" s="641"/>
      <c r="CT43" s="641"/>
      <c r="CU43" s="641"/>
      <c r="CV43" s="641"/>
      <c r="CW43" s="641"/>
      <c r="CX43" s="641"/>
      <c r="CY43" s="642"/>
      <c r="CZ43" s="615">
        <v>0.2</v>
      </c>
      <c r="DA43" s="643"/>
      <c r="DB43" s="643"/>
      <c r="DC43" s="645"/>
      <c r="DD43" s="619" t="s">
        <v>121</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2236218</v>
      </c>
      <c r="CS44" s="611"/>
      <c r="CT44" s="611"/>
      <c r="CU44" s="611"/>
      <c r="CV44" s="611"/>
      <c r="CW44" s="611"/>
      <c r="CX44" s="611"/>
      <c r="CY44" s="612"/>
      <c r="CZ44" s="615">
        <v>23.2</v>
      </c>
      <c r="DA44" s="616"/>
      <c r="DB44" s="616"/>
      <c r="DC44" s="622"/>
      <c r="DD44" s="619">
        <v>505305</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466985</v>
      </c>
      <c r="CS45" s="641"/>
      <c r="CT45" s="641"/>
      <c r="CU45" s="641"/>
      <c r="CV45" s="641"/>
      <c r="CW45" s="641"/>
      <c r="CX45" s="641"/>
      <c r="CY45" s="642"/>
      <c r="CZ45" s="615">
        <v>4.8</v>
      </c>
      <c r="DA45" s="643"/>
      <c r="DB45" s="643"/>
      <c r="DC45" s="645"/>
      <c r="DD45" s="619">
        <v>61670</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1746273</v>
      </c>
      <c r="CS46" s="611"/>
      <c r="CT46" s="611"/>
      <c r="CU46" s="611"/>
      <c r="CV46" s="611"/>
      <c r="CW46" s="611"/>
      <c r="CX46" s="611"/>
      <c r="CY46" s="612"/>
      <c r="CZ46" s="615">
        <v>18.100000000000001</v>
      </c>
      <c r="DA46" s="616"/>
      <c r="DB46" s="616"/>
      <c r="DC46" s="622"/>
      <c r="DD46" s="619">
        <v>431575</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16731</v>
      </c>
      <c r="CS47" s="641"/>
      <c r="CT47" s="641"/>
      <c r="CU47" s="641"/>
      <c r="CV47" s="641"/>
      <c r="CW47" s="641"/>
      <c r="CX47" s="641"/>
      <c r="CY47" s="642"/>
      <c r="CZ47" s="615">
        <v>0.2</v>
      </c>
      <c r="DA47" s="643"/>
      <c r="DB47" s="643"/>
      <c r="DC47" s="645"/>
      <c r="DD47" s="619">
        <v>14331</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351</v>
      </c>
      <c r="CE49" s="632"/>
      <c r="CF49" s="632"/>
      <c r="CG49" s="632"/>
      <c r="CH49" s="632"/>
      <c r="CI49" s="632"/>
      <c r="CJ49" s="632"/>
      <c r="CK49" s="632"/>
      <c r="CL49" s="632"/>
      <c r="CM49" s="632"/>
      <c r="CN49" s="632"/>
      <c r="CO49" s="632"/>
      <c r="CP49" s="632"/>
      <c r="CQ49" s="633"/>
      <c r="CR49" s="685">
        <v>9638527</v>
      </c>
      <c r="CS49" s="669"/>
      <c r="CT49" s="669"/>
      <c r="CU49" s="669"/>
      <c r="CV49" s="669"/>
      <c r="CW49" s="669"/>
      <c r="CX49" s="669"/>
      <c r="CY49" s="698"/>
      <c r="CZ49" s="690">
        <v>100</v>
      </c>
      <c r="DA49" s="699"/>
      <c r="DB49" s="699"/>
      <c r="DC49" s="700"/>
      <c r="DD49" s="701">
        <v>4889773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A8sZ2p/Debtm3T72b3Np0h4hLSo8G+zuTenkvPsbqhdxuaPnp1CfpG9nPeoWZfTVv9dqUgsHJTj9z5z1TAklQ==" saltValue="iqH0vu46hVYqo49vBuZ5g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BS26" sqref="BS26:CG26"/>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353</v>
      </c>
      <c r="DK2" s="724"/>
      <c r="DL2" s="724"/>
      <c r="DM2" s="724"/>
      <c r="DN2" s="724"/>
      <c r="DO2" s="725"/>
      <c r="DP2" s="222"/>
      <c r="DQ2" s="723" t="s">
        <v>354</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6" t="s">
        <v>357</v>
      </c>
      <c r="B5" s="717"/>
      <c r="C5" s="717"/>
      <c r="D5" s="717"/>
      <c r="E5" s="717"/>
      <c r="F5" s="717"/>
      <c r="G5" s="717"/>
      <c r="H5" s="717"/>
      <c r="I5" s="717"/>
      <c r="J5" s="717"/>
      <c r="K5" s="717"/>
      <c r="L5" s="717"/>
      <c r="M5" s="717"/>
      <c r="N5" s="717"/>
      <c r="O5" s="717"/>
      <c r="P5" s="718"/>
      <c r="Q5" s="712" t="s">
        <v>358</v>
      </c>
      <c r="R5" s="708"/>
      <c r="S5" s="708"/>
      <c r="T5" s="708"/>
      <c r="U5" s="709"/>
      <c r="V5" s="712" t="s">
        <v>359</v>
      </c>
      <c r="W5" s="708"/>
      <c r="X5" s="708"/>
      <c r="Y5" s="708"/>
      <c r="Z5" s="709"/>
      <c r="AA5" s="712" t="s">
        <v>360</v>
      </c>
      <c r="AB5" s="708"/>
      <c r="AC5" s="708"/>
      <c r="AD5" s="708"/>
      <c r="AE5" s="708"/>
      <c r="AF5" s="728" t="s">
        <v>361</v>
      </c>
      <c r="AG5" s="708"/>
      <c r="AH5" s="708"/>
      <c r="AI5" s="708"/>
      <c r="AJ5" s="714"/>
      <c r="AK5" s="708" t="s">
        <v>362</v>
      </c>
      <c r="AL5" s="708"/>
      <c r="AM5" s="708"/>
      <c r="AN5" s="708"/>
      <c r="AO5" s="709"/>
      <c r="AP5" s="712" t="s">
        <v>363</v>
      </c>
      <c r="AQ5" s="708"/>
      <c r="AR5" s="708"/>
      <c r="AS5" s="708"/>
      <c r="AT5" s="709"/>
      <c r="AU5" s="712" t="s">
        <v>364</v>
      </c>
      <c r="AV5" s="708"/>
      <c r="AW5" s="708"/>
      <c r="AX5" s="708"/>
      <c r="AY5" s="714"/>
      <c r="AZ5" s="226"/>
      <c r="BA5" s="226"/>
      <c r="BB5" s="226"/>
      <c r="BC5" s="226"/>
      <c r="BD5" s="226"/>
      <c r="BE5" s="227"/>
      <c r="BF5" s="227"/>
      <c r="BG5" s="227"/>
      <c r="BH5" s="227"/>
      <c r="BI5" s="227"/>
      <c r="BJ5" s="227"/>
      <c r="BK5" s="227"/>
      <c r="BL5" s="227"/>
      <c r="BM5" s="227"/>
      <c r="BN5" s="227"/>
      <c r="BO5" s="227"/>
      <c r="BP5" s="227"/>
      <c r="BQ5" s="716" t="s">
        <v>365</v>
      </c>
      <c r="BR5" s="717"/>
      <c r="BS5" s="717"/>
      <c r="BT5" s="717"/>
      <c r="BU5" s="717"/>
      <c r="BV5" s="717"/>
      <c r="BW5" s="717"/>
      <c r="BX5" s="717"/>
      <c r="BY5" s="717"/>
      <c r="BZ5" s="717"/>
      <c r="CA5" s="717"/>
      <c r="CB5" s="717"/>
      <c r="CC5" s="717"/>
      <c r="CD5" s="717"/>
      <c r="CE5" s="717"/>
      <c r="CF5" s="717"/>
      <c r="CG5" s="718"/>
      <c r="CH5" s="712" t="s">
        <v>366</v>
      </c>
      <c r="CI5" s="708"/>
      <c r="CJ5" s="708"/>
      <c r="CK5" s="708"/>
      <c r="CL5" s="709"/>
      <c r="CM5" s="712" t="s">
        <v>367</v>
      </c>
      <c r="CN5" s="708"/>
      <c r="CO5" s="708"/>
      <c r="CP5" s="708"/>
      <c r="CQ5" s="709"/>
      <c r="CR5" s="712" t="s">
        <v>368</v>
      </c>
      <c r="CS5" s="708"/>
      <c r="CT5" s="708"/>
      <c r="CU5" s="708"/>
      <c r="CV5" s="709"/>
      <c r="CW5" s="712" t="s">
        <v>369</v>
      </c>
      <c r="CX5" s="708"/>
      <c r="CY5" s="708"/>
      <c r="CZ5" s="708"/>
      <c r="DA5" s="709"/>
      <c r="DB5" s="712" t="s">
        <v>370</v>
      </c>
      <c r="DC5" s="708"/>
      <c r="DD5" s="708"/>
      <c r="DE5" s="708"/>
      <c r="DF5" s="709"/>
      <c r="DG5" s="761" t="s">
        <v>371</v>
      </c>
      <c r="DH5" s="762"/>
      <c r="DI5" s="762"/>
      <c r="DJ5" s="762"/>
      <c r="DK5" s="763"/>
      <c r="DL5" s="761" t="s">
        <v>372</v>
      </c>
      <c r="DM5" s="762"/>
      <c r="DN5" s="762"/>
      <c r="DO5" s="762"/>
      <c r="DP5" s="763"/>
      <c r="DQ5" s="712" t="s">
        <v>373</v>
      </c>
      <c r="DR5" s="708"/>
      <c r="DS5" s="708"/>
      <c r="DT5" s="708"/>
      <c r="DU5" s="709"/>
      <c r="DV5" s="712" t="s">
        <v>364</v>
      </c>
      <c r="DW5" s="708"/>
      <c r="DX5" s="708"/>
      <c r="DY5" s="708"/>
      <c r="DZ5" s="714"/>
      <c r="EA5" s="229"/>
    </row>
    <row r="6" spans="1:131" s="230"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15">
      <c r="A7" s="231">
        <v>1</v>
      </c>
      <c r="B7" s="747" t="s">
        <v>374</v>
      </c>
      <c r="C7" s="748"/>
      <c r="D7" s="748"/>
      <c r="E7" s="748"/>
      <c r="F7" s="748"/>
      <c r="G7" s="748"/>
      <c r="H7" s="748"/>
      <c r="I7" s="748"/>
      <c r="J7" s="748"/>
      <c r="K7" s="748"/>
      <c r="L7" s="748"/>
      <c r="M7" s="748"/>
      <c r="N7" s="748"/>
      <c r="O7" s="748"/>
      <c r="P7" s="749"/>
      <c r="Q7" s="750">
        <v>9753</v>
      </c>
      <c r="R7" s="751"/>
      <c r="S7" s="751"/>
      <c r="T7" s="751"/>
      <c r="U7" s="751"/>
      <c r="V7" s="751">
        <v>9638</v>
      </c>
      <c r="W7" s="751"/>
      <c r="X7" s="751"/>
      <c r="Y7" s="751"/>
      <c r="Z7" s="751"/>
      <c r="AA7" s="751">
        <v>115</v>
      </c>
      <c r="AB7" s="751"/>
      <c r="AC7" s="751"/>
      <c r="AD7" s="751"/>
      <c r="AE7" s="752"/>
      <c r="AF7" s="753">
        <v>31</v>
      </c>
      <c r="AG7" s="754"/>
      <c r="AH7" s="754"/>
      <c r="AI7" s="754"/>
      <c r="AJ7" s="755"/>
      <c r="AK7" s="756">
        <v>0</v>
      </c>
      <c r="AL7" s="757"/>
      <c r="AM7" s="757"/>
      <c r="AN7" s="757"/>
      <c r="AO7" s="757"/>
      <c r="AP7" s="757">
        <v>3154</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t="s">
        <v>548</v>
      </c>
      <c r="BT7" s="734"/>
      <c r="BU7" s="734"/>
      <c r="BV7" s="734"/>
      <c r="BW7" s="734"/>
      <c r="BX7" s="734"/>
      <c r="BY7" s="734"/>
      <c r="BZ7" s="734"/>
      <c r="CA7" s="734"/>
      <c r="CB7" s="734"/>
      <c r="CC7" s="734"/>
      <c r="CD7" s="734"/>
      <c r="CE7" s="734"/>
      <c r="CF7" s="734"/>
      <c r="CG7" s="760"/>
      <c r="CH7" s="730">
        <v>1</v>
      </c>
      <c r="CI7" s="731"/>
      <c r="CJ7" s="731"/>
      <c r="CK7" s="731"/>
      <c r="CL7" s="732"/>
      <c r="CM7" s="730">
        <v>17</v>
      </c>
      <c r="CN7" s="731"/>
      <c r="CO7" s="731"/>
      <c r="CP7" s="731"/>
      <c r="CQ7" s="732"/>
      <c r="CR7" s="730">
        <v>12</v>
      </c>
      <c r="CS7" s="731"/>
      <c r="CT7" s="731"/>
      <c r="CU7" s="731"/>
      <c r="CV7" s="732"/>
      <c r="CW7" s="730">
        <v>10</v>
      </c>
      <c r="CX7" s="731"/>
      <c r="CY7" s="731"/>
      <c r="CZ7" s="731"/>
      <c r="DA7" s="732"/>
      <c r="DB7" s="730" t="s">
        <v>482</v>
      </c>
      <c r="DC7" s="731"/>
      <c r="DD7" s="731"/>
      <c r="DE7" s="731"/>
      <c r="DF7" s="732"/>
      <c r="DG7" s="730" t="s">
        <v>482</v>
      </c>
      <c r="DH7" s="731"/>
      <c r="DI7" s="731"/>
      <c r="DJ7" s="731"/>
      <c r="DK7" s="732"/>
      <c r="DL7" s="730" t="s">
        <v>482</v>
      </c>
      <c r="DM7" s="731"/>
      <c r="DN7" s="731"/>
      <c r="DO7" s="731"/>
      <c r="DP7" s="732"/>
      <c r="DQ7" s="730" t="s">
        <v>482</v>
      </c>
      <c r="DR7" s="731"/>
      <c r="DS7" s="731"/>
      <c r="DT7" s="731"/>
      <c r="DU7" s="732"/>
      <c r="DV7" s="733"/>
      <c r="DW7" s="734"/>
      <c r="DX7" s="734"/>
      <c r="DY7" s="734"/>
      <c r="DZ7" s="735"/>
      <c r="EA7" s="229"/>
    </row>
    <row r="8" spans="1:131" s="230" customFormat="1" ht="26.25" customHeight="1" x14ac:dyDescent="0.15">
      <c r="A8" s="233">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t="s">
        <v>549</v>
      </c>
      <c r="BT8" s="770"/>
      <c r="BU8" s="770"/>
      <c r="BV8" s="770"/>
      <c r="BW8" s="770"/>
      <c r="BX8" s="770"/>
      <c r="BY8" s="770"/>
      <c r="BZ8" s="770"/>
      <c r="CA8" s="770"/>
      <c r="CB8" s="770"/>
      <c r="CC8" s="770"/>
      <c r="CD8" s="770"/>
      <c r="CE8" s="770"/>
      <c r="CF8" s="770"/>
      <c r="CG8" s="771"/>
      <c r="CH8" s="772" t="s">
        <v>482</v>
      </c>
      <c r="CI8" s="773"/>
      <c r="CJ8" s="773"/>
      <c r="CK8" s="773"/>
      <c r="CL8" s="774"/>
      <c r="CM8" s="772" t="s">
        <v>482</v>
      </c>
      <c r="CN8" s="773"/>
      <c r="CO8" s="773"/>
      <c r="CP8" s="773"/>
      <c r="CQ8" s="774"/>
      <c r="CR8" s="772" t="s">
        <v>482</v>
      </c>
      <c r="CS8" s="773"/>
      <c r="CT8" s="773"/>
      <c r="CU8" s="773"/>
      <c r="CV8" s="774"/>
      <c r="CW8" s="772" t="s">
        <v>482</v>
      </c>
      <c r="CX8" s="773"/>
      <c r="CY8" s="773"/>
      <c r="CZ8" s="773"/>
      <c r="DA8" s="774"/>
      <c r="DB8" s="772" t="s">
        <v>482</v>
      </c>
      <c r="DC8" s="773"/>
      <c r="DD8" s="773"/>
      <c r="DE8" s="773"/>
      <c r="DF8" s="774"/>
      <c r="DG8" s="772" t="s">
        <v>482</v>
      </c>
      <c r="DH8" s="773"/>
      <c r="DI8" s="773"/>
      <c r="DJ8" s="773"/>
      <c r="DK8" s="774"/>
      <c r="DL8" s="772" t="s">
        <v>482</v>
      </c>
      <c r="DM8" s="773"/>
      <c r="DN8" s="773"/>
      <c r="DO8" s="773"/>
      <c r="DP8" s="774"/>
      <c r="DQ8" s="772" t="s">
        <v>482</v>
      </c>
      <c r="DR8" s="773"/>
      <c r="DS8" s="773"/>
      <c r="DT8" s="773"/>
      <c r="DU8" s="774"/>
      <c r="DV8" s="769"/>
      <c r="DW8" s="770"/>
      <c r="DX8" s="770"/>
      <c r="DY8" s="770"/>
      <c r="DZ8" s="775"/>
      <c r="EA8" s="229"/>
    </row>
    <row r="9" spans="1:131" s="230" customFormat="1" ht="26.25" customHeight="1" x14ac:dyDescent="0.15">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t="s">
        <v>550</v>
      </c>
      <c r="BT9" s="770"/>
      <c r="BU9" s="770"/>
      <c r="BV9" s="770"/>
      <c r="BW9" s="770"/>
      <c r="BX9" s="770"/>
      <c r="BY9" s="770"/>
      <c r="BZ9" s="770"/>
      <c r="CA9" s="770"/>
      <c r="CB9" s="770"/>
      <c r="CC9" s="770"/>
      <c r="CD9" s="770"/>
      <c r="CE9" s="770"/>
      <c r="CF9" s="770"/>
      <c r="CG9" s="771"/>
      <c r="CH9" s="772" t="s">
        <v>482</v>
      </c>
      <c r="CI9" s="773"/>
      <c r="CJ9" s="773"/>
      <c r="CK9" s="773"/>
      <c r="CL9" s="774"/>
      <c r="CM9" s="772" t="s">
        <v>482</v>
      </c>
      <c r="CN9" s="773"/>
      <c r="CO9" s="773"/>
      <c r="CP9" s="773"/>
      <c r="CQ9" s="774"/>
      <c r="CR9" s="772" t="s">
        <v>482</v>
      </c>
      <c r="CS9" s="773"/>
      <c r="CT9" s="773"/>
      <c r="CU9" s="773"/>
      <c r="CV9" s="774"/>
      <c r="CW9" s="772" t="s">
        <v>482</v>
      </c>
      <c r="CX9" s="773"/>
      <c r="CY9" s="773"/>
      <c r="CZ9" s="773"/>
      <c r="DA9" s="774"/>
      <c r="DB9" s="772" t="s">
        <v>482</v>
      </c>
      <c r="DC9" s="773"/>
      <c r="DD9" s="773"/>
      <c r="DE9" s="773"/>
      <c r="DF9" s="774"/>
      <c r="DG9" s="772" t="s">
        <v>482</v>
      </c>
      <c r="DH9" s="773"/>
      <c r="DI9" s="773"/>
      <c r="DJ9" s="773"/>
      <c r="DK9" s="774"/>
      <c r="DL9" s="772" t="s">
        <v>482</v>
      </c>
      <c r="DM9" s="773"/>
      <c r="DN9" s="773"/>
      <c r="DO9" s="773"/>
      <c r="DP9" s="774"/>
      <c r="DQ9" s="772" t="s">
        <v>482</v>
      </c>
      <c r="DR9" s="773"/>
      <c r="DS9" s="773"/>
      <c r="DT9" s="773"/>
      <c r="DU9" s="774"/>
      <c r="DV9" s="769"/>
      <c r="DW9" s="770"/>
      <c r="DX9" s="770"/>
      <c r="DY9" s="770"/>
      <c r="DZ9" s="775"/>
      <c r="EA9" s="229"/>
    </row>
    <row r="10" spans="1:131" s="230" customFormat="1" ht="26.25" customHeight="1" x14ac:dyDescent="0.15">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15">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15">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15">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15">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15">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15">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15">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15">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15">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15">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15">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31</v>
      </c>
      <c r="AG23" s="780"/>
      <c r="AH23" s="780"/>
      <c r="AI23" s="780"/>
      <c r="AJ23" s="783"/>
      <c r="AK23" s="784"/>
      <c r="AL23" s="785"/>
      <c r="AM23" s="785"/>
      <c r="AN23" s="785"/>
      <c r="AO23" s="785"/>
      <c r="AP23" s="780"/>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357</v>
      </c>
      <c r="B26" s="717"/>
      <c r="C26" s="717"/>
      <c r="D26" s="717"/>
      <c r="E26" s="717"/>
      <c r="F26" s="717"/>
      <c r="G26" s="717"/>
      <c r="H26" s="717"/>
      <c r="I26" s="717"/>
      <c r="J26" s="717"/>
      <c r="K26" s="717"/>
      <c r="L26" s="717"/>
      <c r="M26" s="717"/>
      <c r="N26" s="717"/>
      <c r="O26" s="717"/>
      <c r="P26" s="718"/>
      <c r="Q26" s="712" t="s">
        <v>380</v>
      </c>
      <c r="R26" s="708"/>
      <c r="S26" s="708"/>
      <c r="T26" s="708"/>
      <c r="U26" s="709"/>
      <c r="V26" s="712" t="s">
        <v>381</v>
      </c>
      <c r="W26" s="708"/>
      <c r="X26" s="708"/>
      <c r="Y26" s="708"/>
      <c r="Z26" s="709"/>
      <c r="AA26" s="712" t="s">
        <v>382</v>
      </c>
      <c r="AB26" s="708"/>
      <c r="AC26" s="708"/>
      <c r="AD26" s="708"/>
      <c r="AE26" s="708"/>
      <c r="AF26" s="801" t="s">
        <v>383</v>
      </c>
      <c r="AG26" s="802"/>
      <c r="AH26" s="802"/>
      <c r="AI26" s="802"/>
      <c r="AJ26" s="803"/>
      <c r="AK26" s="708" t="s">
        <v>384</v>
      </c>
      <c r="AL26" s="708"/>
      <c r="AM26" s="708"/>
      <c r="AN26" s="708"/>
      <c r="AO26" s="709"/>
      <c r="AP26" s="712" t="s">
        <v>385</v>
      </c>
      <c r="AQ26" s="708"/>
      <c r="AR26" s="708"/>
      <c r="AS26" s="708"/>
      <c r="AT26" s="709"/>
      <c r="AU26" s="712" t="s">
        <v>386</v>
      </c>
      <c r="AV26" s="708"/>
      <c r="AW26" s="708"/>
      <c r="AX26" s="708"/>
      <c r="AY26" s="709"/>
      <c r="AZ26" s="712" t="s">
        <v>387</v>
      </c>
      <c r="BA26" s="708"/>
      <c r="BB26" s="708"/>
      <c r="BC26" s="708"/>
      <c r="BD26" s="709"/>
      <c r="BE26" s="712" t="s">
        <v>364</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7">
        <v>1</v>
      </c>
      <c r="B28" s="747" t="s">
        <v>388</v>
      </c>
      <c r="C28" s="748"/>
      <c r="D28" s="748"/>
      <c r="E28" s="748"/>
      <c r="F28" s="748"/>
      <c r="G28" s="748"/>
      <c r="H28" s="748"/>
      <c r="I28" s="748"/>
      <c r="J28" s="748"/>
      <c r="K28" s="748"/>
      <c r="L28" s="748"/>
      <c r="M28" s="748"/>
      <c r="N28" s="748"/>
      <c r="O28" s="748"/>
      <c r="P28" s="749"/>
      <c r="Q28" s="809">
        <v>852</v>
      </c>
      <c r="R28" s="810"/>
      <c r="S28" s="810"/>
      <c r="T28" s="810"/>
      <c r="U28" s="810"/>
      <c r="V28" s="810">
        <v>833</v>
      </c>
      <c r="W28" s="810"/>
      <c r="X28" s="810"/>
      <c r="Y28" s="810"/>
      <c r="Z28" s="810"/>
      <c r="AA28" s="810">
        <v>19</v>
      </c>
      <c r="AB28" s="810"/>
      <c r="AC28" s="810"/>
      <c r="AD28" s="810"/>
      <c r="AE28" s="811"/>
      <c r="AF28" s="812">
        <v>19</v>
      </c>
      <c r="AG28" s="810"/>
      <c r="AH28" s="810"/>
      <c r="AI28" s="810"/>
      <c r="AJ28" s="813"/>
      <c r="AK28" s="814"/>
      <c r="AL28" s="815"/>
      <c r="AM28" s="815"/>
      <c r="AN28" s="815"/>
      <c r="AO28" s="815"/>
      <c r="AP28" s="815" t="s">
        <v>482</v>
      </c>
      <c r="AQ28" s="815"/>
      <c r="AR28" s="815"/>
      <c r="AS28" s="815"/>
      <c r="AT28" s="815"/>
      <c r="AU28" s="815" t="s">
        <v>482</v>
      </c>
      <c r="AV28" s="815"/>
      <c r="AW28" s="815"/>
      <c r="AX28" s="815"/>
      <c r="AY28" s="815"/>
      <c r="AZ28" s="816" t="s">
        <v>482</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7">
        <v>2</v>
      </c>
      <c r="B29" s="736" t="s">
        <v>389</v>
      </c>
      <c r="C29" s="737"/>
      <c r="D29" s="737"/>
      <c r="E29" s="737"/>
      <c r="F29" s="737"/>
      <c r="G29" s="737"/>
      <c r="H29" s="737"/>
      <c r="I29" s="737"/>
      <c r="J29" s="737"/>
      <c r="K29" s="737"/>
      <c r="L29" s="737"/>
      <c r="M29" s="737"/>
      <c r="N29" s="737"/>
      <c r="O29" s="737"/>
      <c r="P29" s="738"/>
      <c r="Q29" s="739">
        <v>67</v>
      </c>
      <c r="R29" s="740"/>
      <c r="S29" s="740"/>
      <c r="T29" s="740"/>
      <c r="U29" s="740"/>
      <c r="V29" s="740">
        <v>67</v>
      </c>
      <c r="W29" s="740"/>
      <c r="X29" s="740"/>
      <c r="Y29" s="740"/>
      <c r="Z29" s="740"/>
      <c r="AA29" s="740">
        <v>0</v>
      </c>
      <c r="AB29" s="740"/>
      <c r="AC29" s="740"/>
      <c r="AD29" s="740"/>
      <c r="AE29" s="741"/>
      <c r="AF29" s="742">
        <v>0</v>
      </c>
      <c r="AG29" s="743"/>
      <c r="AH29" s="743"/>
      <c r="AI29" s="743"/>
      <c r="AJ29" s="744"/>
      <c r="AK29" s="821"/>
      <c r="AL29" s="817"/>
      <c r="AM29" s="817"/>
      <c r="AN29" s="817"/>
      <c r="AO29" s="817"/>
      <c r="AP29" s="817" t="s">
        <v>482</v>
      </c>
      <c r="AQ29" s="817"/>
      <c r="AR29" s="817"/>
      <c r="AS29" s="817"/>
      <c r="AT29" s="817"/>
      <c r="AU29" s="817" t="s">
        <v>482</v>
      </c>
      <c r="AV29" s="817"/>
      <c r="AW29" s="817"/>
      <c r="AX29" s="817"/>
      <c r="AY29" s="817"/>
      <c r="AZ29" s="818" t="s">
        <v>482</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7">
        <v>3</v>
      </c>
      <c r="B30" s="736" t="s">
        <v>390</v>
      </c>
      <c r="C30" s="737"/>
      <c r="D30" s="737"/>
      <c r="E30" s="737"/>
      <c r="F30" s="737"/>
      <c r="G30" s="737"/>
      <c r="H30" s="737"/>
      <c r="I30" s="737"/>
      <c r="J30" s="737"/>
      <c r="K30" s="737"/>
      <c r="L30" s="737"/>
      <c r="M30" s="737"/>
      <c r="N30" s="737"/>
      <c r="O30" s="737"/>
      <c r="P30" s="738"/>
      <c r="Q30" s="739">
        <v>274</v>
      </c>
      <c r="R30" s="740"/>
      <c r="S30" s="740"/>
      <c r="T30" s="740"/>
      <c r="U30" s="740"/>
      <c r="V30" s="740">
        <v>213</v>
      </c>
      <c r="W30" s="740"/>
      <c r="X30" s="740"/>
      <c r="Y30" s="740"/>
      <c r="Z30" s="740"/>
      <c r="AA30" s="740">
        <v>61</v>
      </c>
      <c r="AB30" s="740"/>
      <c r="AC30" s="740"/>
      <c r="AD30" s="740"/>
      <c r="AE30" s="741"/>
      <c r="AF30" s="742">
        <v>408</v>
      </c>
      <c r="AG30" s="743"/>
      <c r="AH30" s="743"/>
      <c r="AI30" s="743"/>
      <c r="AJ30" s="744"/>
      <c r="AK30" s="821">
        <v>75</v>
      </c>
      <c r="AL30" s="817"/>
      <c r="AM30" s="817"/>
      <c r="AN30" s="817"/>
      <c r="AO30" s="817"/>
      <c r="AP30" s="817">
        <v>425</v>
      </c>
      <c r="AQ30" s="817"/>
      <c r="AR30" s="817"/>
      <c r="AS30" s="817"/>
      <c r="AT30" s="817"/>
      <c r="AU30" s="817">
        <v>37</v>
      </c>
      <c r="AV30" s="817"/>
      <c r="AW30" s="817"/>
      <c r="AX30" s="817"/>
      <c r="AY30" s="817"/>
      <c r="AZ30" s="818" t="s">
        <v>482</v>
      </c>
      <c r="BA30" s="818"/>
      <c r="BB30" s="818"/>
      <c r="BC30" s="818"/>
      <c r="BD30" s="818"/>
      <c r="BE30" s="819" t="s">
        <v>546</v>
      </c>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7">
        <v>4</v>
      </c>
      <c r="B31" s="736" t="s">
        <v>142</v>
      </c>
      <c r="C31" s="737"/>
      <c r="D31" s="737"/>
      <c r="E31" s="737"/>
      <c r="F31" s="737"/>
      <c r="G31" s="737"/>
      <c r="H31" s="737"/>
      <c r="I31" s="737"/>
      <c r="J31" s="737"/>
      <c r="K31" s="737"/>
      <c r="L31" s="737"/>
      <c r="M31" s="737"/>
      <c r="N31" s="737"/>
      <c r="O31" s="737"/>
      <c r="P31" s="738"/>
      <c r="Q31" s="739">
        <v>631</v>
      </c>
      <c r="R31" s="740"/>
      <c r="S31" s="740"/>
      <c r="T31" s="740"/>
      <c r="U31" s="740"/>
      <c r="V31" s="740">
        <v>636</v>
      </c>
      <c r="W31" s="740"/>
      <c r="X31" s="740"/>
      <c r="Y31" s="740"/>
      <c r="Z31" s="740"/>
      <c r="AA31" s="740">
        <v>-5</v>
      </c>
      <c r="AB31" s="740"/>
      <c r="AC31" s="740"/>
      <c r="AD31" s="740"/>
      <c r="AE31" s="741"/>
      <c r="AF31" s="742">
        <v>-5</v>
      </c>
      <c r="AG31" s="743"/>
      <c r="AH31" s="743"/>
      <c r="AI31" s="743"/>
      <c r="AJ31" s="744"/>
      <c r="AK31" s="821">
        <v>36</v>
      </c>
      <c r="AL31" s="817"/>
      <c r="AM31" s="817"/>
      <c r="AN31" s="817"/>
      <c r="AO31" s="817"/>
      <c r="AP31" s="817">
        <v>165</v>
      </c>
      <c r="AQ31" s="817"/>
      <c r="AR31" s="817"/>
      <c r="AS31" s="817"/>
      <c r="AT31" s="817"/>
      <c r="AU31" s="817">
        <v>70</v>
      </c>
      <c r="AV31" s="817"/>
      <c r="AW31" s="817"/>
      <c r="AX31" s="817"/>
      <c r="AY31" s="817"/>
      <c r="AZ31" s="818">
        <v>9.5</v>
      </c>
      <c r="BA31" s="818"/>
      <c r="BB31" s="818"/>
      <c r="BC31" s="818"/>
      <c r="BD31" s="818"/>
      <c r="BE31" s="819" t="s">
        <v>547</v>
      </c>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7">
        <v>5</v>
      </c>
      <c r="B32" s="736"/>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c r="AG32" s="743"/>
      <c r="AH32" s="743"/>
      <c r="AI32" s="743"/>
      <c r="AJ32" s="744"/>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7">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7">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391</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5" t="s">
        <v>376</v>
      </c>
      <c r="B63" s="776" t="s">
        <v>392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422</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393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394</v>
      </c>
      <c r="B66" s="717"/>
      <c r="C66" s="717"/>
      <c r="D66" s="717"/>
      <c r="E66" s="717"/>
      <c r="F66" s="717"/>
      <c r="G66" s="717"/>
      <c r="H66" s="717"/>
      <c r="I66" s="717"/>
      <c r="J66" s="717"/>
      <c r="K66" s="717"/>
      <c r="L66" s="717"/>
      <c r="M66" s="717"/>
      <c r="N66" s="717"/>
      <c r="O66" s="717"/>
      <c r="P66" s="718"/>
      <c r="Q66" s="712" t="s">
        <v>380</v>
      </c>
      <c r="R66" s="708"/>
      <c r="S66" s="708"/>
      <c r="T66" s="708"/>
      <c r="U66" s="709"/>
      <c r="V66" s="712" t="s">
        <v>381</v>
      </c>
      <c r="W66" s="708"/>
      <c r="X66" s="708"/>
      <c r="Y66" s="708"/>
      <c r="Z66" s="709"/>
      <c r="AA66" s="712" t="s">
        <v>382</v>
      </c>
      <c r="AB66" s="708"/>
      <c r="AC66" s="708"/>
      <c r="AD66" s="708"/>
      <c r="AE66" s="709"/>
      <c r="AF66" s="841" t="s">
        <v>383</v>
      </c>
      <c r="AG66" s="802"/>
      <c r="AH66" s="802"/>
      <c r="AI66" s="802"/>
      <c r="AJ66" s="842"/>
      <c r="AK66" s="712" t="s">
        <v>384</v>
      </c>
      <c r="AL66" s="717"/>
      <c r="AM66" s="717"/>
      <c r="AN66" s="717"/>
      <c r="AO66" s="718"/>
      <c r="AP66" s="712" t="s">
        <v>385</v>
      </c>
      <c r="AQ66" s="708"/>
      <c r="AR66" s="708"/>
      <c r="AS66" s="708"/>
      <c r="AT66" s="709"/>
      <c r="AU66" s="712" t="s">
        <v>395</v>
      </c>
      <c r="AV66" s="708"/>
      <c r="AW66" s="708"/>
      <c r="AX66" s="708"/>
      <c r="AY66" s="709"/>
      <c r="AZ66" s="712" t="s">
        <v>364</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396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397</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398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399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405</v>
      </c>
      <c r="AB109" s="880"/>
      <c r="AC109" s="880"/>
      <c r="AD109" s="880"/>
      <c r="AE109" s="881"/>
      <c r="AF109" s="879" t="s">
        <v>406</v>
      </c>
      <c r="AG109" s="880"/>
      <c r="AH109" s="880"/>
      <c r="AI109" s="880"/>
      <c r="AJ109" s="881"/>
      <c r="AK109" s="879" t="s">
        <v>294</v>
      </c>
      <c r="AL109" s="880"/>
      <c r="AM109" s="880"/>
      <c r="AN109" s="880"/>
      <c r="AO109" s="881"/>
      <c r="AP109" s="879" t="s">
        <v>407</v>
      </c>
      <c r="AQ109" s="880"/>
      <c r="AR109" s="880"/>
      <c r="AS109" s="880"/>
      <c r="AT109" s="882"/>
      <c r="AU109" s="899" t="s">
        <v>404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405</v>
      </c>
      <c r="BR109" s="880"/>
      <c r="BS109" s="880"/>
      <c r="BT109" s="880"/>
      <c r="BU109" s="881"/>
      <c r="BV109" s="879" t="s">
        <v>406</v>
      </c>
      <c r="BW109" s="880"/>
      <c r="BX109" s="880"/>
      <c r="BY109" s="880"/>
      <c r="BZ109" s="881"/>
      <c r="CA109" s="879" t="s">
        <v>294</v>
      </c>
      <c r="CB109" s="880"/>
      <c r="CC109" s="880"/>
      <c r="CD109" s="880"/>
      <c r="CE109" s="881"/>
      <c r="CF109" s="900" t="s">
        <v>407</v>
      </c>
      <c r="CG109" s="900"/>
      <c r="CH109" s="900"/>
      <c r="CI109" s="900"/>
      <c r="CJ109" s="900"/>
      <c r="CK109" s="879" t="s">
        <v>408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405</v>
      </c>
      <c r="DH109" s="880"/>
      <c r="DI109" s="880"/>
      <c r="DJ109" s="880"/>
      <c r="DK109" s="881"/>
      <c r="DL109" s="879" t="s">
        <v>406</v>
      </c>
      <c r="DM109" s="880"/>
      <c r="DN109" s="880"/>
      <c r="DO109" s="880"/>
      <c r="DP109" s="881"/>
      <c r="DQ109" s="879" t="s">
        <v>294</v>
      </c>
      <c r="DR109" s="880"/>
      <c r="DS109" s="880"/>
      <c r="DT109" s="880"/>
      <c r="DU109" s="881"/>
      <c r="DV109" s="879" t="s">
        <v>407</v>
      </c>
      <c r="DW109" s="880"/>
      <c r="DX109" s="880"/>
      <c r="DY109" s="880"/>
      <c r="DZ109" s="882"/>
    </row>
    <row r="110" spans="1:131" s="224" customFormat="1" ht="26.25" customHeight="1" x14ac:dyDescent="0.15">
      <c r="A110" s="883" t="s">
        <v>409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310487</v>
      </c>
      <c r="AB110" s="887"/>
      <c r="AC110" s="887"/>
      <c r="AD110" s="887"/>
      <c r="AE110" s="888"/>
      <c r="AF110" s="889">
        <v>299099</v>
      </c>
      <c r="AG110" s="887"/>
      <c r="AH110" s="887"/>
      <c r="AI110" s="887"/>
      <c r="AJ110" s="888"/>
      <c r="AK110" s="889">
        <v>342024</v>
      </c>
      <c r="AL110" s="887"/>
      <c r="AM110" s="887"/>
      <c r="AN110" s="887"/>
      <c r="AO110" s="888"/>
      <c r="AP110" s="890">
        <v>14.4</v>
      </c>
      <c r="AQ110" s="891"/>
      <c r="AR110" s="891"/>
      <c r="AS110" s="891"/>
      <c r="AT110" s="892"/>
      <c r="AU110" s="893" t="s">
        <v>69</v>
      </c>
      <c r="AV110" s="894"/>
      <c r="AW110" s="894"/>
      <c r="AX110" s="894"/>
      <c r="AY110" s="894"/>
      <c r="AZ110" s="916" t="s">
        <v>410</v>
      </c>
      <c r="BA110" s="884"/>
      <c r="BB110" s="884"/>
      <c r="BC110" s="884"/>
      <c r="BD110" s="884"/>
      <c r="BE110" s="884"/>
      <c r="BF110" s="884"/>
      <c r="BG110" s="884"/>
      <c r="BH110" s="884"/>
      <c r="BI110" s="884"/>
      <c r="BJ110" s="884"/>
      <c r="BK110" s="884"/>
      <c r="BL110" s="884"/>
      <c r="BM110" s="884"/>
      <c r="BN110" s="884"/>
      <c r="BO110" s="884"/>
      <c r="BP110" s="885"/>
      <c r="BQ110" s="917">
        <v>3368258</v>
      </c>
      <c r="BR110" s="918"/>
      <c r="BS110" s="918"/>
      <c r="BT110" s="918"/>
      <c r="BU110" s="918"/>
      <c r="BV110" s="918">
        <v>3216592</v>
      </c>
      <c r="BW110" s="918"/>
      <c r="BX110" s="918"/>
      <c r="BY110" s="918"/>
      <c r="BZ110" s="918"/>
      <c r="CA110" s="918">
        <v>3153535</v>
      </c>
      <c r="CB110" s="918"/>
      <c r="CC110" s="918"/>
      <c r="CD110" s="918"/>
      <c r="CE110" s="918"/>
      <c r="CF110" s="931">
        <v>132.80000000000001</v>
      </c>
      <c r="CG110" s="932"/>
      <c r="CH110" s="932"/>
      <c r="CI110" s="932"/>
      <c r="CJ110" s="932"/>
      <c r="CK110" s="933" t="s">
        <v>411</v>
      </c>
      <c r="CL110" s="934"/>
      <c r="CM110" s="916" t="s">
        <v>412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414</v>
      </c>
      <c r="BA111" s="910"/>
      <c r="BB111" s="910"/>
      <c r="BC111" s="910"/>
      <c r="BD111" s="910"/>
      <c r="BE111" s="910"/>
      <c r="BF111" s="910"/>
      <c r="BG111" s="910"/>
      <c r="BH111" s="910"/>
      <c r="BI111" s="910"/>
      <c r="BJ111" s="910"/>
      <c r="BK111" s="910"/>
      <c r="BL111" s="910"/>
      <c r="BM111" s="910"/>
      <c r="BN111" s="910"/>
      <c r="BO111" s="910"/>
      <c r="BP111" s="911"/>
      <c r="BQ111" s="912">
        <v>252864</v>
      </c>
      <c r="BR111" s="913"/>
      <c r="BS111" s="913"/>
      <c r="BT111" s="913"/>
      <c r="BU111" s="913"/>
      <c r="BV111" s="913">
        <v>217532</v>
      </c>
      <c r="BW111" s="913"/>
      <c r="BX111" s="913"/>
      <c r="BY111" s="913"/>
      <c r="BZ111" s="913"/>
      <c r="CA111" s="913">
        <v>182201</v>
      </c>
      <c r="CB111" s="913"/>
      <c r="CC111" s="913"/>
      <c r="CD111" s="913"/>
      <c r="CE111" s="913"/>
      <c r="CF111" s="907">
        <v>7.7</v>
      </c>
      <c r="CG111" s="908"/>
      <c r="CH111" s="908"/>
      <c r="CI111" s="908"/>
      <c r="CJ111" s="908"/>
      <c r="CK111" s="935"/>
      <c r="CL111" s="936"/>
      <c r="CM111" s="909" t="s">
        <v>415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416</v>
      </c>
      <c r="B112" s="940"/>
      <c r="C112" s="910" t="s">
        <v>417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418</v>
      </c>
      <c r="BA112" s="910"/>
      <c r="BB112" s="910"/>
      <c r="BC112" s="910"/>
      <c r="BD112" s="910"/>
      <c r="BE112" s="910"/>
      <c r="BF112" s="910"/>
      <c r="BG112" s="910"/>
      <c r="BH112" s="910"/>
      <c r="BI112" s="910"/>
      <c r="BJ112" s="910"/>
      <c r="BK112" s="910"/>
      <c r="BL112" s="910"/>
      <c r="BM112" s="910"/>
      <c r="BN112" s="910"/>
      <c r="BO112" s="910"/>
      <c r="BP112" s="911"/>
      <c r="BQ112" s="912">
        <v>370471</v>
      </c>
      <c r="BR112" s="913"/>
      <c r="BS112" s="913"/>
      <c r="BT112" s="913"/>
      <c r="BU112" s="913"/>
      <c r="BV112" s="913">
        <v>401592</v>
      </c>
      <c r="BW112" s="913"/>
      <c r="BX112" s="913"/>
      <c r="BY112" s="913"/>
      <c r="BZ112" s="913"/>
      <c r="CA112" s="913">
        <v>443340</v>
      </c>
      <c r="CB112" s="913"/>
      <c r="CC112" s="913"/>
      <c r="CD112" s="913"/>
      <c r="CE112" s="913"/>
      <c r="CF112" s="907">
        <v>18.7</v>
      </c>
      <c r="CG112" s="908"/>
      <c r="CH112" s="908"/>
      <c r="CI112" s="908"/>
      <c r="CJ112" s="908"/>
      <c r="CK112" s="935"/>
      <c r="CL112" s="936"/>
      <c r="CM112" s="909" t="s">
        <v>419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64656</v>
      </c>
      <c r="AB113" s="925"/>
      <c r="AC113" s="925"/>
      <c r="AD113" s="925"/>
      <c r="AE113" s="926"/>
      <c r="AF113" s="927">
        <v>63518</v>
      </c>
      <c r="AG113" s="925"/>
      <c r="AH113" s="925"/>
      <c r="AI113" s="925"/>
      <c r="AJ113" s="926"/>
      <c r="AK113" s="927">
        <v>39287</v>
      </c>
      <c r="AL113" s="925"/>
      <c r="AM113" s="925"/>
      <c r="AN113" s="925"/>
      <c r="AO113" s="926"/>
      <c r="AP113" s="928">
        <v>1.7</v>
      </c>
      <c r="AQ113" s="929"/>
      <c r="AR113" s="929"/>
      <c r="AS113" s="929"/>
      <c r="AT113" s="930"/>
      <c r="AU113" s="895"/>
      <c r="AV113" s="896"/>
      <c r="AW113" s="896"/>
      <c r="AX113" s="896"/>
      <c r="AY113" s="896"/>
      <c r="AZ113" s="909" t="s">
        <v>421</v>
      </c>
      <c r="BA113" s="910"/>
      <c r="BB113" s="910"/>
      <c r="BC113" s="910"/>
      <c r="BD113" s="910"/>
      <c r="BE113" s="910"/>
      <c r="BF113" s="910"/>
      <c r="BG113" s="910"/>
      <c r="BH113" s="910"/>
      <c r="BI113" s="910"/>
      <c r="BJ113" s="910"/>
      <c r="BK113" s="910"/>
      <c r="BL113" s="910"/>
      <c r="BM113" s="910"/>
      <c r="BN113" s="910"/>
      <c r="BO113" s="910"/>
      <c r="BP113" s="911"/>
      <c r="BQ113" s="912">
        <v>648538</v>
      </c>
      <c r="BR113" s="913"/>
      <c r="BS113" s="913"/>
      <c r="BT113" s="913"/>
      <c r="BU113" s="913"/>
      <c r="BV113" s="913">
        <v>601181</v>
      </c>
      <c r="BW113" s="913"/>
      <c r="BX113" s="913"/>
      <c r="BY113" s="913"/>
      <c r="BZ113" s="913"/>
      <c r="CA113" s="913">
        <v>545421</v>
      </c>
      <c r="CB113" s="913"/>
      <c r="CC113" s="913"/>
      <c r="CD113" s="913"/>
      <c r="CE113" s="913"/>
      <c r="CF113" s="907">
        <v>23</v>
      </c>
      <c r="CG113" s="908"/>
      <c r="CH113" s="908"/>
      <c r="CI113" s="908"/>
      <c r="CJ113" s="908"/>
      <c r="CK113" s="935"/>
      <c r="CL113" s="936"/>
      <c r="CM113" s="909" t="s">
        <v>422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25536</v>
      </c>
      <c r="AB114" s="946"/>
      <c r="AC114" s="946"/>
      <c r="AD114" s="946"/>
      <c r="AE114" s="947"/>
      <c r="AF114" s="948">
        <v>34949</v>
      </c>
      <c r="AG114" s="946"/>
      <c r="AH114" s="946"/>
      <c r="AI114" s="946"/>
      <c r="AJ114" s="947"/>
      <c r="AK114" s="948">
        <v>45014</v>
      </c>
      <c r="AL114" s="946"/>
      <c r="AM114" s="946"/>
      <c r="AN114" s="946"/>
      <c r="AO114" s="947"/>
      <c r="AP114" s="949">
        <v>1.9</v>
      </c>
      <c r="AQ114" s="950"/>
      <c r="AR114" s="950"/>
      <c r="AS114" s="950"/>
      <c r="AT114" s="951"/>
      <c r="AU114" s="895"/>
      <c r="AV114" s="896"/>
      <c r="AW114" s="896"/>
      <c r="AX114" s="896"/>
      <c r="AY114" s="896"/>
      <c r="AZ114" s="909" t="s">
        <v>424</v>
      </c>
      <c r="BA114" s="910"/>
      <c r="BB114" s="910"/>
      <c r="BC114" s="910"/>
      <c r="BD114" s="910"/>
      <c r="BE114" s="910"/>
      <c r="BF114" s="910"/>
      <c r="BG114" s="910"/>
      <c r="BH114" s="910"/>
      <c r="BI114" s="910"/>
      <c r="BJ114" s="910"/>
      <c r="BK114" s="910"/>
      <c r="BL114" s="910"/>
      <c r="BM114" s="910"/>
      <c r="BN114" s="910"/>
      <c r="BO114" s="910"/>
      <c r="BP114" s="911"/>
      <c r="BQ114" s="912" t="s">
        <v>121</v>
      </c>
      <c r="BR114" s="913"/>
      <c r="BS114" s="913"/>
      <c r="BT114" s="913"/>
      <c r="BU114" s="913"/>
      <c r="BV114" s="913" t="s">
        <v>121</v>
      </c>
      <c r="BW114" s="913"/>
      <c r="BX114" s="913"/>
      <c r="BY114" s="913"/>
      <c r="BZ114" s="913"/>
      <c r="CA114" s="913">
        <v>64537</v>
      </c>
      <c r="CB114" s="913"/>
      <c r="CC114" s="913"/>
      <c r="CD114" s="913"/>
      <c r="CE114" s="913"/>
      <c r="CF114" s="907">
        <v>2.7</v>
      </c>
      <c r="CG114" s="908"/>
      <c r="CH114" s="908"/>
      <c r="CI114" s="908"/>
      <c r="CJ114" s="908"/>
      <c r="CK114" s="935"/>
      <c r="CL114" s="936"/>
      <c r="CM114" s="909" t="s">
        <v>425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426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35332</v>
      </c>
      <c r="AB115" s="925"/>
      <c r="AC115" s="925"/>
      <c r="AD115" s="925"/>
      <c r="AE115" s="926"/>
      <c r="AF115" s="927">
        <v>35332</v>
      </c>
      <c r="AG115" s="925"/>
      <c r="AH115" s="925"/>
      <c r="AI115" s="925"/>
      <c r="AJ115" s="926"/>
      <c r="AK115" s="927">
        <v>35332</v>
      </c>
      <c r="AL115" s="925"/>
      <c r="AM115" s="925"/>
      <c r="AN115" s="925"/>
      <c r="AO115" s="926"/>
      <c r="AP115" s="928">
        <v>1.5</v>
      </c>
      <c r="AQ115" s="929"/>
      <c r="AR115" s="929"/>
      <c r="AS115" s="929"/>
      <c r="AT115" s="930"/>
      <c r="AU115" s="895"/>
      <c r="AV115" s="896"/>
      <c r="AW115" s="896"/>
      <c r="AX115" s="896"/>
      <c r="AY115" s="896"/>
      <c r="AZ115" s="909" t="s">
        <v>427</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428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429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430</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432</v>
      </c>
      <c r="Z117" s="881"/>
      <c r="AA117" s="965">
        <v>436011</v>
      </c>
      <c r="AB117" s="966"/>
      <c r="AC117" s="966"/>
      <c r="AD117" s="966"/>
      <c r="AE117" s="967"/>
      <c r="AF117" s="968">
        <v>432898</v>
      </c>
      <c r="AG117" s="966"/>
      <c r="AH117" s="966"/>
      <c r="AI117" s="966"/>
      <c r="AJ117" s="967"/>
      <c r="AK117" s="968">
        <v>461657</v>
      </c>
      <c r="AL117" s="966"/>
      <c r="AM117" s="966"/>
      <c r="AN117" s="966"/>
      <c r="AO117" s="967"/>
      <c r="AP117" s="969"/>
      <c r="AQ117" s="970"/>
      <c r="AR117" s="970"/>
      <c r="AS117" s="970"/>
      <c r="AT117" s="971"/>
      <c r="AU117" s="895"/>
      <c r="AV117" s="896"/>
      <c r="AW117" s="896"/>
      <c r="AX117" s="896"/>
      <c r="AY117" s="896"/>
      <c r="AZ117" s="961" t="s">
        <v>433</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408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405</v>
      </c>
      <c r="AB118" s="880"/>
      <c r="AC118" s="880"/>
      <c r="AD118" s="880"/>
      <c r="AE118" s="881"/>
      <c r="AF118" s="879" t="s">
        <v>406</v>
      </c>
      <c r="AG118" s="880"/>
      <c r="AH118" s="880"/>
      <c r="AI118" s="880"/>
      <c r="AJ118" s="881"/>
      <c r="AK118" s="879" t="s">
        <v>294</v>
      </c>
      <c r="AL118" s="880"/>
      <c r="AM118" s="880"/>
      <c r="AN118" s="880"/>
      <c r="AO118" s="881"/>
      <c r="AP118" s="957" t="s">
        <v>407</v>
      </c>
      <c r="AQ118" s="958"/>
      <c r="AR118" s="958"/>
      <c r="AS118" s="958"/>
      <c r="AT118" s="959"/>
      <c r="AU118" s="895"/>
      <c r="AV118" s="896"/>
      <c r="AW118" s="896"/>
      <c r="AX118" s="896"/>
      <c r="AY118" s="896"/>
      <c r="AZ118" s="960" t="s">
        <v>435</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9" t="s">
        <v>411</v>
      </c>
      <c r="B119" s="934"/>
      <c r="C119" s="916" t="s">
        <v>412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437</v>
      </c>
      <c r="BP119" s="992"/>
      <c r="BQ119" s="986">
        <v>4640131</v>
      </c>
      <c r="BR119" s="987"/>
      <c r="BS119" s="987"/>
      <c r="BT119" s="987"/>
      <c r="BU119" s="987"/>
      <c r="BV119" s="987">
        <v>4436897</v>
      </c>
      <c r="BW119" s="987"/>
      <c r="BX119" s="987"/>
      <c r="BY119" s="987"/>
      <c r="BZ119" s="987"/>
      <c r="CA119" s="987">
        <v>4389034</v>
      </c>
      <c r="CB119" s="987"/>
      <c r="CC119" s="987"/>
      <c r="CD119" s="987"/>
      <c r="CE119" s="987"/>
      <c r="CF119" s="988"/>
      <c r="CG119" s="989"/>
      <c r="CH119" s="989"/>
      <c r="CI119" s="989"/>
      <c r="CJ119" s="990"/>
      <c r="CK119" s="937"/>
      <c r="CL119" s="938"/>
      <c r="CM119" s="960" t="s">
        <v>438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252864</v>
      </c>
      <c r="DH119" s="973"/>
      <c r="DI119" s="973"/>
      <c r="DJ119" s="973"/>
      <c r="DK119" s="974"/>
      <c r="DL119" s="972">
        <v>217532</v>
      </c>
      <c r="DM119" s="973"/>
      <c r="DN119" s="973"/>
      <c r="DO119" s="973"/>
      <c r="DP119" s="974"/>
      <c r="DQ119" s="972">
        <v>182201</v>
      </c>
      <c r="DR119" s="973"/>
      <c r="DS119" s="973"/>
      <c r="DT119" s="973"/>
      <c r="DU119" s="974"/>
      <c r="DV119" s="975">
        <v>7.7</v>
      </c>
      <c r="DW119" s="976"/>
      <c r="DX119" s="976"/>
      <c r="DY119" s="976"/>
      <c r="DZ119" s="977"/>
    </row>
    <row r="120" spans="1:130" s="224" customFormat="1" ht="26.25" customHeight="1" x14ac:dyDescent="0.15">
      <c r="A120" s="1050"/>
      <c r="B120" s="936"/>
      <c r="C120" s="909" t="s">
        <v>415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439</v>
      </c>
      <c r="AV120" s="979"/>
      <c r="AW120" s="979"/>
      <c r="AX120" s="979"/>
      <c r="AY120" s="980"/>
      <c r="AZ120" s="916" t="s">
        <v>440</v>
      </c>
      <c r="BA120" s="884"/>
      <c r="BB120" s="884"/>
      <c r="BC120" s="884"/>
      <c r="BD120" s="884"/>
      <c r="BE120" s="884"/>
      <c r="BF120" s="884"/>
      <c r="BG120" s="884"/>
      <c r="BH120" s="884"/>
      <c r="BI120" s="884"/>
      <c r="BJ120" s="884"/>
      <c r="BK120" s="884"/>
      <c r="BL120" s="884"/>
      <c r="BM120" s="884"/>
      <c r="BN120" s="884"/>
      <c r="BO120" s="884"/>
      <c r="BP120" s="885"/>
      <c r="BQ120" s="917">
        <v>3392327</v>
      </c>
      <c r="BR120" s="918"/>
      <c r="BS120" s="918"/>
      <c r="BT120" s="918"/>
      <c r="BU120" s="918"/>
      <c r="BV120" s="918">
        <v>3322927</v>
      </c>
      <c r="BW120" s="918"/>
      <c r="BX120" s="918"/>
      <c r="BY120" s="918"/>
      <c r="BZ120" s="918"/>
      <c r="CA120" s="918">
        <v>3159987</v>
      </c>
      <c r="CB120" s="918"/>
      <c r="CC120" s="918"/>
      <c r="CD120" s="918"/>
      <c r="CE120" s="918"/>
      <c r="CF120" s="931">
        <v>133.1</v>
      </c>
      <c r="CG120" s="932"/>
      <c r="CH120" s="932"/>
      <c r="CI120" s="932"/>
      <c r="CJ120" s="932"/>
      <c r="CK120" s="993" t="s">
        <v>441</v>
      </c>
      <c r="CL120" s="994"/>
      <c r="CM120" s="994"/>
      <c r="CN120" s="994"/>
      <c r="CO120" s="995"/>
      <c r="CP120" s="1001" t="s">
        <v>390</v>
      </c>
      <c r="CQ120" s="1002"/>
      <c r="CR120" s="1002"/>
      <c r="CS120" s="1002"/>
      <c r="CT120" s="1002"/>
      <c r="CU120" s="1002"/>
      <c r="CV120" s="1002"/>
      <c r="CW120" s="1002"/>
      <c r="CX120" s="1002"/>
      <c r="CY120" s="1002"/>
      <c r="CZ120" s="1002"/>
      <c r="DA120" s="1002"/>
      <c r="DB120" s="1002"/>
      <c r="DC120" s="1002"/>
      <c r="DD120" s="1002"/>
      <c r="DE120" s="1002"/>
      <c r="DF120" s="1003"/>
      <c r="DG120" s="917">
        <v>355725</v>
      </c>
      <c r="DH120" s="918"/>
      <c r="DI120" s="918"/>
      <c r="DJ120" s="918"/>
      <c r="DK120" s="918"/>
      <c r="DL120" s="918">
        <v>377427</v>
      </c>
      <c r="DM120" s="918"/>
      <c r="DN120" s="918"/>
      <c r="DO120" s="918"/>
      <c r="DP120" s="918"/>
      <c r="DQ120" s="918">
        <v>373368</v>
      </c>
      <c r="DR120" s="918"/>
      <c r="DS120" s="918"/>
      <c r="DT120" s="918"/>
      <c r="DU120" s="918"/>
      <c r="DV120" s="919">
        <v>15.7</v>
      </c>
      <c r="DW120" s="919"/>
      <c r="DX120" s="919"/>
      <c r="DY120" s="919"/>
      <c r="DZ120" s="920"/>
    </row>
    <row r="121" spans="1:130" s="224" customFormat="1" ht="26.25" customHeight="1" x14ac:dyDescent="0.15">
      <c r="A121" s="1050"/>
      <c r="B121" s="936"/>
      <c r="C121" s="961" t="s">
        <v>442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443</v>
      </c>
      <c r="BA121" s="910"/>
      <c r="BB121" s="910"/>
      <c r="BC121" s="910"/>
      <c r="BD121" s="910"/>
      <c r="BE121" s="910"/>
      <c r="BF121" s="910"/>
      <c r="BG121" s="910"/>
      <c r="BH121" s="910"/>
      <c r="BI121" s="910"/>
      <c r="BJ121" s="910"/>
      <c r="BK121" s="910"/>
      <c r="BL121" s="910"/>
      <c r="BM121" s="910"/>
      <c r="BN121" s="910"/>
      <c r="BO121" s="910"/>
      <c r="BP121" s="911"/>
      <c r="BQ121" s="912">
        <v>29512</v>
      </c>
      <c r="BR121" s="913"/>
      <c r="BS121" s="913"/>
      <c r="BT121" s="913"/>
      <c r="BU121" s="913"/>
      <c r="BV121" s="913">
        <v>27357</v>
      </c>
      <c r="BW121" s="913"/>
      <c r="BX121" s="913"/>
      <c r="BY121" s="913"/>
      <c r="BZ121" s="913"/>
      <c r="CA121" s="913" t="s">
        <v>121</v>
      </c>
      <c r="CB121" s="913"/>
      <c r="CC121" s="913"/>
      <c r="CD121" s="913"/>
      <c r="CE121" s="913"/>
      <c r="CF121" s="907" t="s">
        <v>121</v>
      </c>
      <c r="CG121" s="908"/>
      <c r="CH121" s="908"/>
      <c r="CI121" s="908"/>
      <c r="CJ121" s="908"/>
      <c r="CK121" s="996"/>
      <c r="CL121" s="997"/>
      <c r="CM121" s="997"/>
      <c r="CN121" s="997"/>
      <c r="CO121" s="998"/>
      <c r="CP121" s="1006" t="s">
        <v>142</v>
      </c>
      <c r="CQ121" s="1007"/>
      <c r="CR121" s="1007"/>
      <c r="CS121" s="1007"/>
      <c r="CT121" s="1007"/>
      <c r="CU121" s="1007"/>
      <c r="CV121" s="1007"/>
      <c r="CW121" s="1007"/>
      <c r="CX121" s="1007"/>
      <c r="CY121" s="1007"/>
      <c r="CZ121" s="1007"/>
      <c r="DA121" s="1007"/>
      <c r="DB121" s="1007"/>
      <c r="DC121" s="1007"/>
      <c r="DD121" s="1007"/>
      <c r="DE121" s="1007"/>
      <c r="DF121" s="1008"/>
      <c r="DG121" s="912">
        <v>14746</v>
      </c>
      <c r="DH121" s="913"/>
      <c r="DI121" s="913"/>
      <c r="DJ121" s="913"/>
      <c r="DK121" s="913"/>
      <c r="DL121" s="913">
        <v>24165</v>
      </c>
      <c r="DM121" s="913"/>
      <c r="DN121" s="913"/>
      <c r="DO121" s="913"/>
      <c r="DP121" s="913"/>
      <c r="DQ121" s="913">
        <v>69972</v>
      </c>
      <c r="DR121" s="913"/>
      <c r="DS121" s="913"/>
      <c r="DT121" s="913"/>
      <c r="DU121" s="913"/>
      <c r="DV121" s="914">
        <v>2.9</v>
      </c>
      <c r="DW121" s="914"/>
      <c r="DX121" s="914"/>
      <c r="DY121" s="914"/>
      <c r="DZ121" s="915"/>
    </row>
    <row r="122" spans="1:130" s="224" customFormat="1" ht="26.25" customHeight="1" x14ac:dyDescent="0.15">
      <c r="A122" s="1050"/>
      <c r="B122" s="936"/>
      <c r="C122" s="909" t="s">
        <v>425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444</v>
      </c>
      <c r="BA122" s="952"/>
      <c r="BB122" s="952"/>
      <c r="BC122" s="952"/>
      <c r="BD122" s="952"/>
      <c r="BE122" s="952"/>
      <c r="BF122" s="952"/>
      <c r="BG122" s="952"/>
      <c r="BH122" s="952"/>
      <c r="BI122" s="952"/>
      <c r="BJ122" s="952"/>
      <c r="BK122" s="952"/>
      <c r="BL122" s="952"/>
      <c r="BM122" s="952"/>
      <c r="BN122" s="952"/>
      <c r="BO122" s="952"/>
      <c r="BP122" s="953"/>
      <c r="BQ122" s="986">
        <v>2393308</v>
      </c>
      <c r="BR122" s="987"/>
      <c r="BS122" s="987"/>
      <c r="BT122" s="987"/>
      <c r="BU122" s="987"/>
      <c r="BV122" s="987">
        <v>2230702</v>
      </c>
      <c r="BW122" s="987"/>
      <c r="BX122" s="987"/>
      <c r="BY122" s="987"/>
      <c r="BZ122" s="987"/>
      <c r="CA122" s="987">
        <v>2297434</v>
      </c>
      <c r="CB122" s="987"/>
      <c r="CC122" s="987"/>
      <c r="CD122" s="987"/>
      <c r="CE122" s="987"/>
      <c r="CF122" s="1004">
        <v>96.8</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50"/>
      <c r="B123" s="936"/>
      <c r="C123" s="909" t="s">
        <v>431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445</v>
      </c>
      <c r="BP123" s="992"/>
      <c r="BQ123" s="1022">
        <v>5815147</v>
      </c>
      <c r="BR123" s="1023"/>
      <c r="BS123" s="1023"/>
      <c r="BT123" s="1023"/>
      <c r="BU123" s="1023"/>
      <c r="BV123" s="1023">
        <v>5580986</v>
      </c>
      <c r="BW123" s="1023"/>
      <c r="BX123" s="1023"/>
      <c r="BY123" s="1023"/>
      <c r="BZ123" s="1023"/>
      <c r="CA123" s="1023">
        <v>5457421</v>
      </c>
      <c r="CB123" s="1023"/>
      <c r="CC123" s="1023"/>
      <c r="CD123" s="1023"/>
      <c r="CE123" s="1023"/>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50"/>
      <c r="B124" s="936"/>
      <c r="C124" s="909" t="s">
        <v>434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18" t="s">
        <v>446</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447</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50"/>
      <c r="B125" s="936"/>
      <c r="C125" s="909" t="s">
        <v>436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448</v>
      </c>
      <c r="CL125" s="994"/>
      <c r="CM125" s="994"/>
      <c r="CN125" s="994"/>
      <c r="CO125" s="995"/>
      <c r="CP125" s="916" t="s">
        <v>449</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50"/>
      <c r="B126" s="936"/>
      <c r="C126" s="909" t="s">
        <v>438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35332</v>
      </c>
      <c r="AB126" s="946"/>
      <c r="AC126" s="946"/>
      <c r="AD126" s="946"/>
      <c r="AE126" s="947"/>
      <c r="AF126" s="948">
        <v>35332</v>
      </c>
      <c r="AG126" s="946"/>
      <c r="AH126" s="946"/>
      <c r="AI126" s="946"/>
      <c r="AJ126" s="947"/>
      <c r="AK126" s="948">
        <v>35332</v>
      </c>
      <c r="AL126" s="946"/>
      <c r="AM126" s="946"/>
      <c r="AN126" s="946"/>
      <c r="AO126" s="947"/>
      <c r="AP126" s="949">
        <v>1.5</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450</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51"/>
      <c r="B127" s="938"/>
      <c r="C127" s="960" t="s">
        <v>451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24" t="s">
        <v>452</v>
      </c>
      <c r="AY127" s="1025"/>
      <c r="AZ127" s="1025"/>
      <c r="BA127" s="1025"/>
      <c r="BB127" s="1025"/>
      <c r="BC127" s="1025"/>
      <c r="BD127" s="1025"/>
      <c r="BE127" s="1026"/>
      <c r="BF127" s="1027" t="s">
        <v>453</v>
      </c>
      <c r="BG127" s="1025"/>
      <c r="BH127" s="1025"/>
      <c r="BI127" s="1025"/>
      <c r="BJ127" s="1025"/>
      <c r="BK127" s="1025"/>
      <c r="BL127" s="1026"/>
      <c r="BM127" s="1027" t="s">
        <v>454</v>
      </c>
      <c r="BN127" s="1025"/>
      <c r="BO127" s="1025"/>
      <c r="BP127" s="1025"/>
      <c r="BQ127" s="1025"/>
      <c r="BR127" s="1025"/>
      <c r="BS127" s="1026"/>
      <c r="BT127" s="1027" t="s">
        <v>455</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456</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34" t="s">
        <v>457</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458</v>
      </c>
      <c r="X128" s="1036"/>
      <c r="Y128" s="1036"/>
      <c r="Z128" s="1037"/>
      <c r="AA128" s="1038">
        <v>35332</v>
      </c>
      <c r="AB128" s="1039"/>
      <c r="AC128" s="1039"/>
      <c r="AD128" s="1039"/>
      <c r="AE128" s="1040"/>
      <c r="AF128" s="1041">
        <v>35400</v>
      </c>
      <c r="AG128" s="1039"/>
      <c r="AH128" s="1039"/>
      <c r="AI128" s="1039"/>
      <c r="AJ128" s="1040"/>
      <c r="AK128" s="1041">
        <v>35400</v>
      </c>
      <c r="AL128" s="1039"/>
      <c r="AM128" s="1039"/>
      <c r="AN128" s="1039"/>
      <c r="AO128" s="1040"/>
      <c r="AP128" s="1042"/>
      <c r="AQ128" s="1043"/>
      <c r="AR128" s="1043"/>
      <c r="AS128" s="1043"/>
      <c r="AT128" s="1044"/>
      <c r="AU128" s="226"/>
      <c r="AV128" s="226"/>
      <c r="AW128" s="226"/>
      <c r="AX128" s="883" t="s">
        <v>459</v>
      </c>
      <c r="AY128" s="884"/>
      <c r="AZ128" s="884"/>
      <c r="BA128" s="884"/>
      <c r="BB128" s="884"/>
      <c r="BC128" s="884"/>
      <c r="BD128" s="884"/>
      <c r="BE128" s="885"/>
      <c r="BF128" s="1045" t="s">
        <v>121</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460</v>
      </c>
      <c r="CQ128" s="727"/>
      <c r="CR128" s="727"/>
      <c r="CS128" s="727"/>
      <c r="CT128" s="727"/>
      <c r="CU128" s="727"/>
      <c r="CV128" s="727"/>
      <c r="CW128" s="727"/>
      <c r="CX128" s="727"/>
      <c r="CY128" s="727"/>
      <c r="CZ128" s="727"/>
      <c r="DA128" s="727"/>
      <c r="DB128" s="727"/>
      <c r="DC128" s="727"/>
      <c r="DD128" s="727"/>
      <c r="DE128" s="727"/>
      <c r="DF128" s="1029"/>
      <c r="DG128" s="1030" t="s">
        <v>121</v>
      </c>
      <c r="DH128" s="1031"/>
      <c r="DI128" s="1031"/>
      <c r="DJ128" s="1031"/>
      <c r="DK128" s="1031"/>
      <c r="DL128" s="1031" t="s">
        <v>121</v>
      </c>
      <c r="DM128" s="1031"/>
      <c r="DN128" s="1031"/>
      <c r="DO128" s="1031"/>
      <c r="DP128" s="1031"/>
      <c r="DQ128" s="1031" t="s">
        <v>121</v>
      </c>
      <c r="DR128" s="1031"/>
      <c r="DS128" s="1031"/>
      <c r="DT128" s="1031"/>
      <c r="DU128" s="1031"/>
      <c r="DV128" s="1032" t="s">
        <v>121</v>
      </c>
      <c r="DW128" s="1032"/>
      <c r="DX128" s="1032"/>
      <c r="DY128" s="1032"/>
      <c r="DZ128" s="1033"/>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461</v>
      </c>
      <c r="X129" s="1058"/>
      <c r="Y129" s="1058"/>
      <c r="Z129" s="1059"/>
      <c r="AA129" s="945">
        <v>2567500</v>
      </c>
      <c r="AB129" s="946"/>
      <c r="AC129" s="946"/>
      <c r="AD129" s="946"/>
      <c r="AE129" s="947"/>
      <c r="AF129" s="948">
        <v>2508732</v>
      </c>
      <c r="AG129" s="946"/>
      <c r="AH129" s="946"/>
      <c r="AI129" s="946"/>
      <c r="AJ129" s="947"/>
      <c r="AK129" s="948">
        <v>2554416</v>
      </c>
      <c r="AL129" s="946"/>
      <c r="AM129" s="946"/>
      <c r="AN129" s="946"/>
      <c r="AO129" s="947"/>
      <c r="AP129" s="1060"/>
      <c r="AQ129" s="1061"/>
      <c r="AR129" s="1061"/>
      <c r="AS129" s="1061"/>
      <c r="AT129" s="1062"/>
      <c r="AU129" s="227"/>
      <c r="AV129" s="227"/>
      <c r="AW129" s="227"/>
      <c r="AX129" s="1052" t="s">
        <v>462</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464</v>
      </c>
      <c r="X130" s="1058"/>
      <c r="Y130" s="1058"/>
      <c r="Z130" s="1059"/>
      <c r="AA130" s="945">
        <v>208814</v>
      </c>
      <c r="AB130" s="946"/>
      <c r="AC130" s="946"/>
      <c r="AD130" s="946"/>
      <c r="AE130" s="947"/>
      <c r="AF130" s="948">
        <v>192116</v>
      </c>
      <c r="AG130" s="946"/>
      <c r="AH130" s="946"/>
      <c r="AI130" s="946"/>
      <c r="AJ130" s="947"/>
      <c r="AK130" s="948">
        <v>180248</v>
      </c>
      <c r="AL130" s="946"/>
      <c r="AM130" s="946"/>
      <c r="AN130" s="946"/>
      <c r="AO130" s="947"/>
      <c r="AP130" s="1060"/>
      <c r="AQ130" s="1061"/>
      <c r="AR130" s="1061"/>
      <c r="AS130" s="1061"/>
      <c r="AT130" s="1062"/>
      <c r="AU130" s="227"/>
      <c r="AV130" s="227"/>
      <c r="AW130" s="227"/>
      <c r="AX130" s="1052" t="s">
        <v>465</v>
      </c>
      <c r="AY130" s="910"/>
      <c r="AZ130" s="910"/>
      <c r="BA130" s="910"/>
      <c r="BB130" s="910"/>
      <c r="BC130" s="910"/>
      <c r="BD130" s="910"/>
      <c r="BE130" s="911"/>
      <c r="BF130" s="1088">
        <v>9.1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466</v>
      </c>
      <c r="X131" s="1095"/>
      <c r="Y131" s="1095"/>
      <c r="Z131" s="1096"/>
      <c r="AA131" s="991">
        <v>2358686</v>
      </c>
      <c r="AB131" s="973"/>
      <c r="AC131" s="973"/>
      <c r="AD131" s="973"/>
      <c r="AE131" s="974"/>
      <c r="AF131" s="972">
        <v>2316616</v>
      </c>
      <c r="AG131" s="973"/>
      <c r="AH131" s="973"/>
      <c r="AI131" s="973"/>
      <c r="AJ131" s="974"/>
      <c r="AK131" s="972">
        <v>2374168</v>
      </c>
      <c r="AL131" s="973"/>
      <c r="AM131" s="973"/>
      <c r="AN131" s="973"/>
      <c r="AO131" s="974"/>
      <c r="AP131" s="1097"/>
      <c r="AQ131" s="1098"/>
      <c r="AR131" s="1098"/>
      <c r="AS131" s="1098"/>
      <c r="AT131" s="1099"/>
      <c r="AU131" s="227"/>
      <c r="AV131" s="227"/>
      <c r="AW131" s="227"/>
      <c r="AX131" s="1070" t="s">
        <v>467</v>
      </c>
      <c r="AY131" s="727"/>
      <c r="AZ131" s="727"/>
      <c r="BA131" s="727"/>
      <c r="BB131" s="727"/>
      <c r="BC131" s="727"/>
      <c r="BD131" s="727"/>
      <c r="BE131" s="1029"/>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468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469</v>
      </c>
      <c r="W132" s="1081"/>
      <c r="X132" s="1081"/>
      <c r="Y132" s="1081"/>
      <c r="Z132" s="1082"/>
      <c r="AA132" s="1083">
        <v>8.1344019509999992</v>
      </c>
      <c r="AB132" s="1084"/>
      <c r="AC132" s="1084"/>
      <c r="AD132" s="1084"/>
      <c r="AE132" s="1085"/>
      <c r="AF132" s="1086">
        <v>8.8656039670000002</v>
      </c>
      <c r="AG132" s="1084"/>
      <c r="AH132" s="1084"/>
      <c r="AI132" s="1084"/>
      <c r="AJ132" s="1085"/>
      <c r="AK132" s="1086">
        <v>10.36190362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470</v>
      </c>
      <c r="W133" s="1064"/>
      <c r="X133" s="1064"/>
      <c r="Y133" s="1064"/>
      <c r="Z133" s="1065"/>
      <c r="AA133" s="1066">
        <v>8.5</v>
      </c>
      <c r="AB133" s="1067"/>
      <c r="AC133" s="1067"/>
      <c r="AD133" s="1067"/>
      <c r="AE133" s="1068"/>
      <c r="AF133" s="1066">
        <v>8.4</v>
      </c>
      <c r="AG133" s="1067"/>
      <c r="AH133" s="1067"/>
      <c r="AI133" s="1067"/>
      <c r="AJ133" s="1068"/>
      <c r="AK133" s="1066">
        <v>9.1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x59wSXF2JGHBPLxyTzsuSG8+q1ZCRkIhM1QG1AegwSTFlKu/8A68WbzS+n+LTqOC8lUvtFcFFlSzLoINRNzBQ==" saltValue="BZIzN0PxSZOqNC/OWpKw9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R5" sqref="AR5:AS5"/>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g21oEFuY77XbKgGytj2uygQlwVP3SQK2rXJyik1f1iYl8sJpJguzbXwrWYH343WhldTRIE1xt2chHTWY51inyw==" saltValue="V4Gxt56HzHlIBD7UWrGM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5"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i7y6MGih7N+RocvgTqWORuhcJFknvyIXor3BLX0mIkSDkY1hlIuW+ahHPcGwv+gl4vhIA8gBdCseKHQf9g4lw==" saltValue="BoCHtNv92h/wpS2v9BLD0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AO46" sqref="AO46"/>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473</v>
      </c>
      <c r="AL6" s="260"/>
      <c r="AM6" s="260"/>
      <c r="AN6" s="260"/>
    </row>
    <row r="7" spans="1:46" ht="13.5" customHeight="1" x14ac:dyDescent="0.15">
      <c r="A7" s="259"/>
      <c r="AK7" s="262"/>
      <c r="AL7" s="263"/>
      <c r="AM7" s="263"/>
      <c r="AN7" s="264"/>
      <c r="AO7" s="1101" t="s">
        <v>474</v>
      </c>
      <c r="AP7" s="265"/>
      <c r="AQ7" s="266" t="s">
        <v>475</v>
      </c>
      <c r="AR7" s="267"/>
    </row>
    <row r="8" spans="1:46" x14ac:dyDescent="0.15">
      <c r="A8" s="259"/>
      <c r="AK8" s="268"/>
      <c r="AL8" s="269"/>
      <c r="AM8" s="269"/>
      <c r="AN8" s="270"/>
      <c r="AO8" s="1102"/>
      <c r="AP8" s="271" t="s">
        <v>476</v>
      </c>
      <c r="AQ8" s="272" t="s">
        <v>477</v>
      </c>
      <c r="AR8" s="273" t="s">
        <v>478</v>
      </c>
    </row>
    <row r="9" spans="1:46" x14ac:dyDescent="0.15">
      <c r="A9" s="259"/>
      <c r="AK9" s="1103" t="s">
        <v>479</v>
      </c>
      <c r="AL9" s="1104"/>
      <c r="AM9" s="1104"/>
      <c r="AN9" s="1105"/>
      <c r="AO9" s="274">
        <v>1288756</v>
      </c>
      <c r="AP9" s="274">
        <v>203306</v>
      </c>
      <c r="AQ9" s="275">
        <v>143407</v>
      </c>
      <c r="AR9" s="276">
        <v>41.8</v>
      </c>
    </row>
    <row r="10" spans="1:46" ht="13.5" customHeight="1" x14ac:dyDescent="0.15">
      <c r="A10" s="259"/>
      <c r="AK10" s="1103" t="s">
        <v>480</v>
      </c>
      <c r="AL10" s="1104"/>
      <c r="AM10" s="1104"/>
      <c r="AN10" s="1105"/>
      <c r="AO10" s="277">
        <v>157355</v>
      </c>
      <c r="AP10" s="277">
        <v>24823</v>
      </c>
      <c r="AQ10" s="278">
        <v>20271</v>
      </c>
      <c r="AR10" s="279">
        <v>22.5</v>
      </c>
    </row>
    <row r="11" spans="1:46" ht="13.5" customHeight="1" x14ac:dyDescent="0.15">
      <c r="A11" s="259"/>
      <c r="AK11" s="1103" t="s">
        <v>481</v>
      </c>
      <c r="AL11" s="1104"/>
      <c r="AM11" s="1104"/>
      <c r="AN11" s="1105"/>
      <c r="AO11" s="277" t="s">
        <v>482</v>
      </c>
      <c r="AP11" s="277" t="s">
        <v>482</v>
      </c>
      <c r="AQ11" s="278">
        <v>1412</v>
      </c>
      <c r="AR11" s="279" t="s">
        <v>482</v>
      </c>
    </row>
    <row r="12" spans="1:46" ht="13.5" customHeight="1" x14ac:dyDescent="0.15">
      <c r="A12" s="259"/>
      <c r="AK12" s="1103" t="s">
        <v>483</v>
      </c>
      <c r="AL12" s="1104"/>
      <c r="AM12" s="1104"/>
      <c r="AN12" s="1105"/>
      <c r="AO12" s="277" t="s">
        <v>482</v>
      </c>
      <c r="AP12" s="277" t="s">
        <v>482</v>
      </c>
      <c r="AQ12" s="278" t="s">
        <v>482</v>
      </c>
      <c r="AR12" s="279" t="s">
        <v>482</v>
      </c>
    </row>
    <row r="13" spans="1:46" ht="13.5" customHeight="1" x14ac:dyDescent="0.15">
      <c r="A13" s="259"/>
      <c r="AK13" s="1103" t="s">
        <v>484</v>
      </c>
      <c r="AL13" s="1104"/>
      <c r="AM13" s="1104"/>
      <c r="AN13" s="1105"/>
      <c r="AO13" s="277" t="s">
        <v>482</v>
      </c>
      <c r="AP13" s="277" t="s">
        <v>482</v>
      </c>
      <c r="AQ13" s="278">
        <v>5234</v>
      </c>
      <c r="AR13" s="279" t="s">
        <v>482</v>
      </c>
    </row>
    <row r="14" spans="1:46" ht="13.5" customHeight="1" x14ac:dyDescent="0.15">
      <c r="A14" s="259"/>
      <c r="AK14" s="1103" t="s">
        <v>485</v>
      </c>
      <c r="AL14" s="1104"/>
      <c r="AM14" s="1104"/>
      <c r="AN14" s="1105"/>
      <c r="AO14" s="277">
        <v>22969</v>
      </c>
      <c r="AP14" s="277">
        <v>3623</v>
      </c>
      <c r="AQ14" s="278">
        <v>3337</v>
      </c>
      <c r="AR14" s="279">
        <v>8.6</v>
      </c>
    </row>
    <row r="15" spans="1:46" ht="13.5" customHeight="1" x14ac:dyDescent="0.15">
      <c r="A15" s="259"/>
      <c r="AK15" s="1106" t="s">
        <v>486</v>
      </c>
      <c r="AL15" s="1107"/>
      <c r="AM15" s="1107"/>
      <c r="AN15" s="1108"/>
      <c r="AO15" s="277">
        <v>-84538</v>
      </c>
      <c r="AP15" s="277">
        <v>-13336</v>
      </c>
      <c r="AQ15" s="278">
        <v>-9830</v>
      </c>
      <c r="AR15" s="279">
        <v>35.700000000000003</v>
      </c>
    </row>
    <row r="16" spans="1:46" x14ac:dyDescent="0.15">
      <c r="A16" s="259"/>
      <c r="AK16" s="1106" t="s">
        <v>177</v>
      </c>
      <c r="AL16" s="1107"/>
      <c r="AM16" s="1107"/>
      <c r="AN16" s="1108"/>
      <c r="AO16" s="277">
        <v>1384542</v>
      </c>
      <c r="AP16" s="277">
        <v>218416</v>
      </c>
      <c r="AQ16" s="278">
        <v>163831</v>
      </c>
      <c r="AR16" s="279">
        <v>33.299999999999997</v>
      </c>
    </row>
    <row r="17" spans="1:46" x14ac:dyDescent="0.15">
      <c r="A17" s="259"/>
    </row>
    <row r="18" spans="1:46" x14ac:dyDescent="0.15">
      <c r="A18" s="259"/>
      <c r="AQ18" s="280"/>
      <c r="AR18" s="280"/>
    </row>
    <row r="19" spans="1:46" x14ac:dyDescent="0.15">
      <c r="A19" s="259"/>
      <c r="AK19" s="255" t="s">
        <v>487</v>
      </c>
    </row>
    <row r="20" spans="1:46" x14ac:dyDescent="0.15">
      <c r="A20" s="259"/>
      <c r="AK20" s="281"/>
      <c r="AL20" s="282"/>
      <c r="AM20" s="282"/>
      <c r="AN20" s="283"/>
      <c r="AO20" s="284" t="s">
        <v>488</v>
      </c>
      <c r="AP20" s="285" t="s">
        <v>489</v>
      </c>
      <c r="AQ20" s="286" t="s">
        <v>490</v>
      </c>
      <c r="AR20" s="287"/>
    </row>
    <row r="21" spans="1:46" s="260" customFormat="1" x14ac:dyDescent="0.15">
      <c r="A21" s="288"/>
      <c r="AK21" s="1109" t="s">
        <v>491</v>
      </c>
      <c r="AL21" s="1110"/>
      <c r="AM21" s="1110"/>
      <c r="AN21" s="1111"/>
      <c r="AO21" s="289">
        <v>15.62</v>
      </c>
      <c r="AP21" s="290">
        <v>14.18</v>
      </c>
      <c r="AQ21" s="291">
        <v>1.44</v>
      </c>
      <c r="AS21" s="292"/>
      <c r="AT21" s="288"/>
    </row>
    <row r="22" spans="1:46" s="260" customFormat="1" x14ac:dyDescent="0.15">
      <c r="A22" s="288"/>
      <c r="AK22" s="1109" t="s">
        <v>492</v>
      </c>
      <c r="AL22" s="1110"/>
      <c r="AM22" s="1110"/>
      <c r="AN22" s="1111"/>
      <c r="AO22" s="293">
        <v>95.7</v>
      </c>
      <c r="AP22" s="294">
        <v>95.4</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495</v>
      </c>
      <c r="AL29" s="260"/>
      <c r="AM29" s="260"/>
      <c r="AN29" s="260"/>
      <c r="AS29" s="302"/>
    </row>
    <row r="30" spans="1:46" ht="13.5" customHeight="1" x14ac:dyDescent="0.15">
      <c r="A30" s="259"/>
      <c r="AK30" s="262"/>
      <c r="AL30" s="263"/>
      <c r="AM30" s="263"/>
      <c r="AN30" s="264"/>
      <c r="AO30" s="1101" t="s">
        <v>474</v>
      </c>
      <c r="AP30" s="265"/>
      <c r="AQ30" s="266" t="s">
        <v>475</v>
      </c>
      <c r="AR30" s="267"/>
    </row>
    <row r="31" spans="1:46" x14ac:dyDescent="0.15">
      <c r="A31" s="259"/>
      <c r="AK31" s="268"/>
      <c r="AL31" s="269"/>
      <c r="AM31" s="269"/>
      <c r="AN31" s="270"/>
      <c r="AO31" s="1102"/>
      <c r="AP31" s="271" t="s">
        <v>476</v>
      </c>
      <c r="AQ31" s="272" t="s">
        <v>477</v>
      </c>
      <c r="AR31" s="273" t="s">
        <v>478</v>
      </c>
    </row>
    <row r="32" spans="1:46" ht="27" customHeight="1" x14ac:dyDescent="0.15">
      <c r="A32" s="259"/>
      <c r="AK32" s="1117" t="s">
        <v>496</v>
      </c>
      <c r="AL32" s="1118"/>
      <c r="AM32" s="1118"/>
      <c r="AN32" s="1119"/>
      <c r="AO32" s="303">
        <v>342024</v>
      </c>
      <c r="AP32" s="303">
        <v>53956</v>
      </c>
      <c r="AQ32" s="304">
        <v>86321</v>
      </c>
      <c r="AR32" s="305">
        <v>-37.5</v>
      </c>
    </row>
    <row r="33" spans="1:46" ht="13.5" customHeight="1" x14ac:dyDescent="0.15">
      <c r="A33" s="259"/>
      <c r="AK33" s="1117" t="s">
        <v>497</v>
      </c>
      <c r="AL33" s="1118"/>
      <c r="AM33" s="1118"/>
      <c r="AN33" s="1119"/>
      <c r="AO33" s="303" t="s">
        <v>482</v>
      </c>
      <c r="AP33" s="303" t="s">
        <v>482</v>
      </c>
      <c r="AQ33" s="304" t="s">
        <v>482</v>
      </c>
      <c r="AR33" s="305" t="s">
        <v>482</v>
      </c>
    </row>
    <row r="34" spans="1:46" ht="27" customHeight="1" x14ac:dyDescent="0.15">
      <c r="A34" s="259"/>
      <c r="AK34" s="1117" t="s">
        <v>498</v>
      </c>
      <c r="AL34" s="1118"/>
      <c r="AM34" s="1118"/>
      <c r="AN34" s="1119"/>
      <c r="AO34" s="303" t="s">
        <v>482</v>
      </c>
      <c r="AP34" s="303" t="s">
        <v>482</v>
      </c>
      <c r="AQ34" s="304" t="s">
        <v>482</v>
      </c>
      <c r="AR34" s="305" t="s">
        <v>482</v>
      </c>
    </row>
    <row r="35" spans="1:46" ht="27" customHeight="1" x14ac:dyDescent="0.15">
      <c r="A35" s="259"/>
      <c r="AK35" s="1117" t="s">
        <v>499</v>
      </c>
      <c r="AL35" s="1118"/>
      <c r="AM35" s="1118"/>
      <c r="AN35" s="1119"/>
      <c r="AO35" s="303">
        <v>39287</v>
      </c>
      <c r="AP35" s="303">
        <v>6198</v>
      </c>
      <c r="AQ35" s="304">
        <v>18581</v>
      </c>
      <c r="AR35" s="305">
        <v>-66.599999999999994</v>
      </c>
    </row>
    <row r="36" spans="1:46" ht="27" customHeight="1" x14ac:dyDescent="0.15">
      <c r="A36" s="259"/>
      <c r="AK36" s="1117" t="s">
        <v>500</v>
      </c>
      <c r="AL36" s="1118"/>
      <c r="AM36" s="1118"/>
      <c r="AN36" s="1119"/>
      <c r="AO36" s="303">
        <v>45014</v>
      </c>
      <c r="AP36" s="303">
        <v>7101</v>
      </c>
      <c r="AQ36" s="304">
        <v>4521</v>
      </c>
      <c r="AR36" s="305">
        <v>57.1</v>
      </c>
    </row>
    <row r="37" spans="1:46" ht="13.5" customHeight="1" x14ac:dyDescent="0.15">
      <c r="A37" s="259"/>
      <c r="AK37" s="1117" t="s">
        <v>501</v>
      </c>
      <c r="AL37" s="1118"/>
      <c r="AM37" s="1118"/>
      <c r="AN37" s="1119"/>
      <c r="AO37" s="303">
        <v>35332</v>
      </c>
      <c r="AP37" s="303">
        <v>5574</v>
      </c>
      <c r="AQ37" s="304">
        <v>983</v>
      </c>
      <c r="AR37" s="305">
        <v>467</v>
      </c>
    </row>
    <row r="38" spans="1:46" ht="27" customHeight="1" x14ac:dyDescent="0.15">
      <c r="A38" s="259"/>
      <c r="AK38" s="1120" t="s">
        <v>502</v>
      </c>
      <c r="AL38" s="1121"/>
      <c r="AM38" s="1121"/>
      <c r="AN38" s="1122"/>
      <c r="AO38" s="306" t="s">
        <v>482</v>
      </c>
      <c r="AP38" s="306" t="s">
        <v>482</v>
      </c>
      <c r="AQ38" s="307">
        <v>20</v>
      </c>
      <c r="AR38" s="295" t="s">
        <v>482</v>
      </c>
      <c r="AS38" s="302"/>
    </row>
    <row r="39" spans="1:46" x14ac:dyDescent="0.15">
      <c r="A39" s="259"/>
      <c r="AK39" s="1120" t="s">
        <v>503</v>
      </c>
      <c r="AL39" s="1121"/>
      <c r="AM39" s="1121"/>
      <c r="AN39" s="1122"/>
      <c r="AO39" s="303">
        <v>-35400</v>
      </c>
      <c r="AP39" s="303">
        <v>-5584</v>
      </c>
      <c r="AQ39" s="304">
        <v>-4212</v>
      </c>
      <c r="AR39" s="305">
        <v>32.6</v>
      </c>
      <c r="AS39" s="302"/>
    </row>
    <row r="40" spans="1:46" ht="27" customHeight="1" x14ac:dyDescent="0.15">
      <c r="A40" s="259"/>
      <c r="AK40" s="1117" t="s">
        <v>504</v>
      </c>
      <c r="AL40" s="1118"/>
      <c r="AM40" s="1118"/>
      <c r="AN40" s="1119"/>
      <c r="AO40" s="303">
        <v>-180248</v>
      </c>
      <c r="AP40" s="303">
        <v>-28435</v>
      </c>
      <c r="AQ40" s="304">
        <v>-70783</v>
      </c>
      <c r="AR40" s="305">
        <v>-59.8</v>
      </c>
      <c r="AS40" s="302"/>
    </row>
    <row r="41" spans="1:46" x14ac:dyDescent="0.15">
      <c r="A41" s="259"/>
      <c r="AK41" s="1123" t="s">
        <v>287</v>
      </c>
      <c r="AL41" s="1124"/>
      <c r="AM41" s="1124"/>
      <c r="AN41" s="1125"/>
      <c r="AO41" s="303">
        <v>246009</v>
      </c>
      <c r="AP41" s="303">
        <v>38809</v>
      </c>
      <c r="AQ41" s="304">
        <v>35432</v>
      </c>
      <c r="AR41" s="305">
        <v>9.5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505</v>
      </c>
    </row>
    <row r="48" spans="1:46" x14ac:dyDescent="0.15">
      <c r="A48" s="259"/>
      <c r="AK48" s="313" t="s">
        <v>506</v>
      </c>
      <c r="AL48" s="313"/>
      <c r="AM48" s="313"/>
      <c r="AN48" s="313"/>
      <c r="AO48" s="313"/>
      <c r="AP48" s="313"/>
      <c r="AQ48" s="314"/>
      <c r="AR48" s="313"/>
    </row>
    <row r="49" spans="1:44" ht="13.5" customHeight="1" x14ac:dyDescent="0.15">
      <c r="A49" s="259"/>
      <c r="AK49" s="315"/>
      <c r="AL49" s="316"/>
      <c r="AM49" s="1112" t="s">
        <v>474</v>
      </c>
      <c r="AN49" s="1114" t="s">
        <v>507</v>
      </c>
      <c r="AO49" s="1115"/>
      <c r="AP49" s="1115"/>
      <c r="AQ49" s="1115"/>
      <c r="AR49" s="1116"/>
    </row>
    <row r="50" spans="1:44" x14ac:dyDescent="0.15">
      <c r="A50" s="259"/>
      <c r="AK50" s="317"/>
      <c r="AL50" s="318"/>
      <c r="AM50" s="1113"/>
      <c r="AN50" s="319" t="s">
        <v>508</v>
      </c>
      <c r="AO50" s="320" t="s">
        <v>509</v>
      </c>
      <c r="AP50" s="321" t="s">
        <v>510</v>
      </c>
      <c r="AQ50" s="322" t="s">
        <v>511</v>
      </c>
      <c r="AR50" s="323" t="s">
        <v>512</v>
      </c>
    </row>
    <row r="51" spans="1:44" x14ac:dyDescent="0.15">
      <c r="A51" s="259"/>
      <c r="AK51" s="315" t="s">
        <v>513</v>
      </c>
      <c r="AL51" s="316"/>
      <c r="AM51" s="324">
        <v>1134385</v>
      </c>
      <c r="AN51" s="325">
        <v>185782</v>
      </c>
      <c r="AO51" s="326">
        <v>2</v>
      </c>
      <c r="AP51" s="327">
        <v>145139</v>
      </c>
      <c r="AQ51" s="328">
        <v>19.5</v>
      </c>
      <c r="AR51" s="329">
        <v>-17.5</v>
      </c>
    </row>
    <row r="52" spans="1:44" x14ac:dyDescent="0.15">
      <c r="A52" s="259"/>
      <c r="AK52" s="330"/>
      <c r="AL52" s="331" t="s">
        <v>514</v>
      </c>
      <c r="AM52" s="332">
        <v>315940</v>
      </c>
      <c r="AN52" s="333">
        <v>51743</v>
      </c>
      <c r="AO52" s="334">
        <v>79.400000000000006</v>
      </c>
      <c r="AP52" s="335">
        <v>83762</v>
      </c>
      <c r="AQ52" s="336">
        <v>33.1</v>
      </c>
      <c r="AR52" s="337">
        <v>46.3</v>
      </c>
    </row>
    <row r="53" spans="1:44" x14ac:dyDescent="0.15">
      <c r="A53" s="259"/>
      <c r="AK53" s="315" t="s">
        <v>515</v>
      </c>
      <c r="AL53" s="316"/>
      <c r="AM53" s="324">
        <v>1842286</v>
      </c>
      <c r="AN53" s="325">
        <v>297767</v>
      </c>
      <c r="AO53" s="326">
        <v>60.3</v>
      </c>
      <c r="AP53" s="327">
        <v>125391</v>
      </c>
      <c r="AQ53" s="328">
        <v>-13.6</v>
      </c>
      <c r="AR53" s="329">
        <v>73.900000000000006</v>
      </c>
    </row>
    <row r="54" spans="1:44" x14ac:dyDescent="0.15">
      <c r="A54" s="259"/>
      <c r="AK54" s="330"/>
      <c r="AL54" s="331" t="s">
        <v>514</v>
      </c>
      <c r="AM54" s="332">
        <v>418348</v>
      </c>
      <c r="AN54" s="333">
        <v>67617</v>
      </c>
      <c r="AO54" s="334">
        <v>30.7</v>
      </c>
      <c r="AP54" s="335">
        <v>68516</v>
      </c>
      <c r="AQ54" s="336">
        <v>-18.2</v>
      </c>
      <c r="AR54" s="337">
        <v>48.9</v>
      </c>
    </row>
    <row r="55" spans="1:44" x14ac:dyDescent="0.15">
      <c r="A55" s="259"/>
      <c r="AK55" s="315" t="s">
        <v>516</v>
      </c>
      <c r="AL55" s="316"/>
      <c r="AM55" s="324">
        <v>2150796</v>
      </c>
      <c r="AN55" s="325">
        <v>343962</v>
      </c>
      <c r="AO55" s="326">
        <v>15.5</v>
      </c>
      <c r="AP55" s="327">
        <v>138402</v>
      </c>
      <c r="AQ55" s="328">
        <v>10.4</v>
      </c>
      <c r="AR55" s="329">
        <v>5.0999999999999996</v>
      </c>
    </row>
    <row r="56" spans="1:44" x14ac:dyDescent="0.15">
      <c r="A56" s="259"/>
      <c r="AK56" s="330"/>
      <c r="AL56" s="331" t="s">
        <v>514</v>
      </c>
      <c r="AM56" s="332">
        <v>710695</v>
      </c>
      <c r="AN56" s="333">
        <v>113657</v>
      </c>
      <c r="AO56" s="334">
        <v>68.099999999999994</v>
      </c>
      <c r="AP56" s="335">
        <v>70652</v>
      </c>
      <c r="AQ56" s="336">
        <v>3.1</v>
      </c>
      <c r="AR56" s="337">
        <v>65</v>
      </c>
    </row>
    <row r="57" spans="1:44" x14ac:dyDescent="0.15">
      <c r="A57" s="259"/>
      <c r="AK57" s="315" t="s">
        <v>517</v>
      </c>
      <c r="AL57" s="316"/>
      <c r="AM57" s="324">
        <v>1645238</v>
      </c>
      <c r="AN57" s="325">
        <v>261025</v>
      </c>
      <c r="AO57" s="326">
        <v>-24.1</v>
      </c>
      <c r="AP57" s="327">
        <v>146367</v>
      </c>
      <c r="AQ57" s="328">
        <v>5.8</v>
      </c>
      <c r="AR57" s="329">
        <v>-29.9</v>
      </c>
    </row>
    <row r="58" spans="1:44" x14ac:dyDescent="0.15">
      <c r="A58" s="259"/>
      <c r="AK58" s="330"/>
      <c r="AL58" s="331" t="s">
        <v>514</v>
      </c>
      <c r="AM58" s="332">
        <v>1071704</v>
      </c>
      <c r="AN58" s="333">
        <v>170031</v>
      </c>
      <c r="AO58" s="334">
        <v>49.6</v>
      </c>
      <c r="AP58" s="335">
        <v>79441</v>
      </c>
      <c r="AQ58" s="336">
        <v>12.4</v>
      </c>
      <c r="AR58" s="337">
        <v>37.200000000000003</v>
      </c>
    </row>
    <row r="59" spans="1:44" x14ac:dyDescent="0.15">
      <c r="A59" s="259"/>
      <c r="AK59" s="315" t="s">
        <v>518</v>
      </c>
      <c r="AL59" s="316"/>
      <c r="AM59" s="324">
        <v>2236218</v>
      </c>
      <c r="AN59" s="325">
        <v>352771</v>
      </c>
      <c r="AO59" s="326">
        <v>35.1</v>
      </c>
      <c r="AP59" s="327">
        <v>165181</v>
      </c>
      <c r="AQ59" s="328">
        <v>12.9</v>
      </c>
      <c r="AR59" s="329">
        <v>22.2</v>
      </c>
    </row>
    <row r="60" spans="1:44" x14ac:dyDescent="0.15">
      <c r="A60" s="259"/>
      <c r="AK60" s="330"/>
      <c r="AL60" s="331" t="s">
        <v>514</v>
      </c>
      <c r="AM60" s="332">
        <v>1746273</v>
      </c>
      <c r="AN60" s="333">
        <v>275481</v>
      </c>
      <c r="AO60" s="334">
        <v>62</v>
      </c>
      <c r="AP60" s="335">
        <v>82246</v>
      </c>
      <c r="AQ60" s="336">
        <v>3.5</v>
      </c>
      <c r="AR60" s="337">
        <v>58.5</v>
      </c>
    </row>
    <row r="61" spans="1:44" x14ac:dyDescent="0.15">
      <c r="A61" s="259"/>
      <c r="AK61" s="315" t="s">
        <v>519</v>
      </c>
      <c r="AL61" s="338"/>
      <c r="AM61" s="324">
        <v>1801785</v>
      </c>
      <c r="AN61" s="325">
        <v>288261</v>
      </c>
      <c r="AO61" s="326">
        <v>17.8</v>
      </c>
      <c r="AP61" s="327">
        <v>144096</v>
      </c>
      <c r="AQ61" s="339">
        <v>7</v>
      </c>
      <c r="AR61" s="329">
        <v>10.8</v>
      </c>
    </row>
    <row r="62" spans="1:44" x14ac:dyDescent="0.15">
      <c r="A62" s="259"/>
      <c r="AK62" s="330"/>
      <c r="AL62" s="331" t="s">
        <v>514</v>
      </c>
      <c r="AM62" s="332">
        <v>852592</v>
      </c>
      <c r="AN62" s="333">
        <v>135706</v>
      </c>
      <c r="AO62" s="334">
        <v>58</v>
      </c>
      <c r="AP62" s="335">
        <v>76923</v>
      </c>
      <c r="AQ62" s="336">
        <v>6.8</v>
      </c>
      <c r="AR62" s="337">
        <v>51.2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TPYp5Qq7EXw+3aYFEGyoCXIMfGF3mbdItL8V8ZSkXByCqoKf6aZ7xU1tUPqU/8/edAWgP1SM/gutrufl7AuKQ==" saltValue="Uh0b1IUlqjEuJefVwPwS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4"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471</v>
      </c>
    </row>
    <row r="121" spans="125:125" ht="13.5" hidden="1" customHeight="1" x14ac:dyDescent="0.15">
      <c r="DU121" s="253"/>
    </row>
  </sheetData>
  <sheetProtection algorithmName="SHA-512" hashValue="eTHMkvOmT36xx1lt//96ZGZCdXHE5kyleSERPVay9++aqVOZSchk7EkPmM+B5hjVfjash1zjY8N0SVs0CVlyqw==" saltValue="njRsKmx4IM8UKPhG/MXp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85" zoomScaleNormal="85" zoomScaleSheetLayoutView="55" workbookViewId="0">
      <selection activeCell="BE19" sqref="BE19"/>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471</v>
      </c>
    </row>
  </sheetData>
  <sheetProtection algorithmName="SHA-512" hashValue="e9PGLMkpSYwpovD4tbk1pejzlZ6G0Jkl7AxCpO0OBr/Fk3KpsuFI8tzdXZoPDK3NScgFxsVheRxvJOMQ/vGnaw==" saltValue="8XI6ftSPeEwgpBKswboN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26" t="s">
        <v>3</v>
      </c>
      <c r="D47" s="1126"/>
      <c r="E47" s="1127"/>
      <c r="F47" s="11">
        <v>27.18</v>
      </c>
      <c r="G47" s="12">
        <v>32.44</v>
      </c>
      <c r="H47" s="12">
        <v>35.92</v>
      </c>
      <c r="I47" s="12">
        <v>36.97</v>
      </c>
      <c r="J47" s="13">
        <v>31.53</v>
      </c>
    </row>
    <row r="48" spans="2:10" ht="57.75" customHeight="1" x14ac:dyDescent="0.15">
      <c r="B48" s="14"/>
      <c r="C48" s="1128" t="s">
        <v>4</v>
      </c>
      <c r="D48" s="1128"/>
      <c r="E48" s="1129"/>
      <c r="F48" s="15">
        <v>6.14</v>
      </c>
      <c r="G48" s="16">
        <v>3.87</v>
      </c>
      <c r="H48" s="16">
        <v>2.0299999999999998</v>
      </c>
      <c r="I48" s="16">
        <v>7.48</v>
      </c>
      <c r="J48" s="17">
        <v>1.22</v>
      </c>
    </row>
    <row r="49" spans="2:10" ht="57.75" customHeight="1" thickBot="1" x14ac:dyDescent="0.2">
      <c r="B49" s="18"/>
      <c r="C49" s="1130" t="s">
        <v>5</v>
      </c>
      <c r="D49" s="1130"/>
      <c r="E49" s="1131"/>
      <c r="F49" s="19" t="s">
        <v>526</v>
      </c>
      <c r="G49" s="20">
        <v>4.9000000000000004</v>
      </c>
      <c r="H49" s="20">
        <v>4.8600000000000003</v>
      </c>
      <c r="I49" s="20">
        <v>5.61</v>
      </c>
      <c r="J49" s="21" t="s">
        <v>527</v>
      </c>
    </row>
    <row r="50" spans="2:10" x14ac:dyDescent="0.15"/>
  </sheetData>
  <sheetProtection algorithmName="SHA-512" hashValue="W3MCvO8P/VRgXzarn36Bt+NvVbJtokjZ2EMA8/z0I46hodeze5ZEKqB1VDfDtYSEaljbNpLaEWq2CsBgrjgDMA==" saltValue="T41c4HBZfc3ZcT/Drsd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5"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36" t="s">
        <v>528</v>
      </c>
      <c r="D34" s="1136"/>
      <c r="E34" s="1137"/>
      <c r="F34" s="32">
        <v>7.0000000000000007E-2</v>
      </c>
      <c r="G34" s="33">
        <v>0.21</v>
      </c>
      <c r="H34" s="33">
        <v>0.19</v>
      </c>
      <c r="I34" s="33">
        <v>0.24</v>
      </c>
      <c r="J34" s="34" t="s">
        <v>529</v>
      </c>
      <c r="K34" s="22"/>
      <c r="L34" s="22"/>
      <c r="M34" s="22"/>
      <c r="N34" s="22"/>
      <c r="O34" s="22"/>
      <c r="P34" s="22"/>
    </row>
    <row r="35" spans="1:16" ht="39" customHeight="1" x14ac:dyDescent="0.15">
      <c r="A35" s="22"/>
      <c r="B35" s="35"/>
      <c r="C35" s="1132" t="s">
        <v>530</v>
      </c>
      <c r="D35" s="1132"/>
      <c r="E35" s="1133"/>
      <c r="F35" s="36">
        <v>14.36</v>
      </c>
      <c r="G35" s="37">
        <v>15.34</v>
      </c>
      <c r="H35" s="37">
        <v>14.32</v>
      </c>
      <c r="I35" s="37">
        <v>14.44</v>
      </c>
      <c r="J35" s="38">
        <v>15.98</v>
      </c>
      <c r="K35" s="22"/>
      <c r="L35" s="22"/>
      <c r="M35" s="22"/>
      <c r="N35" s="22"/>
      <c r="O35" s="22"/>
      <c r="P35" s="22"/>
    </row>
    <row r="36" spans="1:16" ht="39" customHeight="1" x14ac:dyDescent="0.15">
      <c r="A36" s="22"/>
      <c r="B36" s="35"/>
      <c r="C36" s="1132" t="s">
        <v>531</v>
      </c>
      <c r="D36" s="1132"/>
      <c r="E36" s="1133"/>
      <c r="F36" s="36">
        <v>6.13</v>
      </c>
      <c r="G36" s="37">
        <v>3.87</v>
      </c>
      <c r="H36" s="37">
        <v>2.02</v>
      </c>
      <c r="I36" s="37">
        <v>7.48</v>
      </c>
      <c r="J36" s="38">
        <v>1.21</v>
      </c>
      <c r="K36" s="22"/>
      <c r="L36" s="22"/>
      <c r="M36" s="22"/>
      <c r="N36" s="22"/>
      <c r="O36" s="22"/>
      <c r="P36" s="22"/>
    </row>
    <row r="37" spans="1:16" ht="39" customHeight="1" x14ac:dyDescent="0.15">
      <c r="A37" s="22"/>
      <c r="B37" s="35"/>
      <c r="C37" s="1132" t="s">
        <v>532</v>
      </c>
      <c r="D37" s="1132"/>
      <c r="E37" s="1133"/>
      <c r="F37" s="36">
        <v>0.36</v>
      </c>
      <c r="G37" s="37">
        <v>1.01</v>
      </c>
      <c r="H37" s="37">
        <v>0.12</v>
      </c>
      <c r="I37" s="37">
        <v>0.65</v>
      </c>
      <c r="J37" s="38">
        <v>0.75</v>
      </c>
      <c r="K37" s="22"/>
      <c r="L37" s="22"/>
      <c r="M37" s="22"/>
      <c r="N37" s="22"/>
      <c r="O37" s="22"/>
      <c r="P37" s="22"/>
    </row>
    <row r="38" spans="1:16" ht="39" customHeight="1" x14ac:dyDescent="0.15">
      <c r="A38" s="22"/>
      <c r="B38" s="35"/>
      <c r="C38" s="1132" t="s">
        <v>533</v>
      </c>
      <c r="D38" s="1132"/>
      <c r="E38" s="1133"/>
      <c r="F38" s="36">
        <v>0</v>
      </c>
      <c r="G38" s="37">
        <v>0</v>
      </c>
      <c r="H38" s="37">
        <v>0</v>
      </c>
      <c r="I38" s="37">
        <v>0</v>
      </c>
      <c r="J38" s="38">
        <v>0</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534</v>
      </c>
      <c r="D42" s="1132"/>
      <c r="E42" s="1133"/>
      <c r="F42" s="36" t="s">
        <v>482</v>
      </c>
      <c r="G42" s="37" t="s">
        <v>482</v>
      </c>
      <c r="H42" s="37" t="s">
        <v>482</v>
      </c>
      <c r="I42" s="37" t="s">
        <v>482</v>
      </c>
      <c r="J42" s="38" t="s">
        <v>482</v>
      </c>
      <c r="K42" s="22"/>
      <c r="L42" s="22"/>
      <c r="M42" s="22"/>
      <c r="N42" s="22"/>
      <c r="O42" s="22"/>
      <c r="P42" s="22"/>
    </row>
    <row r="43" spans="1:16" ht="39" customHeight="1" thickBot="1" x14ac:dyDescent="0.2">
      <c r="A43" s="22"/>
      <c r="B43" s="40"/>
      <c r="C43" s="1134" t="s">
        <v>535</v>
      </c>
      <c r="D43" s="1134"/>
      <c r="E43" s="1135"/>
      <c r="F43" s="41" t="s">
        <v>482</v>
      </c>
      <c r="G43" s="42" t="s">
        <v>482</v>
      </c>
      <c r="H43" s="42" t="s">
        <v>482</v>
      </c>
      <c r="I43" s="42" t="s">
        <v>482</v>
      </c>
      <c r="J43" s="43" t="s">
        <v>482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OcAR7uKpr2H3DBpO8VBuJkPr+pIpZOzA8kbAsYKNFnkdSfA4NHaFWQ3AzA2lbXKqWAlraOIGeDm0ihNBt54Q==" saltValue="Y1jBt72EeyRpUCRqHbeG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O49" sqref="O4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521</v>
      </c>
      <c r="L44" s="54" t="s">
        <v>522</v>
      </c>
      <c r="M44" s="54" t="s">
        <v>523</v>
      </c>
      <c r="N44" s="54" t="s">
        <v>524</v>
      </c>
      <c r="O44" s="55" t="s">
        <v>525</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340</v>
      </c>
      <c r="L45" s="58">
        <v>330</v>
      </c>
      <c r="M45" s="58">
        <v>310</v>
      </c>
      <c r="N45" s="58">
        <v>299</v>
      </c>
      <c r="O45" s="59">
        <v>342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482</v>
      </c>
      <c r="L46" s="62" t="s">
        <v>482</v>
      </c>
      <c r="M46" s="62" t="s">
        <v>482</v>
      </c>
      <c r="N46" s="62" t="s">
        <v>482</v>
      </c>
      <c r="O46" s="63" t="s">
        <v>482</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482</v>
      </c>
      <c r="L47" s="62" t="s">
        <v>482</v>
      </c>
      <c r="M47" s="62" t="s">
        <v>482</v>
      </c>
      <c r="N47" s="62" t="s">
        <v>482</v>
      </c>
      <c r="O47" s="63" t="s">
        <v>482</v>
      </c>
      <c r="P47" s="46"/>
      <c r="Q47" s="46"/>
      <c r="R47" s="46"/>
      <c r="S47" s="46"/>
      <c r="T47" s="46"/>
      <c r="U47" s="46"/>
    </row>
    <row r="48" spans="1:21" ht="30.75" customHeight="1" x14ac:dyDescent="0.15">
      <c r="A48" s="46"/>
      <c r="B48" s="1140"/>
      <c r="C48" s="1141"/>
      <c r="D48" s="60"/>
      <c r="E48" s="1146" t="s">
        <v>13</v>
      </c>
      <c r="F48" s="1146"/>
      <c r="G48" s="1146"/>
      <c r="H48" s="1146"/>
      <c r="I48" s="1146"/>
      <c r="J48" s="1147"/>
      <c r="K48" s="61">
        <v>48</v>
      </c>
      <c r="L48" s="62">
        <v>59</v>
      </c>
      <c r="M48" s="62">
        <v>65</v>
      </c>
      <c r="N48" s="62">
        <v>64</v>
      </c>
      <c r="O48" s="63">
        <v>39</v>
      </c>
      <c r="P48" s="46"/>
      <c r="Q48" s="46"/>
      <c r="R48" s="46"/>
      <c r="S48" s="46"/>
      <c r="T48" s="46"/>
      <c r="U48" s="46"/>
    </row>
    <row r="49" spans="1:21" ht="30.75" customHeight="1" x14ac:dyDescent="0.15">
      <c r="A49" s="46"/>
      <c r="B49" s="1140"/>
      <c r="C49" s="1141"/>
      <c r="D49" s="60"/>
      <c r="E49" s="1146" t="s">
        <v>14</v>
      </c>
      <c r="F49" s="1146"/>
      <c r="G49" s="1146"/>
      <c r="H49" s="1146"/>
      <c r="I49" s="1146"/>
      <c r="J49" s="1147"/>
      <c r="K49" s="61">
        <v>20</v>
      </c>
      <c r="L49" s="62">
        <v>24</v>
      </c>
      <c r="M49" s="62">
        <v>26</v>
      </c>
      <c r="N49" s="62">
        <v>35</v>
      </c>
      <c r="O49" s="63">
        <v>45</v>
      </c>
      <c r="P49" s="46"/>
      <c r="Q49" s="46"/>
      <c r="R49" s="46"/>
      <c r="S49" s="46"/>
      <c r="T49" s="46"/>
      <c r="U49" s="46"/>
    </row>
    <row r="50" spans="1:21" ht="30.75" customHeight="1" x14ac:dyDescent="0.15">
      <c r="A50" s="46"/>
      <c r="B50" s="1140"/>
      <c r="C50" s="1141"/>
      <c r="D50" s="60"/>
      <c r="E50" s="1146" t="s">
        <v>15</v>
      </c>
      <c r="F50" s="1146"/>
      <c r="G50" s="1146"/>
      <c r="H50" s="1146"/>
      <c r="I50" s="1146"/>
      <c r="J50" s="1147"/>
      <c r="K50" s="61">
        <v>35</v>
      </c>
      <c r="L50" s="62">
        <v>35</v>
      </c>
      <c r="M50" s="62">
        <v>35</v>
      </c>
      <c r="N50" s="62">
        <v>35</v>
      </c>
      <c r="O50" s="63">
        <v>35</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482</v>
      </c>
      <c r="L51" s="62" t="s">
        <v>482</v>
      </c>
      <c r="M51" s="62" t="s">
        <v>482</v>
      </c>
      <c r="N51" s="62" t="s">
        <v>482</v>
      </c>
      <c r="O51" s="63" t="s">
        <v>482</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262</v>
      </c>
      <c r="L52" s="62">
        <v>269</v>
      </c>
      <c r="M52" s="62">
        <v>243</v>
      </c>
      <c r="N52" s="62">
        <v>227</v>
      </c>
      <c r="O52" s="63">
        <v>215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181</v>
      </c>
      <c r="L53" s="67">
        <v>179</v>
      </c>
      <c r="M53" s="67">
        <v>193</v>
      </c>
      <c r="N53" s="67">
        <v>206</v>
      </c>
      <c r="O53" s="68">
        <v>246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nDUaKRtaF8eTqVlYgdV8mObC67JAm4cUmv8LiQambeTVYE+TUJqwTY6alub28/o1uLYZaSebzSSyj9tjCTqdQ==" saltValue="8XyD/jI7yqtyGer8lPc2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M52" sqref="M52"/>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521</v>
      </c>
      <c r="J40" s="101" t="s">
        <v>522</v>
      </c>
      <c r="K40" s="101" t="s">
        <v>523</v>
      </c>
      <c r="L40" s="101" t="s">
        <v>524</v>
      </c>
      <c r="M40" s="102" t="s">
        <v>525</v>
      </c>
    </row>
    <row r="41" spans="2:13" ht="27.75" customHeight="1" x14ac:dyDescent="0.15">
      <c r="B41" s="1169" t="s">
        <v>30</v>
      </c>
      <c r="C41" s="1170"/>
      <c r="D41" s="103"/>
      <c r="E41" s="1175" t="s">
        <v>31</v>
      </c>
      <c r="F41" s="1175"/>
      <c r="G41" s="1175"/>
      <c r="H41" s="1176"/>
      <c r="I41" s="342">
        <v>3096</v>
      </c>
      <c r="J41" s="343">
        <v>3031</v>
      </c>
      <c r="K41" s="343">
        <v>3368</v>
      </c>
      <c r="L41" s="343">
        <v>3217</v>
      </c>
      <c r="M41" s="344">
        <v>3154</v>
      </c>
    </row>
    <row r="42" spans="2:13" ht="27.75" customHeight="1" x14ac:dyDescent="0.15">
      <c r="B42" s="1171"/>
      <c r="C42" s="1172"/>
      <c r="D42" s="104"/>
      <c r="E42" s="1177" t="s">
        <v>32</v>
      </c>
      <c r="F42" s="1177"/>
      <c r="G42" s="1177"/>
      <c r="H42" s="1178"/>
      <c r="I42" s="345">
        <v>324</v>
      </c>
      <c r="J42" s="346">
        <v>288</v>
      </c>
      <c r="K42" s="346">
        <v>253</v>
      </c>
      <c r="L42" s="346">
        <v>218</v>
      </c>
      <c r="M42" s="347">
        <v>182</v>
      </c>
    </row>
    <row r="43" spans="2:13" ht="27.75" customHeight="1" x14ac:dyDescent="0.15">
      <c r="B43" s="1171"/>
      <c r="C43" s="1172"/>
      <c r="D43" s="104"/>
      <c r="E43" s="1177" t="s">
        <v>33</v>
      </c>
      <c r="F43" s="1177"/>
      <c r="G43" s="1177"/>
      <c r="H43" s="1178"/>
      <c r="I43" s="345">
        <v>284</v>
      </c>
      <c r="J43" s="346">
        <v>342</v>
      </c>
      <c r="K43" s="346">
        <v>370</v>
      </c>
      <c r="L43" s="346">
        <v>402</v>
      </c>
      <c r="M43" s="347">
        <v>443</v>
      </c>
    </row>
    <row r="44" spans="2:13" ht="27.75" customHeight="1" x14ac:dyDescent="0.15">
      <c r="B44" s="1171"/>
      <c r="C44" s="1172"/>
      <c r="D44" s="104"/>
      <c r="E44" s="1177" t="s">
        <v>34</v>
      </c>
      <c r="F44" s="1177"/>
      <c r="G44" s="1177"/>
      <c r="H44" s="1178"/>
      <c r="I44" s="345">
        <v>554</v>
      </c>
      <c r="J44" s="346">
        <v>663</v>
      </c>
      <c r="K44" s="346">
        <v>649</v>
      </c>
      <c r="L44" s="346">
        <v>601</v>
      </c>
      <c r="M44" s="347">
        <v>545</v>
      </c>
    </row>
    <row r="45" spans="2:13" ht="27.75" customHeight="1" x14ac:dyDescent="0.15">
      <c r="B45" s="1171"/>
      <c r="C45" s="1172"/>
      <c r="D45" s="104"/>
      <c r="E45" s="1177" t="s">
        <v>35</v>
      </c>
      <c r="F45" s="1177"/>
      <c r="G45" s="1177"/>
      <c r="H45" s="1178"/>
      <c r="I45" s="345">
        <v>55</v>
      </c>
      <c r="J45" s="346">
        <v>49</v>
      </c>
      <c r="K45" s="346" t="s">
        <v>482</v>
      </c>
      <c r="L45" s="346" t="s">
        <v>482</v>
      </c>
      <c r="M45" s="347">
        <v>65</v>
      </c>
    </row>
    <row r="46" spans="2:13" ht="27.75" customHeight="1" x14ac:dyDescent="0.15">
      <c r="B46" s="1171"/>
      <c r="C46" s="1172"/>
      <c r="D46" s="105"/>
      <c r="E46" s="1177" t="s">
        <v>36</v>
      </c>
      <c r="F46" s="1177"/>
      <c r="G46" s="1177"/>
      <c r="H46" s="1178"/>
      <c r="I46" s="345" t="s">
        <v>482</v>
      </c>
      <c r="J46" s="346" t="s">
        <v>482</v>
      </c>
      <c r="K46" s="346" t="s">
        <v>482</v>
      </c>
      <c r="L46" s="346" t="s">
        <v>482</v>
      </c>
      <c r="M46" s="347" t="s">
        <v>482</v>
      </c>
    </row>
    <row r="47" spans="2:13" ht="27.75" customHeight="1" x14ac:dyDescent="0.15">
      <c r="B47" s="1171"/>
      <c r="C47" s="1172"/>
      <c r="D47" s="106"/>
      <c r="E47" s="1179" t="s">
        <v>37</v>
      </c>
      <c r="F47" s="1180"/>
      <c r="G47" s="1180"/>
      <c r="H47" s="1181"/>
      <c r="I47" s="345" t="s">
        <v>482</v>
      </c>
      <c r="J47" s="346" t="s">
        <v>482</v>
      </c>
      <c r="K47" s="346" t="s">
        <v>482</v>
      </c>
      <c r="L47" s="346" t="s">
        <v>482</v>
      </c>
      <c r="M47" s="347" t="s">
        <v>482</v>
      </c>
    </row>
    <row r="48" spans="2:13" ht="27.75" customHeight="1" x14ac:dyDescent="0.15">
      <c r="B48" s="1171"/>
      <c r="C48" s="1172"/>
      <c r="D48" s="104"/>
      <c r="E48" s="1177" t="s">
        <v>38</v>
      </c>
      <c r="F48" s="1177"/>
      <c r="G48" s="1177"/>
      <c r="H48" s="1178"/>
      <c r="I48" s="345" t="s">
        <v>482</v>
      </c>
      <c r="J48" s="346" t="s">
        <v>482</v>
      </c>
      <c r="K48" s="346" t="s">
        <v>482</v>
      </c>
      <c r="L48" s="346" t="s">
        <v>482</v>
      </c>
      <c r="M48" s="347" t="s">
        <v>482</v>
      </c>
    </row>
    <row r="49" spans="2:13" ht="27.75" customHeight="1" x14ac:dyDescent="0.15">
      <c r="B49" s="1173"/>
      <c r="C49" s="1174"/>
      <c r="D49" s="104"/>
      <c r="E49" s="1177" t="s">
        <v>39</v>
      </c>
      <c r="F49" s="1177"/>
      <c r="G49" s="1177"/>
      <c r="H49" s="1178"/>
      <c r="I49" s="345" t="s">
        <v>482</v>
      </c>
      <c r="J49" s="346" t="s">
        <v>482</v>
      </c>
      <c r="K49" s="346" t="s">
        <v>482</v>
      </c>
      <c r="L49" s="346" t="s">
        <v>482</v>
      </c>
      <c r="M49" s="347" t="s">
        <v>482</v>
      </c>
    </row>
    <row r="50" spans="2:13" ht="27.75" customHeight="1" x14ac:dyDescent="0.15">
      <c r="B50" s="1182" t="s">
        <v>40</v>
      </c>
      <c r="C50" s="1183"/>
      <c r="D50" s="107"/>
      <c r="E50" s="1177" t="s">
        <v>41</v>
      </c>
      <c r="F50" s="1177"/>
      <c r="G50" s="1177"/>
      <c r="H50" s="1178"/>
      <c r="I50" s="345">
        <v>2771</v>
      </c>
      <c r="J50" s="346">
        <v>2683</v>
      </c>
      <c r="K50" s="346">
        <v>3392</v>
      </c>
      <c r="L50" s="346">
        <v>3323</v>
      </c>
      <c r="M50" s="347">
        <v>3160</v>
      </c>
    </row>
    <row r="51" spans="2:13" ht="27.75" customHeight="1" x14ac:dyDescent="0.15">
      <c r="B51" s="1171"/>
      <c r="C51" s="1172"/>
      <c r="D51" s="104"/>
      <c r="E51" s="1177" t="s">
        <v>42</v>
      </c>
      <c r="F51" s="1177"/>
      <c r="G51" s="1177"/>
      <c r="H51" s="1178"/>
      <c r="I51" s="345">
        <v>36</v>
      </c>
      <c r="J51" s="346">
        <v>32</v>
      </c>
      <c r="K51" s="346">
        <v>30</v>
      </c>
      <c r="L51" s="346">
        <v>27</v>
      </c>
      <c r="M51" s="347" t="s">
        <v>482</v>
      </c>
    </row>
    <row r="52" spans="2:13" ht="27.75" customHeight="1" x14ac:dyDescent="0.15">
      <c r="B52" s="1173"/>
      <c r="C52" s="1174"/>
      <c r="D52" s="104"/>
      <c r="E52" s="1177" t="s">
        <v>43</v>
      </c>
      <c r="F52" s="1177"/>
      <c r="G52" s="1177"/>
      <c r="H52" s="1178"/>
      <c r="I52" s="345">
        <v>2191</v>
      </c>
      <c r="J52" s="346">
        <v>2487</v>
      </c>
      <c r="K52" s="346">
        <v>2393</v>
      </c>
      <c r="L52" s="346">
        <v>2231</v>
      </c>
      <c r="M52" s="347">
        <v>2297</v>
      </c>
    </row>
    <row r="53" spans="2:13" ht="27.75" customHeight="1" thickBot="1" x14ac:dyDescent="0.2">
      <c r="B53" s="1184" t="s">
        <v>19</v>
      </c>
      <c r="C53" s="1185"/>
      <c r="D53" s="108"/>
      <c r="E53" s="1186" t="s">
        <v>44</v>
      </c>
      <c r="F53" s="1186"/>
      <c r="G53" s="1186"/>
      <c r="H53" s="1187"/>
      <c r="I53" s="348">
        <v>-685</v>
      </c>
      <c r="J53" s="349">
        <v>-828</v>
      </c>
      <c r="K53" s="349">
        <v>-1175</v>
      </c>
      <c r="L53" s="349">
        <v>-1144</v>
      </c>
      <c r="M53" s="350">
        <v>-1068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y6z9s7fCJi+SZ/US8N0dzF3e/R1e4kcpKz7nLtiryzR8H8xDuKlyt5EtW4SNseZ815RJBmOjE1toOzslMPCzPw==" saltValue="HUFmav6KJXR0kkxqLbma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523</v>
      </c>
      <c r="G54" s="117" t="s">
        <v>524</v>
      </c>
      <c r="H54" s="118" t="s">
        <v>525</v>
      </c>
    </row>
    <row r="55" spans="2:8" ht="52.5" customHeight="1" x14ac:dyDescent="0.15">
      <c r="B55" s="119"/>
      <c r="C55" s="1196" t="s">
        <v>46</v>
      </c>
      <c r="D55" s="1196"/>
      <c r="E55" s="1197"/>
      <c r="F55" s="120">
        <v>922</v>
      </c>
      <c r="G55" s="120">
        <v>927</v>
      </c>
      <c r="H55" s="121">
        <v>805</v>
      </c>
    </row>
    <row r="56" spans="2:8" ht="52.5" customHeight="1" x14ac:dyDescent="0.15">
      <c r="B56" s="122"/>
      <c r="C56" s="1198" t="s">
        <v>47</v>
      </c>
      <c r="D56" s="1198"/>
      <c r="E56" s="1199"/>
      <c r="F56" s="123">
        <v>189</v>
      </c>
      <c r="G56" s="123">
        <v>189</v>
      </c>
      <c r="H56" s="124">
        <v>179</v>
      </c>
    </row>
    <row r="57" spans="2:8" ht="53.25" customHeight="1" x14ac:dyDescent="0.15">
      <c r="B57" s="122"/>
      <c r="C57" s="1200" t="s">
        <v>48</v>
      </c>
      <c r="D57" s="1200"/>
      <c r="E57" s="1201"/>
      <c r="F57" s="125">
        <v>3784</v>
      </c>
      <c r="G57" s="125">
        <v>3198</v>
      </c>
      <c r="H57" s="126">
        <v>2322</v>
      </c>
    </row>
    <row r="58" spans="2:8" ht="45.75" customHeight="1" x14ac:dyDescent="0.15">
      <c r="B58" s="127"/>
      <c r="C58" s="1188" t="s">
        <v>541</v>
      </c>
      <c r="D58" s="1189"/>
      <c r="E58" s="1190"/>
      <c r="F58" s="128">
        <v>1627</v>
      </c>
      <c r="G58" s="128">
        <v>1664</v>
      </c>
      <c r="H58" s="129">
        <v>312</v>
      </c>
    </row>
    <row r="59" spans="2:8" ht="45.75" customHeight="1" x14ac:dyDescent="0.15">
      <c r="B59" s="127"/>
      <c r="C59" s="1188" t="s">
        <v>542</v>
      </c>
      <c r="D59" s="1189"/>
      <c r="E59" s="1190"/>
      <c r="F59" s="128">
        <v>776</v>
      </c>
      <c r="G59" s="128">
        <v>779</v>
      </c>
      <c r="H59" s="129">
        <v>772</v>
      </c>
    </row>
    <row r="60" spans="2:8" ht="45.75" customHeight="1" x14ac:dyDescent="0.15">
      <c r="B60" s="127"/>
      <c r="C60" s="1188" t="s">
        <v>543</v>
      </c>
      <c r="D60" s="1189"/>
      <c r="E60" s="1190"/>
      <c r="F60" s="128">
        <v>306</v>
      </c>
      <c r="G60" s="128">
        <v>306</v>
      </c>
      <c r="H60" s="129">
        <v>306</v>
      </c>
    </row>
    <row r="61" spans="2:8" ht="45.75" customHeight="1" x14ac:dyDescent="0.15">
      <c r="B61" s="127"/>
      <c r="C61" s="1188" t="s">
        <v>544</v>
      </c>
      <c r="D61" s="1189"/>
      <c r="E61" s="1190"/>
      <c r="F61" s="128">
        <v>257</v>
      </c>
      <c r="G61" s="128">
        <v>166</v>
      </c>
      <c r="H61" s="129">
        <v>169</v>
      </c>
    </row>
    <row r="62" spans="2:8" ht="45.75" customHeight="1" thickBot="1" x14ac:dyDescent="0.2">
      <c r="B62" s="130"/>
      <c r="C62" s="1191" t="s">
        <v>545</v>
      </c>
      <c r="D62" s="1192"/>
      <c r="E62" s="1193"/>
      <c r="F62" s="131">
        <v>139</v>
      </c>
      <c r="G62" s="131">
        <v>149</v>
      </c>
      <c r="H62" s="132">
        <v>159</v>
      </c>
    </row>
    <row r="63" spans="2:8" ht="52.5" customHeight="1" thickBot="1" x14ac:dyDescent="0.2">
      <c r="B63" s="133"/>
      <c r="C63" s="1194" t="s">
        <v>49</v>
      </c>
      <c r="D63" s="1194"/>
      <c r="E63" s="1195"/>
      <c r="F63" s="134">
        <v>4896</v>
      </c>
      <c r="G63" s="134">
        <v>4315</v>
      </c>
      <c r="H63" s="135">
        <v>3306</v>
      </c>
    </row>
    <row r="64" spans="2:8" x14ac:dyDescent="0.15"/>
  </sheetData>
  <sheetProtection algorithmName="SHA-512" hashValue="i5bjb7XBKXsAUFClxHGwkfmHPdMnw1seyROEGgEuv26ZWYqOKS/uzL5QLmXMPBtJc7e8d8QA0LsbyeqDSbeoEA==" saltValue="0No5v7NMCTX6OA+aDA9y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520</v>
      </c>
      <c r="G2" s="149"/>
      <c r="H2" s="150"/>
    </row>
    <row r="3" spans="1:8" x14ac:dyDescent="0.15">
      <c r="A3" s="146" t="s">
        <v>513</v>
      </c>
      <c r="B3" s="151"/>
      <c r="C3" s="152"/>
      <c r="D3" s="153">
        <v>185782</v>
      </c>
      <c r="E3" s="154"/>
      <c r="F3" s="155">
        <v>145139</v>
      </c>
      <c r="G3" s="156"/>
      <c r="H3" s="157"/>
    </row>
    <row r="4" spans="1:8" x14ac:dyDescent="0.15">
      <c r="A4" s="158"/>
      <c r="B4" s="159"/>
      <c r="C4" s="160"/>
      <c r="D4" s="161">
        <v>51743</v>
      </c>
      <c r="E4" s="162"/>
      <c r="F4" s="163">
        <v>83762</v>
      </c>
      <c r="G4" s="164"/>
      <c r="H4" s="165"/>
    </row>
    <row r="5" spans="1:8" x14ac:dyDescent="0.15">
      <c r="A5" s="146" t="s">
        <v>515</v>
      </c>
      <c r="B5" s="151"/>
      <c r="C5" s="152"/>
      <c r="D5" s="153">
        <v>297767</v>
      </c>
      <c r="E5" s="154"/>
      <c r="F5" s="155">
        <v>125391</v>
      </c>
      <c r="G5" s="156"/>
      <c r="H5" s="157"/>
    </row>
    <row r="6" spans="1:8" x14ac:dyDescent="0.15">
      <c r="A6" s="158"/>
      <c r="B6" s="159"/>
      <c r="C6" s="160"/>
      <c r="D6" s="161">
        <v>67617</v>
      </c>
      <c r="E6" s="162"/>
      <c r="F6" s="163">
        <v>68516</v>
      </c>
      <c r="G6" s="164"/>
      <c r="H6" s="165"/>
    </row>
    <row r="7" spans="1:8" x14ac:dyDescent="0.15">
      <c r="A7" s="146" t="s">
        <v>516</v>
      </c>
      <c r="B7" s="151"/>
      <c r="C7" s="152"/>
      <c r="D7" s="153">
        <v>343962</v>
      </c>
      <c r="E7" s="154"/>
      <c r="F7" s="155">
        <v>138402</v>
      </c>
      <c r="G7" s="156"/>
      <c r="H7" s="157"/>
    </row>
    <row r="8" spans="1:8" x14ac:dyDescent="0.15">
      <c r="A8" s="158"/>
      <c r="B8" s="159"/>
      <c r="C8" s="160"/>
      <c r="D8" s="161">
        <v>113657</v>
      </c>
      <c r="E8" s="162"/>
      <c r="F8" s="163">
        <v>70652</v>
      </c>
      <c r="G8" s="164"/>
      <c r="H8" s="165"/>
    </row>
    <row r="9" spans="1:8" x14ac:dyDescent="0.15">
      <c r="A9" s="146" t="s">
        <v>517</v>
      </c>
      <c r="B9" s="151"/>
      <c r="C9" s="152"/>
      <c r="D9" s="153">
        <v>261025</v>
      </c>
      <c r="E9" s="154"/>
      <c r="F9" s="155">
        <v>146367</v>
      </c>
      <c r="G9" s="156"/>
      <c r="H9" s="157"/>
    </row>
    <row r="10" spans="1:8" x14ac:dyDescent="0.15">
      <c r="A10" s="158"/>
      <c r="B10" s="159"/>
      <c r="C10" s="160"/>
      <c r="D10" s="161">
        <v>170031</v>
      </c>
      <c r="E10" s="162"/>
      <c r="F10" s="163">
        <v>79441</v>
      </c>
      <c r="G10" s="164"/>
      <c r="H10" s="165"/>
    </row>
    <row r="11" spans="1:8" x14ac:dyDescent="0.15">
      <c r="A11" s="146" t="s">
        <v>518</v>
      </c>
      <c r="B11" s="151"/>
      <c r="C11" s="152"/>
      <c r="D11" s="153">
        <v>352771</v>
      </c>
      <c r="E11" s="154"/>
      <c r="F11" s="155">
        <v>165181</v>
      </c>
      <c r="G11" s="156"/>
      <c r="H11" s="157"/>
    </row>
    <row r="12" spans="1:8" x14ac:dyDescent="0.15">
      <c r="A12" s="158"/>
      <c r="B12" s="159"/>
      <c r="C12" s="166"/>
      <c r="D12" s="161">
        <v>275481</v>
      </c>
      <c r="E12" s="162"/>
      <c r="F12" s="163">
        <v>82246</v>
      </c>
      <c r="G12" s="164"/>
      <c r="H12" s="165"/>
    </row>
    <row r="13" spans="1:8" x14ac:dyDescent="0.15">
      <c r="A13" s="146"/>
      <c r="B13" s="151"/>
      <c r="C13" s="152"/>
      <c r="D13" s="153">
        <v>288261</v>
      </c>
      <c r="E13" s="154"/>
      <c r="F13" s="155">
        <v>144096</v>
      </c>
      <c r="G13" s="167"/>
      <c r="H13" s="157"/>
    </row>
    <row r="14" spans="1:8" x14ac:dyDescent="0.15">
      <c r="A14" s="158"/>
      <c r="B14" s="159"/>
      <c r="C14" s="160"/>
      <c r="D14" s="161">
        <v>135706</v>
      </c>
      <c r="E14" s="162"/>
      <c r="F14" s="163">
        <v>76923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6.14</v>
      </c>
      <c r="C19" s="168">
        <f>ROUND(VALUE(SUBSTITUTE(実質収支比率等に係る経年分析!G$48,"▲","-")),2)</f>
        <v>3.87</v>
      </c>
      <c r="D19" s="168">
        <f>ROUND(VALUE(SUBSTITUTE(実質収支比率等に係る経年分析!H$48,"▲","-")),2)</f>
        <v>2.0299999999999998</v>
      </c>
      <c r="E19" s="168">
        <f>ROUND(VALUE(SUBSTITUTE(実質収支比率等に係る経年分析!I$48,"▲","-")),2)</f>
        <v>7.48</v>
      </c>
      <c r="F19" s="168">
        <f>ROUND(VALUE(SUBSTITUTE(実質収支比率等に係る経年分析!J$48,"▲","-")),2)</f>
        <v>1.22</v>
      </c>
    </row>
    <row r="20" spans="1:11" x14ac:dyDescent="0.15">
      <c r="A20" s="168" t="s">
        <v>53</v>
      </c>
      <c r="B20" s="168">
        <f>ROUND(VALUE(SUBSTITUTE(実質収支比率等に係る経年分析!F$47,"▲","-")),2)</f>
        <v>27.18</v>
      </c>
      <c r="C20" s="168">
        <f>ROUND(VALUE(SUBSTITUTE(実質収支比率等に係る経年分析!G$47,"▲","-")),2)</f>
        <v>32.44</v>
      </c>
      <c r="D20" s="168">
        <f>ROUND(VALUE(SUBSTITUTE(実質収支比率等に係る経年分析!H$47,"▲","-")),2)</f>
        <v>35.92</v>
      </c>
      <c r="E20" s="168">
        <f>ROUND(VALUE(SUBSTITUTE(実質収支比率等に係る経年分析!I$47,"▲","-")),2)</f>
        <v>36.97</v>
      </c>
      <c r="F20" s="168">
        <f>ROUND(VALUE(SUBSTITUTE(実質収支比率等に係る経年分析!J$47,"▲","-")),2)</f>
        <v>31.53</v>
      </c>
    </row>
    <row r="21" spans="1:11" x14ac:dyDescent="0.15">
      <c r="A21" s="168" t="s">
        <v>54</v>
      </c>
      <c r="B21" s="168">
        <f>IF(ISNUMBER(VALUE(SUBSTITUTE(実質収支比率等に係る経年分析!F$49,"▲","-"))),ROUND(VALUE(SUBSTITUTE(実質収支比率等に係る経年分析!F$49,"▲","-")),2),NA())</f>
        <v>-6.83</v>
      </c>
      <c r="C21" s="168">
        <f>IF(ISNUMBER(VALUE(SUBSTITUTE(実質収支比率等に係る経年分析!G$49,"▲","-"))),ROUND(VALUE(SUBSTITUTE(実質収支比率等に係る経年分析!G$49,"▲","-")),2),NA())</f>
        <v>4.9000000000000004</v>
      </c>
      <c r="D21" s="168">
        <f>IF(ISNUMBER(VALUE(SUBSTITUTE(実質収支比率等に係る経年分析!H$49,"▲","-"))),ROUND(VALUE(SUBSTITUTE(実質収支比率等に係る経年分析!H$49,"▲","-")),2),NA())</f>
        <v>4.8600000000000003</v>
      </c>
      <c r="E21" s="168">
        <f>IF(ISNUMBER(VALUE(SUBSTITUTE(実質収支比率等に係る経年分析!I$49,"▲","-"))),ROUND(VALUE(SUBSTITUTE(実質収支比率等に係る経年分析!I$49,"▲","-")),2),NA())</f>
        <v>5.61</v>
      </c>
      <c r="F21" s="168">
        <f>IF(ISNUMBER(VALUE(SUBSTITUTE(実質収支比率等に係る経年分析!J$49,"▲","-"))),ROUND(VALUE(SUBSTITUTE(実質収支比率等に係る経年分析!J$49,"▲","-")),2),NA())</f>
        <v>-10.91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0.75</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6.13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7.48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1.21</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14.36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15.34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14.32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14.44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15.98</v>
      </c>
    </row>
    <row r="36" spans="1:16" x14ac:dyDescent="0.15">
      <c r="A36" s="169" t="str">
        <f>IF(連結実質赤字比率に係る赤字・黒字の構成分析!C$34="",NA(),連結実質赤字比率に係る赤字・黒字の構成分析!C$34)</f>
        <v>下水道事業特別会計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7.0000000000000007E-2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0.21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0.19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0.24</v>
      </c>
      <c r="J36" s="169">
        <f>IF(ROUND(VALUE(SUBSTITUTE(連結実質赤字比率に係る赤字・黒字の構成分析!J$34,"▲", "-")), 2) &lt; 0, ABS(ROUND(VALUE(SUBSTITUTE(連結実質赤字比率に係る赤字・黒字の構成分析!J$34,"▲", "-")), 2)), NA())</f>
        <v>0.21</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262</v>
      </c>
      <c r="E42" s="170"/>
      <c r="F42" s="170"/>
      <c r="G42" s="170">
        <f>'実質公債費比率（分子）の構造'!L$52</f>
        <v>269</v>
      </c>
      <c r="H42" s="170"/>
      <c r="I42" s="170"/>
      <c r="J42" s="170">
        <f>'実質公債費比率（分子）の構造'!M$52</f>
        <v>243</v>
      </c>
      <c r="K42" s="170"/>
      <c r="L42" s="170"/>
      <c r="M42" s="170">
        <f>'実質公債費比率（分子）の構造'!N$52</f>
        <v>227</v>
      </c>
      <c r="N42" s="170"/>
      <c r="O42" s="170"/>
      <c r="P42" s="170">
        <f>'実質公債費比率（分子）の構造'!O$52</f>
        <v>215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35</v>
      </c>
      <c r="C44" s="170"/>
      <c r="D44" s="170"/>
      <c r="E44" s="170">
        <f>'実質公債費比率（分子）の構造'!L$50</f>
        <v>35</v>
      </c>
      <c r="F44" s="170"/>
      <c r="G44" s="170"/>
      <c r="H44" s="170">
        <f>'実質公債費比率（分子）の構造'!M$50</f>
        <v>35</v>
      </c>
      <c r="I44" s="170"/>
      <c r="J44" s="170"/>
      <c r="K44" s="170">
        <f>'実質公債費比率（分子）の構造'!N$50</f>
        <v>35</v>
      </c>
      <c r="L44" s="170"/>
      <c r="M44" s="170"/>
      <c r="N44" s="170">
        <f>'実質公債費比率（分子）の構造'!O$50</f>
        <v>35</v>
      </c>
      <c r="O44" s="170"/>
      <c r="P44" s="170"/>
    </row>
    <row r="45" spans="1:16" x14ac:dyDescent="0.15">
      <c r="A45" s="170" t="s">
        <v>63</v>
      </c>
      <c r="B45" s="170">
        <f>'実質公債費比率（分子）の構造'!K$49</f>
        <v>20</v>
      </c>
      <c r="C45" s="170"/>
      <c r="D45" s="170"/>
      <c r="E45" s="170">
        <f>'実質公債費比率（分子）の構造'!L$49</f>
        <v>24</v>
      </c>
      <c r="F45" s="170"/>
      <c r="G45" s="170"/>
      <c r="H45" s="170">
        <f>'実質公債費比率（分子）の構造'!M$49</f>
        <v>26</v>
      </c>
      <c r="I45" s="170"/>
      <c r="J45" s="170"/>
      <c r="K45" s="170">
        <f>'実質公債費比率（分子）の構造'!N$49</f>
        <v>35</v>
      </c>
      <c r="L45" s="170"/>
      <c r="M45" s="170"/>
      <c r="N45" s="170">
        <f>'実質公債費比率（分子）の構造'!O$49</f>
        <v>45</v>
      </c>
      <c r="O45" s="170"/>
      <c r="P45" s="170"/>
    </row>
    <row r="46" spans="1:16" x14ac:dyDescent="0.15">
      <c r="A46" s="170" t="s">
        <v>64</v>
      </c>
      <c r="B46" s="170">
        <f>'実質公債費比率（分子）の構造'!K$48</f>
        <v>48</v>
      </c>
      <c r="C46" s="170"/>
      <c r="D46" s="170"/>
      <c r="E46" s="170">
        <f>'実質公債費比率（分子）の構造'!L$48</f>
        <v>59</v>
      </c>
      <c r="F46" s="170"/>
      <c r="G46" s="170"/>
      <c r="H46" s="170">
        <f>'実質公債費比率（分子）の構造'!M$48</f>
        <v>65</v>
      </c>
      <c r="I46" s="170"/>
      <c r="J46" s="170"/>
      <c r="K46" s="170">
        <f>'実質公債費比率（分子）の構造'!N$48</f>
        <v>64</v>
      </c>
      <c r="L46" s="170"/>
      <c r="M46" s="170"/>
      <c r="N46" s="170">
        <f>'実質公債費比率（分子）の構造'!O$48</f>
        <v>39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340</v>
      </c>
      <c r="C49" s="170"/>
      <c r="D49" s="170"/>
      <c r="E49" s="170">
        <f>'実質公債費比率（分子）の構造'!L$45</f>
        <v>330</v>
      </c>
      <c r="F49" s="170"/>
      <c r="G49" s="170"/>
      <c r="H49" s="170">
        <f>'実質公債費比率（分子）の構造'!M$45</f>
        <v>310</v>
      </c>
      <c r="I49" s="170"/>
      <c r="J49" s="170"/>
      <c r="K49" s="170">
        <f>'実質公債費比率（分子）の構造'!N$45</f>
        <v>299</v>
      </c>
      <c r="L49" s="170"/>
      <c r="M49" s="170"/>
      <c r="N49" s="170">
        <f>'実質公債費比率（分子）の構造'!O$45</f>
        <v>342</v>
      </c>
      <c r="O49" s="170"/>
      <c r="P49" s="170"/>
    </row>
    <row r="50" spans="1:16" x14ac:dyDescent="0.15">
      <c r="A50" s="170" t="s">
        <v>67</v>
      </c>
      <c r="B50" s="170" t="e">
        <f>NA()</f>
        <v>#N/A</v>
      </c>
      <c r="C50" s="170">
        <f>IF(ISNUMBER('実質公債費比率（分子）の構造'!K$53),'実質公債費比率（分子）の構造'!K$53,NA())</f>
        <v>181</v>
      </c>
      <c r="D50" s="170" t="e">
        <f>NA()</f>
        <v>#N/A</v>
      </c>
      <c r="E50" s="170" t="e">
        <f>NA()</f>
        <v>#N/A</v>
      </c>
      <c r="F50" s="170">
        <f>IF(ISNUMBER('実質公債費比率（分子）の構造'!L$53),'実質公債費比率（分子）の構造'!L$53,NA())</f>
        <v>179</v>
      </c>
      <c r="G50" s="170" t="e">
        <f>NA()</f>
        <v>#N/A</v>
      </c>
      <c r="H50" s="170" t="e">
        <f>NA()</f>
        <v>#N/A</v>
      </c>
      <c r="I50" s="170">
        <f>IF(ISNUMBER('実質公債費比率（分子）の構造'!M$53),'実質公債費比率（分子）の構造'!M$53,NA())</f>
        <v>193</v>
      </c>
      <c r="J50" s="170" t="e">
        <f>NA()</f>
        <v>#N/A</v>
      </c>
      <c r="K50" s="170" t="e">
        <f>NA()</f>
        <v>#N/A</v>
      </c>
      <c r="L50" s="170">
        <f>IF(ISNUMBER('実質公債費比率（分子）の構造'!N$53),'実質公債費比率（分子）の構造'!N$53,NA())</f>
        <v>206</v>
      </c>
      <c r="M50" s="170" t="e">
        <f>NA()</f>
        <v>#N/A</v>
      </c>
      <c r="N50" s="170" t="e">
        <f>NA()</f>
        <v>#N/A</v>
      </c>
      <c r="O50" s="170">
        <f>IF(ISNUMBER('実質公債費比率（分子）の構造'!O$53),'実質公債費比率（分子）の構造'!O$53,NA())</f>
        <v>246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2191</v>
      </c>
      <c r="E56" s="169"/>
      <c r="F56" s="169"/>
      <c r="G56" s="169">
        <f>'将来負担比率（分子）の構造'!J$52</f>
        <v>2487</v>
      </c>
      <c r="H56" s="169"/>
      <c r="I56" s="169"/>
      <c r="J56" s="169">
        <f>'将来負担比率（分子）の構造'!K$52</f>
        <v>2393</v>
      </c>
      <c r="K56" s="169"/>
      <c r="L56" s="169"/>
      <c r="M56" s="169">
        <f>'将来負担比率（分子）の構造'!L$52</f>
        <v>2231</v>
      </c>
      <c r="N56" s="169"/>
      <c r="O56" s="169"/>
      <c r="P56" s="169">
        <f>'将来負担比率（分子）の構造'!M$52</f>
        <v>2297</v>
      </c>
    </row>
    <row r="57" spans="1:16" x14ac:dyDescent="0.15">
      <c r="A57" s="169" t="s">
        <v>42</v>
      </c>
      <c r="B57" s="169"/>
      <c r="C57" s="169"/>
      <c r="D57" s="169">
        <f>'将来負担比率（分子）の構造'!I$51</f>
        <v>36</v>
      </c>
      <c r="E57" s="169"/>
      <c r="F57" s="169"/>
      <c r="G57" s="169">
        <f>'将来負担比率（分子）の構造'!J$51</f>
        <v>32</v>
      </c>
      <c r="H57" s="169"/>
      <c r="I57" s="169"/>
      <c r="J57" s="169">
        <f>'将来負担比率（分子）の構造'!K$51</f>
        <v>30</v>
      </c>
      <c r="K57" s="169"/>
      <c r="L57" s="169"/>
      <c r="M57" s="169">
        <f>'将来負担比率（分子）の構造'!L$51</f>
        <v>27</v>
      </c>
      <c r="N57" s="169"/>
      <c r="O57" s="169"/>
      <c r="P57" s="169" t="str">
        <f>'将来負担比率（分子）の構造'!M$51</f>
        <v>-</v>
      </c>
    </row>
    <row r="58" spans="1:16" x14ac:dyDescent="0.15">
      <c r="A58" s="169" t="s">
        <v>41</v>
      </c>
      <c r="B58" s="169"/>
      <c r="C58" s="169"/>
      <c r="D58" s="169">
        <f>'将来負担比率（分子）の構造'!I$50</f>
        <v>2771</v>
      </c>
      <c r="E58" s="169"/>
      <c r="F58" s="169"/>
      <c r="G58" s="169">
        <f>'将来負担比率（分子）の構造'!J$50</f>
        <v>2683</v>
      </c>
      <c r="H58" s="169"/>
      <c r="I58" s="169"/>
      <c r="J58" s="169">
        <f>'将来負担比率（分子）の構造'!K$50</f>
        <v>3392</v>
      </c>
      <c r="K58" s="169"/>
      <c r="L58" s="169"/>
      <c r="M58" s="169">
        <f>'将来負担比率（分子）の構造'!L$50</f>
        <v>3323</v>
      </c>
      <c r="N58" s="169"/>
      <c r="O58" s="169"/>
      <c r="P58" s="169">
        <f>'将来負担比率（分子）の構造'!M$50</f>
        <v>3160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55</v>
      </c>
      <c r="C62" s="169"/>
      <c r="D62" s="169"/>
      <c r="E62" s="169">
        <f>'将来負担比率（分子）の構造'!J$45</f>
        <v>49</v>
      </c>
      <c r="F62" s="169"/>
      <c r="G62" s="169"/>
      <c r="H62" s="169" t="str">
        <f>'将来負担比率（分子）の構造'!K$45</f>
        <v>-</v>
      </c>
      <c r="I62" s="169"/>
      <c r="J62" s="169"/>
      <c r="K62" s="169" t="str">
        <f>'将来負担比率（分子）の構造'!L$45</f>
        <v>-</v>
      </c>
      <c r="L62" s="169"/>
      <c r="M62" s="169"/>
      <c r="N62" s="169">
        <f>'将来負担比率（分子）の構造'!M$45</f>
        <v>65</v>
      </c>
      <c r="O62" s="169"/>
      <c r="P62" s="169"/>
    </row>
    <row r="63" spans="1:16" x14ac:dyDescent="0.15">
      <c r="A63" s="169" t="s">
        <v>34</v>
      </c>
      <c r="B63" s="169">
        <f>'将来負担比率（分子）の構造'!I$44</f>
        <v>554</v>
      </c>
      <c r="C63" s="169"/>
      <c r="D63" s="169"/>
      <c r="E63" s="169">
        <f>'将来負担比率（分子）の構造'!J$44</f>
        <v>663</v>
      </c>
      <c r="F63" s="169"/>
      <c r="G63" s="169"/>
      <c r="H63" s="169">
        <f>'将来負担比率（分子）の構造'!K$44</f>
        <v>649</v>
      </c>
      <c r="I63" s="169"/>
      <c r="J63" s="169"/>
      <c r="K63" s="169">
        <f>'将来負担比率（分子）の構造'!L$44</f>
        <v>601</v>
      </c>
      <c r="L63" s="169"/>
      <c r="M63" s="169"/>
      <c r="N63" s="169">
        <f>'将来負担比率（分子）の構造'!M$44</f>
        <v>545</v>
      </c>
      <c r="O63" s="169"/>
      <c r="P63" s="169"/>
    </row>
    <row r="64" spans="1:16" x14ac:dyDescent="0.15">
      <c r="A64" s="169" t="s">
        <v>33</v>
      </c>
      <c r="B64" s="169">
        <f>'将来負担比率（分子）の構造'!I$43</f>
        <v>284</v>
      </c>
      <c r="C64" s="169"/>
      <c r="D64" s="169"/>
      <c r="E64" s="169">
        <f>'将来負担比率（分子）の構造'!J$43</f>
        <v>342</v>
      </c>
      <c r="F64" s="169"/>
      <c r="G64" s="169"/>
      <c r="H64" s="169">
        <f>'将来負担比率（分子）の構造'!K$43</f>
        <v>370</v>
      </c>
      <c r="I64" s="169"/>
      <c r="J64" s="169"/>
      <c r="K64" s="169">
        <f>'将来負担比率（分子）の構造'!L$43</f>
        <v>402</v>
      </c>
      <c r="L64" s="169"/>
      <c r="M64" s="169"/>
      <c r="N64" s="169">
        <f>'将来負担比率（分子）の構造'!M$43</f>
        <v>443</v>
      </c>
      <c r="O64" s="169"/>
      <c r="P64" s="169"/>
    </row>
    <row r="65" spans="1:16" x14ac:dyDescent="0.15">
      <c r="A65" s="169" t="s">
        <v>32</v>
      </c>
      <c r="B65" s="169">
        <f>'将来負担比率（分子）の構造'!I$42</f>
        <v>324</v>
      </c>
      <c r="C65" s="169"/>
      <c r="D65" s="169"/>
      <c r="E65" s="169">
        <f>'将来負担比率（分子）の構造'!J$42</f>
        <v>288</v>
      </c>
      <c r="F65" s="169"/>
      <c r="G65" s="169"/>
      <c r="H65" s="169">
        <f>'将来負担比率（分子）の構造'!K$42</f>
        <v>253</v>
      </c>
      <c r="I65" s="169"/>
      <c r="J65" s="169"/>
      <c r="K65" s="169">
        <f>'将来負担比率（分子）の構造'!L$42</f>
        <v>218</v>
      </c>
      <c r="L65" s="169"/>
      <c r="M65" s="169"/>
      <c r="N65" s="169">
        <f>'将来負担比率（分子）の構造'!M$42</f>
        <v>182</v>
      </c>
      <c r="O65" s="169"/>
      <c r="P65" s="169"/>
    </row>
    <row r="66" spans="1:16" x14ac:dyDescent="0.15">
      <c r="A66" s="169" t="s">
        <v>31</v>
      </c>
      <c r="B66" s="169">
        <f>'将来負担比率（分子）の構造'!I$41</f>
        <v>3096</v>
      </c>
      <c r="C66" s="169"/>
      <c r="D66" s="169"/>
      <c r="E66" s="169">
        <f>'将来負担比率（分子）の構造'!J$41</f>
        <v>3031</v>
      </c>
      <c r="F66" s="169"/>
      <c r="G66" s="169"/>
      <c r="H66" s="169">
        <f>'将来負担比率（分子）の構造'!K$41</f>
        <v>3368</v>
      </c>
      <c r="I66" s="169"/>
      <c r="J66" s="169"/>
      <c r="K66" s="169">
        <f>'将来負担比率（分子）の構造'!L$41</f>
        <v>3217</v>
      </c>
      <c r="L66" s="169"/>
      <c r="M66" s="169"/>
      <c r="N66" s="169">
        <f>'将来負担比率（分子）の構造'!M$41</f>
        <v>3154</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922</v>
      </c>
      <c r="C72" s="173">
        <f>基金残高に係る経年分析!G55</f>
        <v>927</v>
      </c>
      <c r="D72" s="173">
        <f>基金残高に係る経年分析!H55</f>
        <v>805</v>
      </c>
    </row>
    <row r="73" spans="1:16" x14ac:dyDescent="0.15">
      <c r="A73" s="172" t="s">
        <v>74</v>
      </c>
      <c r="B73" s="173">
        <f>基金残高に係る経年分析!F56</f>
        <v>189</v>
      </c>
      <c r="C73" s="173">
        <f>基金残高に係る経年分析!G56</f>
        <v>189</v>
      </c>
      <c r="D73" s="173">
        <f>基金残高に係る経年分析!H56</f>
        <v>179</v>
      </c>
    </row>
    <row r="74" spans="1:16" x14ac:dyDescent="0.15">
      <c r="A74" s="172" t="s">
        <v>75</v>
      </c>
      <c r="B74" s="173">
        <f>基金残高に係る経年分析!F57</f>
        <v>3784</v>
      </c>
      <c r="C74" s="173">
        <f>基金残高に係る経年分析!G57</f>
        <v>3198</v>
      </c>
      <c r="D74" s="173">
        <f>基金残高に係る経年分析!H57</f>
        <v>2322</v>
      </c>
    </row>
  </sheetData>
  <sheetProtection algorithmName="SHA-512" hashValue="RBNEE0RGJlAufBRfFKfI+Vg3lSVjWzyCTgJkqF73+XCBJejYH3oNkELQHJSSu6zMoKag2TBcJyxtSvqkbJLu/w==" saltValue="OToUV305pg4ki8VINSC3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2025-02-19T05:47:21Z</dcterms:created>
  <dcterms:modified xsi:type="dcterms:W3CDTF">2025-03-21T01:43:21Z</dcterms:modified>
  <cp:category/>
</cp:coreProperties>
</file>