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S-WXL4B1\市町村課_NewTera\06財政班\02一般財政ライン\R7年度\012 財政状況資料集\01 令和５年度財政状況資料集の作成・公表について（１回目普通会計分）\04 HP掲載\●全市町村_財政状況資料集\HP用\"/>
    </mc:Choice>
  </mc:AlternateContent>
  <xr:revisionPtr revIDLastSave="0" documentId="13_ncr:1_{0EC6F288-05B8-4583-99F1-A17D27692E1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AM37" i="10" s="1"/>
  <c r="BE34" i="10" l="1"/>
  <c r="BE35" i="10" s="1"/>
</calcChain>
</file>

<file path=xl/sharedStrings.xml><?xml version="1.0" encoding="utf-8"?>
<sst xmlns="http://schemas.openxmlformats.org/spreadsheetml/2006/main" count="1072" uniqueCount="558">
  <si>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</si>
  <si>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</si>
  <si>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</si>
  <si>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</si>
  <si>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</si>
  <si>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</si>
  <si>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</si>
  <si>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</si>
  <si>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</si>
  <si>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</si>
  <si>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</si>
  <si>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</si>
  <si>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</si>
  <si>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</si>
  <si>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</si>
  <si>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</si>
  <si>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</si>
  <si>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</si>
  <si>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</si>
  <si>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</si>
  <si>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</si>
  <si>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</si>
  <si>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</si>
  <si>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</si>
  <si>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</si>
  <si>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</si>
  <si>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</si>
  <si>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</si>
  <si>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</si>
  <si>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</si>
  <si>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</si>
  <si>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</si>
  <si>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</si>
  <si>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</si>
  <si>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</si>
  <si>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</si>
  <si>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</si>
  <si>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</si>
  <si>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</si>
  <si>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</si>
  <si>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</si>
  <si>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</si>
  <si>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</si>
  <si>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</si>
  <si>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</si>
  <si>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</si>
  <si>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</si>
  <si>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</si>
  <si>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</si>
  <si>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</si>
  <si>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</si>
  <si>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</si>
  <si>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</si>
  <si>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</si>
  <si>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</si>
  <si>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</si>
  <si>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</si>
  <si>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</si>
  <si>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</si>
  <si>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</si>
  <si>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</si>
  <si>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</si>
  <si>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</si>
  <si>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</si>
  <si>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</si>
  <si>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</si>
  <si>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</si>
  <si>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</si>
  <si>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</si>
  <si>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</si>
  <si>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</si>
  <si>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</si>
  <si>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</si>
  <si>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</si>
  <si>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</si>
  <si>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</si>
  <si>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</si>
  <si>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</si>
  <si>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</si>
  <si>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</si>
  <si>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</si>
  <si>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</si>
  <si>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</si>
  <si>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</si>
  <si>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</si>
  <si>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</si>
  <si>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</si>
  <si>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</si>
  <si>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</si>
  <si>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</si>
  <si>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</si>
  <si>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</si>
  <si>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</si>
  <si>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</si>
  <si>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</si>
  <si>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</si>
  <si>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</si>
  <si>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</si>
  <si>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</si>
  <si>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</si>
  <si>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</si>
  <si>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</si>
  <si>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</si>
  <si>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</si>
  <si>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</si>
  <si>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</si>
  <si>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</si>
  <si>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</si>
  <si>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</si>
  <si>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</si>
  <si>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</si>
  <si>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</si>
  <si>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</si>
  <si>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</si>
  <si>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</si>
  <si>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</si>
  <si>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</si>
  <si>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</si>
  <si>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</si>
  <si>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</si>
  <si>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</si>
  <si>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</si>
  <si>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</si>
  <si>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</si>
  <si>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</si>
  <si>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</si>
  <si>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</si>
  <si>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</si>
  <si>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</si>
  <si>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</si>
  <si>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</si>
  <si>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</si>
  <si>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</si>
  <si>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</si>
  <si>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</si>
  <si>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</si>
  <si>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</si>
  <si>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</si>
  <si>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</si>
  <si>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</si>
  <si>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</si>
  <si>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</si>
  <si>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</si>
  <si>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</si>
  <si>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</si>
  <si>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</si>
  <si>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</si>
  <si>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</si>
  <si>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</si>
  <si>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</si>
  <si>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</si>
  <si>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</si>
  <si>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</si>
  <si>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</si>
  <si>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</si>
  <si>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</si>
  <si>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</si>
  <si>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</si>
  <si>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</si>
  <si>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</si>
  <si>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</si>
  <si>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</si>
  <si>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</si>
  <si>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</si>
  <si>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</si>
  <si>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</si>
  <si>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</si>
  <si>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</si>
  <si>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</si>
  <si>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</si>
  <si>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</si>
  <si>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</si>
  <si>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</si>
  <si>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</si>
  <si>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</si>
  <si>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</si>
  <si>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</si>
  <si>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</si>
  <si>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</si>
  <si>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</si>
  <si>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</si>
  <si>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</si>
  <si>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</si>
  <si>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</si>
  <si>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</si>
  <si>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</si>
  <si>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</si>
  <si>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</si>
  <si>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</si>
  <si>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</si>
  <si>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</si>
  <si>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</si>
  <si>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</si>
  <si>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</si>
  <si>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</si>
  <si>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</si>
  <si>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</si>
  <si>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</si>
  <si>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</si>
  <si>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</si>
  <si>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</si>
  <si>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</si>
  <si>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</si>
  <si>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沖縄県宮古島市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</si>
  <si>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</si>
  <si>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</si>
  <si>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</si>
  <si>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</si>
  <si>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</si>
  <si>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</si>
  <si>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</si>
  <si>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</si>
  <si>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</si>
  <si>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</si>
  <si>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</si>
  <si>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</si>
  <si>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</si>
  <si>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</si>
  <si>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</si>
  <si>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</si>
  <si>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</si>
  <si>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</si>
  <si>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</si>
  <si>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</si>
  <si>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</si>
  <si>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</si>
  <si>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</si>
  <si>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</si>
  <si>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</si>
  <si>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</si>
  <si>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</si>
  <si>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</si>
  <si>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</si>
  <si>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</si>
  <si>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</si>
  <si>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</si>
  <si>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</si>
  <si>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</si>
  <si>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</si>
  <si>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</si>
  <si>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</si>
  <si>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</si>
  <si>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</si>
  <si>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</si>
  <si>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</si>
  <si>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</si>
  <si>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</si>
  <si>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</si>
  <si>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</si>
  <si>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</si>
  <si>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</si>
  <si>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</si>
  <si>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</si>
  <si>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</si>
  <si>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</si>
  <si>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</si>
  <si>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</si>
  <si>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</si>
  <si>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</si>
  <si>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</si>
  <si>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</si>
  <si>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</si>
  <si>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</si>
  <si>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</si>
  <si>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</si>
  <si>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</si>
  <si>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</si>
  <si>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</si>
  <si>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</si>
  <si>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</si>
  <si>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</si>
  <si>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</si>
  <si>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</si>
  <si>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</si>
  <si>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</si>
  <si>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</si>
  <si>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</si>
  <si>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</si>
  <si>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</si>
  <si>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</si>
  <si>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</si>
  <si>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</si>
  <si>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</si>
  <si>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</si>
  <si>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</si>
  <si>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</si>
  <si>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</si>
  <si>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</si>
  <si>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</si>
  <si>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</si>
  <si>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</si>
  <si>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</si>
  <si>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</si>
  <si>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</si>
  <si>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</si>
  <si>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</si>
  <si>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</si>
  <si>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</si>
  <si>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</si>
  <si>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</si>
  <si>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</si>
  <si>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</si>
  <si>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</si>
  <si>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</si>
  <si>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</si>
  <si>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</si>
  <si>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</si>
  <si>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</si>
  <si>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</si>
  <si>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</si>
  <si>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</si>
  <si>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</si>
  <si>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</si>
  <si>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</si>
  <si>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</si>
  <si>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</si>
  <si>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</si>
  <si>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</si>
  <si>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</si>
  <si>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</si>
  <si>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</si>
  <si>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</si>
  <si>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</si>
  <si>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</si>
  <si>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</si>
  <si>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</si>
  <si>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</si>
  <si>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港湾整備</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</si>
  <si>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</si>
  <si>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</si>
  <si>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</si>
  <si>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</si>
  <si>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</si>
  <si>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</si>
  <si>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</si>
  <si>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</si>
  <si>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</si>
  <si>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</si>
  <si>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</si>
  <si>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</si>
  <si>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</si>
  <si>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</si>
  <si>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</si>
  <si>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</si>
  <si>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</si>
  <si>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</si>
  <si>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</si>
  <si>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</si>
  <si>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</si>
  <si>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</si>
  <si>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</si>
  <si>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</si>
  <si>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</si>
  <si>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</si>
  <si>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沖縄県宮古島市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</si>
  <si>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</si>
  <si>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</si>
  <si>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</si>
  <si>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</si>
  <si>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</si>
  <si>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</si>
  <si>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</si>
  <si>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</si>
  <si>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</si>
  <si>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</si>
  <si>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</si>
  <si>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</si>
  <si>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</si>
  <si>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</si>
  <si>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</si>
  <si>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</si>
  <si>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</si>
  <si>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</si>
  <si>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</si>
  <si>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</si>
  <si>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</si>
  <si>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</si>
  <si>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</si>
  <si>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</si>
  <si>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</si>
  <si>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</si>
  <si>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</si>
  <si>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</si>
  <si>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</si>
  <si>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</si>
  <si>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</si>
  <si>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</si>
  <si>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</si>
  <si>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</si>
  <si>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</si>
  <si>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</si>
  <si>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</si>
  <si>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</si>
  <si>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</si>
  <si>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</si>
  <si>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</si>
  <si>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</si>
  <si>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港湾事業特別会計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</si>
  <si>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</si>
  <si>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</si>
  <si>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</si>
  <si>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</si>
  <si>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</si>
  <si>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</si>
  <si>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</si>
  <si>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</si>
  <si>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</si>
  <si>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</si>
  <si>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</si>
  <si>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</si>
  <si>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</si>
  <si>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</si>
  <si>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</si>
  <si>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</si>
  <si>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</si>
  <si>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</si>
  <si>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</si>
  <si>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</si>
  <si>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</si>
  <si>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</si>
  <si>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</si>
  <si>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</si>
  <si>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</si>
  <si>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</si>
  <si>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</si>
  <si>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</si>
  <si>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</si>
  <si>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</si>
  <si>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</si>
  <si>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</si>
  <si>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</si>
  <si>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</si>
  <si>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</si>
  <si>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</si>
  <si>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</si>
  <si>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</si>
  <si>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</si>
  <si>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</si>
  <si>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</si>
  <si>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</si>
  <si>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</si>
  <si>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</si>
  <si>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</si>
  <si>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</si>
  <si>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</si>
  <si>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</si>
  <si>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</si>
  <si>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</si>
  <si>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</si>
  <si>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</si>
  <si>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</si>
  <si>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</si>
  <si>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</si>
  <si>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</si>
  <si>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</si>
  <si>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</si>
  <si>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</si>
  <si>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</si>
  <si>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</si>
  <si>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</si>
  <si>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</si>
  <si>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</si>
  <si>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</si>
  <si>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</si>
  <si>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</si>
  <si>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</si>
  <si>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</si>
  <si>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</si>
  <si>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</si>
  <si>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</si>
  <si>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</si>
  <si>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</si>
  <si>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</si>
  <si>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</si>
  <si>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</si>
  <si>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</si>
  <si>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</si>
  <si>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</si>
  <si>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</si>
  <si>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</si>
  <si>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</si>
  <si>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</si>
  <si>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</si>
  <si>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</si>
  <si>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</si>
  <si>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</si>
  <si>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</si>
  <si>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</si>
  <si>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</si>
  <si>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</si>
  <si>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</si>
  <si>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</si>
  <si>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</si>
  <si>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</si>
  <si>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</si>
  <si>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</si>
  <si>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</si>
  <si>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</si>
  <si>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</si>
  <si>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</si>
  <si>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</si>
  <si>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</si>
  <si>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</si>
  <si>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</si>
  <si>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</si>
  <si>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</si>
  <si>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</si>
  <si>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</si>
  <si>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</si>
  <si>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</si>
  <si>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</si>
  <si>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</si>
  <si>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</si>
  <si>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</si>
  <si>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</si>
  <si>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</si>
  <si>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</si>
  <si>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</si>
  <si>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</si>
  <si>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</si>
  <si>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</si>
  <si>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</si>
  <si>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</si>
  <si>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</si>
  <si>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</si>
  <si>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</si>
  <si>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</si>
  <si>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</si>
  <si>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</si>
  <si>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</si>
  <si>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</si>
  <si>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</si>
  <si>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</si>
  <si>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</si>
  <si>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</si>
  <si>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3.11</t>
  </si>
  <si>
    <t>▲ 3.18</t>
  </si>
  <si>
    <t>▲ 2.67</t>
  </si>
  <si>
    <t>▲ 0.20</t>
  </si>
  <si>
    <t>水道事業会計</t>
  </si>
  <si>
    <t>一般会計</t>
  </si>
  <si>
    <t>介護保険特別会計</t>
  </si>
  <si>
    <t>国民健康保険事業特別会計</t>
  </si>
  <si>
    <t>公共下水道事業会計</t>
  </si>
  <si>
    <t>農業集落排水事業会計</t>
  </si>
  <si>
    <t>漁業集落排水事業会計</t>
  </si>
  <si>
    <t>後期高齢者医療特別会計</t>
  </si>
  <si>
    <t>▲ 0.00</t>
  </si>
  <si>
    <t>その他会計（赤字）</t>
  </si>
  <si>
    <t>▲ 0.01</t>
  </si>
  <si>
    <t>その他会計（黒字）</t>
  </si>
  <si>
    <t>R01</t>
    <phoneticPr fontId="5"/>
  </si>
  <si>
    <t>R02</t>
    <phoneticPr fontId="5"/>
  </si>
  <si>
    <t>R03</t>
    <phoneticPr fontId="5"/>
  </si>
  <si>
    <t>R04</t>
    <phoneticPr fontId="5"/>
  </si>
  <si>
    <t>R05</t>
    <phoneticPr fontId="5"/>
  </si>
  <si>
    <t>ふるさとまちづくり応援基金</t>
    <phoneticPr fontId="5"/>
  </si>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</sst>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52C-4D7D-8BCB-E6381F83B0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224972</c:v>
                </c:pt>
                <c:pt idx="1">
                  <c:v>269662</c:v>
                </c:pt>
                <c:pt idx="2">
                  <c:v>101718</c:v>
                </c:pt>
                <c:pt idx="3">
                  <c:v>80499</c:v>
                </c:pt>
                <c:pt idx="4">
                  <c:v>85361</c:v>
                </c:pt>
              </c:numCache>
            </c:numRef>
          </c:val>
          <c:smooth val="0"/>
          <c:extLst>
            <c:ext xmlns:c16="http://schemas.microsoft.com/office/drawing/2014/chart" uri="{C3380CC4-5D6E-409C-BE32-E72D297353CC}">
              <c16:uniqueId val="{00000001-652C-4D7D-8BCB-E6381F83B0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9.83</c:v>
                </c:pt>
                <c:pt idx="1">
                  <c:v>10.79</c:v>
                </c:pt>
                <c:pt idx="2">
                  <c:v>10.51</c:v>
                </c:pt>
                <c:pt idx="3">
                  <c:v>3.78</c:v>
                </c:pt>
                <c:pt idx="4">
                  <c:v>5.98</c:v>
                </c:pt>
              </c:numCache>
            </c:numRef>
          </c:val>
          <c:extLst>
            <c:ext xmlns:c16="http://schemas.microsoft.com/office/drawing/2014/chart" uri="{C3380CC4-5D6E-409C-BE32-E72D297353CC}">
              <c16:uniqueId val="{00000000-F86E-41FE-94B2-1760DE8DB9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53.43</c:v>
                </c:pt>
                <c:pt idx="1">
                  <c:v>48.43</c:v>
                </c:pt>
                <c:pt idx="2">
                  <c:v>42.91</c:v>
                </c:pt>
                <c:pt idx="3">
                  <c:v>46.79</c:v>
                </c:pt>
                <c:pt idx="4">
                  <c:v>44.15</c:v>
                </c:pt>
              </c:numCache>
            </c:numRef>
          </c:val>
          <c:extLst>
            <c:ext xmlns:c16="http://schemas.microsoft.com/office/drawing/2014/chart" uri="{C3380CC4-5D6E-409C-BE32-E72D297353CC}">
              <c16:uniqueId val="{00000001-F86E-41FE-94B2-1760DE8DB9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4.5199999999999996</c:v>
                </c:pt>
                <c:pt idx="1">
                  <c:v>-3.11</c:v>
                </c:pt>
                <c:pt idx="2">
                  <c:v>-3.18</c:v>
                </c:pt>
                <c:pt idx="3">
                  <c:v>-2.67</c:v>
                </c:pt>
                <c:pt idx="4">
                  <c:v>-0.2</c:v>
                </c:pt>
              </c:numCache>
            </c:numRef>
          </c:val>
          <c:smooth val="0"/>
          <c:extLst>
            <c:ext xmlns:c16="http://schemas.microsoft.com/office/drawing/2014/chart" uri="{C3380CC4-5D6E-409C-BE32-E72D297353CC}">
              <c16:uniqueId val="{00000002-F86E-41FE-94B2-1760DE8DB9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2.54</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0-39A8-4AC1-8D11-AB98861806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A8-4AC1-8D11-AB988618064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2-39A8-4AC1-8D11-AB988618064B}"/>
            </c:ext>
          </c:extLst>
        </c:ser>
        <c:ser>
          <c:idx val="3"/>
          <c:order val="3"/>
          <c:tx>
            <c:strRef>
              <c:f>データシート!$A$30</c:f>
              <c:strCache>
                <c:ptCount val="1"/>
                <c:pt idx="0">
                  <c:v>漁業集落排水事業会計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39A8-4AC1-8D11-AB988618064B}"/>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0.01</c:v>
                </c:pt>
                <c:pt idx="4">
                  <c:v>#N/A</c:v>
                </c:pt>
                <c:pt idx="5">
                  <c:v>0.01</c:v>
                </c:pt>
                <c:pt idx="6">
                  <c:v>#N/A</c:v>
                </c:pt>
                <c:pt idx="7">
                  <c:v>0.04</c:v>
                </c:pt>
                <c:pt idx="8">
                  <c:v>#N/A</c:v>
                </c:pt>
                <c:pt idx="9">
                  <c:v>0.09</c:v>
                </c:pt>
              </c:numCache>
            </c:numRef>
          </c:val>
          <c:extLst>
            <c:ext xmlns:c16="http://schemas.microsoft.com/office/drawing/2014/chart" uri="{C3380CC4-5D6E-409C-BE32-E72D297353CC}">
              <c16:uniqueId val="{00000004-39A8-4AC1-8D11-AB988618064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0.54</c:v>
                </c:pt>
                <c:pt idx="8">
                  <c:v>#N/A</c:v>
                </c:pt>
                <c:pt idx="9">
                  <c:v>0.5</c:v>
                </c:pt>
              </c:numCache>
            </c:numRef>
          </c:val>
          <c:extLst>
            <c:ext xmlns:c16="http://schemas.microsoft.com/office/drawing/2014/chart" uri="{C3380CC4-5D6E-409C-BE32-E72D297353CC}">
              <c16:uniqueId val="{00000005-39A8-4AC1-8D11-AB988618064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1.28</c:v>
                </c:pt>
                <c:pt idx="4">
                  <c:v>#N/A</c:v>
                </c:pt>
                <c:pt idx="5">
                  <c:v>2.5299999999999998</c:v>
                </c:pt>
                <c:pt idx="6">
                  <c:v>#N/A</c:v>
                </c:pt>
                <c:pt idx="7">
                  <c:v>1.89</c:v>
                </c:pt>
                <c:pt idx="8">
                  <c:v>#N/A</c:v>
                </c:pt>
                <c:pt idx="9">
                  <c:v>0.59</c:v>
                </c:pt>
              </c:numCache>
            </c:numRef>
          </c:val>
          <c:extLst>
            <c:ext xmlns:c16="http://schemas.microsoft.com/office/drawing/2014/chart" uri="{C3380CC4-5D6E-409C-BE32-E72D297353CC}">
              <c16:uniqueId val="{00000006-39A8-4AC1-8D11-AB988618064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0.59</c:v>
                </c:pt>
                <c:pt idx="2">
                  <c:v>#N/A</c:v>
                </c:pt>
                <c:pt idx="3">
                  <c:v>0.95</c:v>
                </c:pt>
                <c:pt idx="4">
                  <c:v>#N/A</c:v>
                </c:pt>
                <c:pt idx="5">
                  <c:v>0.71</c:v>
                </c:pt>
                <c:pt idx="6">
                  <c:v>#N/A</c:v>
                </c:pt>
                <c:pt idx="7">
                  <c:v>1.27</c:v>
                </c:pt>
                <c:pt idx="8">
                  <c:v>#N/A</c:v>
                </c:pt>
                <c:pt idx="9">
                  <c:v>0.72</c:v>
                </c:pt>
              </c:numCache>
            </c:numRef>
          </c:val>
          <c:extLst>
            <c:ext xmlns:c16="http://schemas.microsoft.com/office/drawing/2014/chart" uri="{C3380CC4-5D6E-409C-BE32-E72D297353CC}">
              <c16:uniqueId val="{00000007-39A8-4AC1-8D11-AB98861806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9.82</c:v>
                </c:pt>
                <c:pt idx="2">
                  <c:v>#N/A</c:v>
                </c:pt>
                <c:pt idx="3">
                  <c:v>10.77</c:v>
                </c:pt>
                <c:pt idx="4">
                  <c:v>#N/A</c:v>
                </c:pt>
                <c:pt idx="5">
                  <c:v>10.48</c:v>
                </c:pt>
                <c:pt idx="6">
                  <c:v>#N/A</c:v>
                </c:pt>
                <c:pt idx="7">
                  <c:v>3.78</c:v>
                </c:pt>
                <c:pt idx="8">
                  <c:v>#N/A</c:v>
                </c:pt>
                <c:pt idx="9">
                  <c:v>5.97</c:v>
                </c:pt>
              </c:numCache>
            </c:numRef>
          </c:val>
          <c:extLst>
            <c:ext xmlns:c16="http://schemas.microsoft.com/office/drawing/2014/chart" uri="{C3380CC4-5D6E-409C-BE32-E72D297353CC}">
              <c16:uniqueId val="{00000008-39A8-4AC1-8D11-AB98861806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5.03</c:v>
                </c:pt>
                <c:pt idx="2">
                  <c:v>#N/A</c:v>
                </c:pt>
                <c:pt idx="3">
                  <c:v>5.39</c:v>
                </c:pt>
                <c:pt idx="4">
                  <c:v>#N/A</c:v>
                </c:pt>
                <c:pt idx="5">
                  <c:v>4.8</c:v>
                </c:pt>
                <c:pt idx="6">
                  <c:v>#N/A</c:v>
                </c:pt>
                <c:pt idx="7">
                  <c:v>6.06</c:v>
                </c:pt>
                <c:pt idx="8">
                  <c:v>#N/A</c:v>
                </c:pt>
                <c:pt idx="9">
                  <c:v>6.38</c:v>
                </c:pt>
              </c:numCache>
            </c:numRef>
          </c:val>
          <c:extLst>
            <c:ext xmlns:c16="http://schemas.microsoft.com/office/drawing/2014/chart" uri="{C3380CC4-5D6E-409C-BE32-E72D297353CC}">
              <c16:uniqueId val="{00000009-39A8-4AC1-8D11-AB98861806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2824</c:v>
                </c:pt>
                <c:pt idx="5">
                  <c:v>2889</c:v>
                </c:pt>
                <c:pt idx="8">
                  <c:v>3047</c:v>
                </c:pt>
                <c:pt idx="11">
                  <c:v>3073</c:v>
                </c:pt>
                <c:pt idx="14">
                  <c:v>3004</c:v>
                </c:pt>
              </c:numCache>
            </c:numRef>
          </c:val>
          <c:extLst>
            <c:ext xmlns:c16="http://schemas.microsoft.com/office/drawing/2014/chart" uri="{C3380CC4-5D6E-409C-BE32-E72D297353CC}">
              <c16:uniqueId val="{00000000-204F-471A-B4A2-9DA54B41AB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4F-471A-B4A2-9DA54B41AB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4F-471A-B4A2-9DA54B41AB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4F-471A-B4A2-9DA54B41AB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208</c:v>
                </c:pt>
                <c:pt idx="6">
                  <c:v>216</c:v>
                </c:pt>
                <c:pt idx="9">
                  <c:v>278</c:v>
                </c:pt>
                <c:pt idx="12">
                  <c:v>318</c:v>
                </c:pt>
              </c:numCache>
            </c:numRef>
          </c:val>
          <c:extLst>
            <c:ext xmlns:c16="http://schemas.microsoft.com/office/drawing/2014/chart" uri="{C3380CC4-5D6E-409C-BE32-E72D297353CC}">
              <c16:uniqueId val="{00000004-204F-471A-B4A2-9DA54B41AB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4F-471A-B4A2-9DA54B41AB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4F-471A-B4A2-9DA54B41AB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3851</c:v>
                </c:pt>
                <c:pt idx="3">
                  <c:v>3965</c:v>
                </c:pt>
                <c:pt idx="6">
                  <c:v>4245</c:v>
                </c:pt>
                <c:pt idx="9">
                  <c:v>4667</c:v>
                </c:pt>
                <c:pt idx="12">
                  <c:v>4339</c:v>
                </c:pt>
              </c:numCache>
            </c:numRef>
          </c:val>
          <c:extLst>
            <c:ext xmlns:c16="http://schemas.microsoft.com/office/drawing/2014/chart" uri="{C3380CC4-5D6E-409C-BE32-E72D297353CC}">
              <c16:uniqueId val="{00000007-204F-471A-B4A2-9DA54B41AB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1214</c:v>
                </c:pt>
                <c:pt idx="2">
                  <c:v>#N/A</c:v>
                </c:pt>
                <c:pt idx="3">
                  <c:v>#N/A</c:v>
                </c:pt>
                <c:pt idx="4">
                  <c:v>1284</c:v>
                </c:pt>
                <c:pt idx="5">
                  <c:v>#N/A</c:v>
                </c:pt>
                <c:pt idx="6">
                  <c:v>#N/A</c:v>
                </c:pt>
                <c:pt idx="7">
                  <c:v>1414</c:v>
                </c:pt>
                <c:pt idx="8">
                  <c:v>#N/A</c:v>
                </c:pt>
                <c:pt idx="9">
                  <c:v>#N/A</c:v>
                </c:pt>
                <c:pt idx="10">
                  <c:v>1872</c:v>
                </c:pt>
                <c:pt idx="11">
                  <c:v>#N/A</c:v>
                </c:pt>
                <c:pt idx="12">
                  <c:v>#N/A</c:v>
                </c:pt>
                <c:pt idx="13">
                  <c:v>1653</c:v>
                </c:pt>
                <c:pt idx="14">
                  <c:v>#N/A</c:v>
                </c:pt>
              </c:numCache>
            </c:numRef>
          </c:val>
          <c:smooth val="0"/>
          <c:extLst>
            <c:ext xmlns:c16="http://schemas.microsoft.com/office/drawing/2014/chart" uri="{C3380CC4-5D6E-409C-BE32-E72D297353CC}">
              <c16:uniqueId val="{00000008-204F-471A-B4A2-9DA54B41AB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30532</c:v>
                </c:pt>
                <c:pt idx="5">
                  <c:v>29933</c:v>
                </c:pt>
                <c:pt idx="8">
                  <c:v>30186</c:v>
                </c:pt>
                <c:pt idx="11">
                  <c:v>29341</c:v>
                </c:pt>
                <c:pt idx="14">
                  <c:v>27219</c:v>
                </c:pt>
              </c:numCache>
            </c:numRef>
          </c:val>
          <c:extLst>
            <c:ext xmlns:c16="http://schemas.microsoft.com/office/drawing/2014/chart" uri="{C3380CC4-5D6E-409C-BE32-E72D297353CC}">
              <c16:uniqueId val="{00000000-9CD6-4597-BAB7-3046D89C58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1146</c:v>
                </c:pt>
                <c:pt idx="5">
                  <c:v>988</c:v>
                </c:pt>
                <c:pt idx="8">
                  <c:v>857</c:v>
                </c:pt>
                <c:pt idx="11">
                  <c:v>751</c:v>
                </c:pt>
                <c:pt idx="14">
                  <c:v>656</c:v>
                </c:pt>
              </c:numCache>
            </c:numRef>
          </c:val>
          <c:extLst>
            <c:ext xmlns:c16="http://schemas.microsoft.com/office/drawing/2014/chart" uri="{C3380CC4-5D6E-409C-BE32-E72D297353CC}">
              <c16:uniqueId val="{00000001-9CD6-4597-BAB7-3046D89C58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10396</c:v>
                </c:pt>
                <c:pt idx="5">
                  <c:v>9699</c:v>
                </c:pt>
                <c:pt idx="8">
                  <c:v>9743</c:v>
                </c:pt>
                <c:pt idx="11">
                  <c:v>10098</c:v>
                </c:pt>
                <c:pt idx="14">
                  <c:v>9672</c:v>
                </c:pt>
              </c:numCache>
            </c:numRef>
          </c:val>
          <c:extLst>
            <c:ext xmlns:c16="http://schemas.microsoft.com/office/drawing/2014/chart" uri="{C3380CC4-5D6E-409C-BE32-E72D297353CC}">
              <c16:uniqueId val="{00000002-9CD6-4597-BAB7-3046D89C58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D6-4597-BAB7-3046D89C58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D6-4597-BAB7-3046D89C58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9CD6-4597-BAB7-3046D89C58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1554</c:v>
                </c:pt>
                <c:pt idx="3">
                  <c:v>1414</c:v>
                </c:pt>
                <c:pt idx="6">
                  <c:v>1113</c:v>
                </c:pt>
                <c:pt idx="9">
                  <c:v>922</c:v>
                </c:pt>
                <c:pt idx="12">
                  <c:v>537</c:v>
                </c:pt>
              </c:numCache>
            </c:numRef>
          </c:val>
          <c:extLst>
            <c:ext xmlns:c16="http://schemas.microsoft.com/office/drawing/2014/chart" uri="{C3380CC4-5D6E-409C-BE32-E72D297353CC}">
              <c16:uniqueId val="{00000006-9CD6-4597-BAB7-3046D89C58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CD6-4597-BAB7-3046D89C58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3108</c:v>
                </c:pt>
                <c:pt idx="3">
                  <c:v>2112</c:v>
                </c:pt>
                <c:pt idx="6">
                  <c:v>1873</c:v>
                </c:pt>
                <c:pt idx="9">
                  <c:v>2152</c:v>
                </c:pt>
                <c:pt idx="12">
                  <c:v>2450</c:v>
                </c:pt>
              </c:numCache>
            </c:numRef>
          </c:val>
          <c:extLst>
            <c:ext xmlns:c16="http://schemas.microsoft.com/office/drawing/2014/chart" uri="{C3380CC4-5D6E-409C-BE32-E72D297353CC}">
              <c16:uniqueId val="{00000008-9CD6-4597-BAB7-3046D89C58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D6-4597-BAB7-3046D89C58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40713</c:v>
                </c:pt>
                <c:pt idx="3">
                  <c:v>45103</c:v>
                </c:pt>
                <c:pt idx="6">
                  <c:v>43401</c:v>
                </c:pt>
                <c:pt idx="9">
                  <c:v>40532</c:v>
                </c:pt>
                <c:pt idx="12">
                  <c:v>37918</c:v>
                </c:pt>
              </c:numCache>
            </c:numRef>
          </c:val>
          <c:extLst>
            <c:ext xmlns:c16="http://schemas.microsoft.com/office/drawing/2014/chart" uri="{C3380CC4-5D6E-409C-BE32-E72D297353CC}">
              <c16:uniqueId val="{0000000A-9CD6-4597-BAB7-3046D89C58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3302</c:v>
                </c:pt>
                <c:pt idx="2">
                  <c:v>#N/A</c:v>
                </c:pt>
                <c:pt idx="3">
                  <c:v>#N/A</c:v>
                </c:pt>
                <c:pt idx="4">
                  <c:v>8008</c:v>
                </c:pt>
                <c:pt idx="5">
                  <c:v>#N/A</c:v>
                </c:pt>
                <c:pt idx="6">
                  <c:v>#N/A</c:v>
                </c:pt>
                <c:pt idx="7">
                  <c:v>5601</c:v>
                </c:pt>
                <c:pt idx="8">
                  <c:v>#N/A</c:v>
                </c:pt>
                <c:pt idx="9">
                  <c:v>#N/A</c:v>
                </c:pt>
                <c:pt idx="10">
                  <c:v>3416</c:v>
                </c:pt>
                <c:pt idx="11">
                  <c:v>#N/A</c:v>
                </c:pt>
                <c:pt idx="12">
                  <c:v>#N/A</c:v>
                </c:pt>
                <c:pt idx="13">
                  <c:v>3359</c:v>
                </c:pt>
                <c:pt idx="14">
                  <c:v>#N/A</c:v>
                </c:pt>
              </c:numCache>
            </c:numRef>
          </c:val>
          <c:smooth val="0"/>
          <c:extLst>
            <c:ext xmlns:c16="http://schemas.microsoft.com/office/drawing/2014/chart" uri="{C3380CC4-5D6E-409C-BE32-E72D297353CC}">
              <c16:uniqueId val="{0000000B-9CD6-4597-BAB7-3046D89C58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8487</c:v>
                </c:pt>
                <c:pt idx="1">
                  <c:v>9110</c:v>
                </c:pt>
                <c:pt idx="2">
                  <c:v>8639</c:v>
                </c:pt>
              </c:numCache>
            </c:numRef>
          </c:val>
          <c:extLst>
            <c:ext xmlns:c16="http://schemas.microsoft.com/office/drawing/2014/chart" uri="{C3380CC4-5D6E-409C-BE32-E72D297353CC}">
              <c16:uniqueId val="{00000000-5599-4616-9239-74FD8CF197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1256</c:v>
                </c:pt>
                <c:pt idx="1">
                  <c:v>988</c:v>
                </c:pt>
                <c:pt idx="2">
                  <c:v>988</c:v>
                </c:pt>
              </c:numCache>
            </c:numRef>
          </c:val>
          <c:extLst>
            <c:ext xmlns:c16="http://schemas.microsoft.com/office/drawing/2014/chart" uri="{C3380CC4-5D6E-409C-BE32-E72D297353CC}">
              <c16:uniqueId val="{00000001-5599-4616-9239-74FD8CF197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3594</c:v>
                </c:pt>
                <c:pt idx="1">
                  <c:v>4326</c:v>
                </c:pt>
                <c:pt idx="2">
                  <c:v>4555</c:v>
                </c:pt>
              </c:numCache>
            </c:numRef>
          </c:val>
          <c:extLst>
            <c:ext xmlns:c16="http://schemas.microsoft.com/office/drawing/2014/chart" uri="{C3380CC4-5D6E-409C-BE32-E72D297353CC}">
              <c16:uniqueId val="{00000002-5599-4616-9239-74FD8CF197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55,724
54,852
203.90
42,886,829
41,557,263
1,169,424
19,566,010
37,918,085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所得層の低い地域であることや大型事業所がないこと等から、依然として類似団体や全国平均を下回っている状況にあるが、新規家屋の増や国調人口の増等に伴い、市民税が増加傾向となっている。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引き続き、現在進めている定員管理の適正化による人件費の削減のほか、物件費の計画的な抑制への取組、公共施設管理計画に基づいた類似施設統合の取組を図り財政健全化に努める。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の増となっているが、経常経費充当一般財源中の扶助費が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の増となり、結果として歳出が上回り経常収支比率が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今後も、事業の見直しを進め、経常経費の抑制に努める。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1016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2957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1588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170180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158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317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前年比で</a:t>
          </a:r>
          <a:r>
            <a:rPr kumimoji="1" lang="en-US" altLang="ja-JP" sz="1300">
              <a:latin typeface="ＭＳ Ｐゴシック" panose="020B0600070205080204" pitchFamily="50" charset="-128"/>
              <a:ea typeface="ＭＳ Ｐゴシック" panose="020B0600070205080204" pitchFamily="50" charset="-128"/>
            </a:rPr>
            <a:t>7,623</a:t>
          </a:r>
          <a:r>
            <a:rPr kumimoji="1" lang="ja-JP" altLang="en-US" sz="1300">
              <a:latin typeface="ＭＳ Ｐゴシック" panose="020B0600070205080204" pitchFamily="50" charset="-128"/>
              <a:ea typeface="ＭＳ Ｐゴシック" panose="020B0600070205080204" pitchFamily="50" charset="-128"/>
            </a:rPr>
            <a:t>円の増となっており、依然として類似団体比較で高い水準にある。</a:t>
          </a:r>
        </a:p>
        <a:p>
          <a:r>
            <a:rPr kumimoji="1" lang="ja-JP" altLang="en-US" sz="1300">
              <a:latin typeface="ＭＳ Ｐゴシック" panose="020B0600070205080204" pitchFamily="50" charset="-128"/>
              <a:ea typeface="ＭＳ Ｐゴシック" panose="020B0600070205080204" pitchFamily="50" charset="-128"/>
            </a:rPr>
            <a:t>保有する公共施設が多く、その維持管理にかかる経費の増が主な要因であると考えられる。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公共施設管理計画に基づいた施設の統廃合に取り組み、物件費の抑制に努める。また、人件費については、市町村合併に伴う人員増に対して、定員適正化を推進しているが、依然として県平均比較で高い水準にあり、引き続き、現行の抑制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72637</xdr:rowOff>
    </xdr:from>
    <xdr:to>
      <xdr:col>23</xdr:col>
      <xdr:colOff>133350</xdr:colOff>
      <xdr:row>87</xdr:row>
      <xdr:rowOff>133952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88787"/>
          <a:ext cx="838200" cy="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134384</xdr:rowOff>
    </xdr:from>
    <xdr:to>
      <xdr:col>19</xdr:col>
      <xdr:colOff>133350</xdr:colOff>
      <xdr:row>87</xdr:row>
      <xdr:rowOff>72637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79084"/>
          <a:ext cx="889000" cy="10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35251</xdr:rowOff>
    </xdr:from>
    <xdr:to>
      <xdr:col>15</xdr:col>
      <xdr:colOff>82550</xdr:colOff>
      <xdr:row>86</xdr:row>
      <xdr:rowOff>134384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79951"/>
          <a:ext cx="889000" cy="9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56652</xdr:rowOff>
    </xdr:from>
    <xdr:to>
      <xdr:col>11</xdr:col>
      <xdr:colOff>31750</xdr:colOff>
      <xdr:row>86</xdr:row>
      <xdr:rowOff>35251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29902"/>
          <a:ext cx="889000" cy="1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83152</xdr:rowOff>
    </xdr:from>
    <xdr:to>
      <xdr:col>23</xdr:col>
      <xdr:colOff>184150</xdr:colOff>
      <xdr:row>88</xdr:row>
      <xdr:rowOff>13302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55229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21837</xdr:rowOff>
    </xdr:from>
    <xdr:to>
      <xdr:col>19</xdr:col>
      <xdr:colOff>184150</xdr:colOff>
      <xdr:row>87</xdr:row>
      <xdr:rowOff>123437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108214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2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83584</xdr:rowOff>
    </xdr:from>
    <xdr:to>
      <xdr:col>15</xdr:col>
      <xdr:colOff>133350</xdr:colOff>
      <xdr:row>87</xdr:row>
      <xdr:rowOff>13734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169961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155901</xdr:rowOff>
    </xdr:from>
    <xdr:to>
      <xdr:col>11</xdr:col>
      <xdr:colOff>82550</xdr:colOff>
      <xdr:row>86</xdr:row>
      <xdr:rowOff>86051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70828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1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5852</xdr:rowOff>
    </xdr:from>
    <xdr:to>
      <xdr:col>7</xdr:col>
      <xdr:colOff>31750</xdr:colOff>
      <xdr:row>85</xdr:row>
      <xdr:rowOff>107452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類似団体及び全国平均を下回っているが、職員数や人件費が大きく上回っている状況にあるため、人件費の抑制の課題を踏まえ、適正な給与水準を見極めていくよう努める。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150586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64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116114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913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82</xdr:row>
      <xdr:rowOff>132443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定員適正化計画に基づいた人員削減を進めているが、類似団体及び県平均比較で大きく上回っている状況にある。</a:t>
          </a:r>
        </a:p>
        <a:p>
          <a:r>
            <a:rPr kumimoji="1" lang="ja-JP" altLang="en-US" sz="1300">
              <a:latin typeface="ＭＳ Ｐゴシック" panose="020B0600070205080204" pitchFamily="50" charset="-128"/>
              <a:ea typeface="ＭＳ Ｐゴシック" panose="020B0600070205080204" pitchFamily="50" charset="-128"/>
            </a:rPr>
            <a:t>総合庁舎の建設に伴い、行政サービスの転換が図られたことから、更なる定員適正化計画の推進を図り、適切な定員管理に努める。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24674</xdr:rowOff>
    </xdr:from>
    <xdr:to>
      <xdr:col>81</xdr:col>
      <xdr:colOff>44450</xdr:colOff>
      <xdr:row>63</xdr:row>
      <xdr:rowOff>52251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2602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52251</xdr:rowOff>
    </xdr:from>
    <xdr:to>
      <xdr:col>77</xdr:col>
      <xdr:colOff>44450</xdr:colOff>
      <xdr:row>63</xdr:row>
      <xdr:rowOff>61444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5360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59146</xdr:rowOff>
    </xdr:from>
    <xdr:to>
      <xdr:col>72</xdr:col>
      <xdr:colOff>203200</xdr:colOff>
      <xdr:row>63</xdr:row>
      <xdr:rowOff>61444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604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59146</xdr:rowOff>
    </xdr:from>
    <xdr:to>
      <xdr:col>68</xdr:col>
      <xdr:colOff>152400</xdr:colOff>
      <xdr:row>63</xdr:row>
      <xdr:rowOff>66040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604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117401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1451</xdr:rowOff>
    </xdr:from>
    <xdr:to>
      <xdr:col>77</xdr:col>
      <xdr:colOff>95250</xdr:colOff>
      <xdr:row>63</xdr:row>
      <xdr:rowOff>103051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87828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10644</xdr:rowOff>
    </xdr:from>
    <xdr:to>
      <xdr:col>73</xdr:col>
      <xdr:colOff>44450</xdr:colOff>
      <xdr:row>63</xdr:row>
      <xdr:rowOff>112244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97021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8346</xdr:rowOff>
    </xdr:from>
    <xdr:to>
      <xdr:col>68</xdr:col>
      <xdr:colOff>203200</xdr:colOff>
      <xdr:row>63</xdr:row>
      <xdr:rowOff>109946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94723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分子である元利償還金が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件の償還終了にともない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百万の減となり単年度実施公債費比率は減前年比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ポイント減となる一方で、単年度実質公債費比率が比較的良好であった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年度が３か年平均の算定対象ではなくなったため、実質公債費比率が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ポイント増となった。今後、新体育館整備事業に際し、地方債発行を予定しており、比率が上昇していくことが考えられるため、起債事業の精選など公債費の適正化に取り組む必要がある。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36891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803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3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1512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8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127000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将来負担額は減少しているが、控除する充当可能財源も減少しているため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ポイント改善にとどまった。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今後、新規大型事業で地方債の発行を予定しており、比率の上昇が見込まれるため、地方債の新規発行の抑制や計画的な基金の積立を行い財源確保を図り、更なる改善に努める。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14</xdr:row>
      <xdr:rowOff>149618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4417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149618</xdr:rowOff>
    </xdr:from>
    <xdr:to>
      <xdr:col>77</xdr:col>
      <xdr:colOff>44450</xdr:colOff>
      <xdr:row>15</xdr:row>
      <xdr:rowOff>121799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49918"/>
          <a:ext cx="8890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121799</xdr:rowOff>
    </xdr:from>
    <xdr:to>
      <xdr:col>72</xdr:col>
      <xdr:colOff>203200</xdr:colOff>
      <xdr:row>16</xdr:row>
      <xdr:rowOff>138793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93549"/>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149618</xdr:rowOff>
    </xdr:from>
    <xdr:to>
      <xdr:col>68</xdr:col>
      <xdr:colOff>152400</xdr:colOff>
      <xdr:row>16</xdr:row>
      <xdr:rowOff>138793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549918"/>
          <a:ext cx="889000" cy="3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65150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6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98818</xdr:rowOff>
    </xdr:from>
    <xdr:to>
      <xdr:col>77</xdr:col>
      <xdr:colOff>95250</xdr:colOff>
      <xdr:row>15</xdr:row>
      <xdr:rowOff>28968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13745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8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70999</xdr:rowOff>
    </xdr:from>
    <xdr:to>
      <xdr:col>73</xdr:col>
      <xdr:colOff>44450</xdr:colOff>
      <xdr:row>16</xdr:row>
      <xdr:rowOff>1149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157376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2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2920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98818</xdr:rowOff>
    </xdr:from>
    <xdr:to>
      <xdr:col>64</xdr:col>
      <xdr:colOff>152400</xdr:colOff>
      <xdr:row>15</xdr:row>
      <xdr:rowOff>28968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39145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6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55,724
54,852
203.90
42,886,829
41,557,263
1,169,424
19,566,010
37,918,085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定員適正化計画を基に人員削減を進めているが、類似団体と比較して上回っている状況にある。</a:t>
          </a:r>
        </a:p>
        <a:p>
          <a:r>
            <a:rPr kumimoji="1" lang="ja-JP" altLang="en-US" sz="1300">
              <a:latin typeface="ＭＳ Ｐゴシック" panose="020B0600070205080204" pitchFamily="50" charset="-128"/>
              <a:ea typeface="ＭＳ Ｐゴシック" panose="020B0600070205080204" pitchFamily="50" charset="-128"/>
            </a:rPr>
            <a:t>総合庁舎方式へと行政サービスの転換が図られたことから、更なる定員適正化計画の推進を図り適切な定員管理に努める。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離島県における離島という地理的な条件において、保有する公共施設が多く、その維持管理に費用がかかっており、類似団体や県平均に比べて高止まりの状況である。</a:t>
          </a:r>
        </a:p>
        <a:p>
          <a:r>
            <a:rPr kumimoji="1" lang="ja-JP" altLang="en-US" sz="1300">
              <a:latin typeface="ＭＳ Ｐゴシック" panose="020B0600070205080204" pitchFamily="50" charset="-128"/>
              <a:ea typeface="ＭＳ Ｐゴシック" panose="020B0600070205080204" pitchFamily="50" charset="-128"/>
            </a:rPr>
            <a:t>引き続き、公共施設管理計画に基づいた類似施設の統廃合等物件費抑制に努める。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19050</xdr:rowOff>
    </xdr:from>
    <xdr:to>
      <xdr:col>82</xdr:col>
      <xdr:colOff>107950</xdr:colOff>
      <xdr:row>21</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619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21</xdr:row>
      <xdr:rowOff>19050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29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146050</xdr:rowOff>
    </xdr:from>
    <xdr:to>
      <xdr:col>73</xdr:col>
      <xdr:colOff>180975</xdr:colOff>
      <xdr:row>20</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0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19</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4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139700</xdr:rowOff>
    </xdr:from>
    <xdr:to>
      <xdr:col>78</xdr:col>
      <xdr:colOff>120650</xdr:colOff>
      <xdr:row>21</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5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120650</xdr:rowOff>
    </xdr:from>
    <xdr:to>
      <xdr:col>74</xdr:col>
      <xdr:colOff>31750</xdr:colOff>
      <xdr:row>20</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保育所等運営費が前年比で大きく増となっていることが要因となり前年比で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今後も、生活保護費や福祉サービス給付費等の伸びに伴う増が見込まれるため、資格審査の適正化や各種手当への加算等の見直し等より適正な執行となるよう努める。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76708</xdr:rowOff>
    </xdr:from>
    <xdr:to>
      <xdr:col>24</xdr:col>
      <xdr:colOff>25400</xdr:colOff>
      <xdr:row>57</xdr:row>
      <xdr:rowOff>14986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779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56</xdr:row>
      <xdr:rowOff>76708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90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156718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64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135636</xdr:rowOff>
    </xdr:from>
    <xdr:to>
      <xdr:col>24</xdr:col>
      <xdr:colOff>76200</xdr:colOff>
      <xdr:row>57</xdr:row>
      <xdr:rowOff>65786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107713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25908</xdr:rowOff>
    </xdr:from>
    <xdr:to>
      <xdr:col>20</xdr:col>
      <xdr:colOff>38100</xdr:colOff>
      <xdr:row>56</xdr:row>
      <xdr:rowOff>127508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112285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164863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類似団体及び全国平均を下回っているが、前年比で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ポイントの増となっており、国民健康保険特別会計への繰出金が前年度比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百万円増加したことが要因と考えられる。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今後も、政策的繰り出しが見込まれることから、保険料等の設定、徴収及び給付の適正化に取り組む。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15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00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69850</xdr:rowOff>
    </xdr:from>
    <xdr:to>
      <xdr:col>73</xdr:col>
      <xdr:colOff>180975</xdr:colOff>
      <xdr:row>52</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69850</xdr:rowOff>
    </xdr:from>
    <xdr:to>
      <xdr:col>69</xdr:col>
      <xdr:colOff>92075</xdr:colOff>
      <xdr:row>52</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8985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19050</xdr:rowOff>
    </xdr:from>
    <xdr:to>
      <xdr:col>69</xdr:col>
      <xdr:colOff>142875</xdr:colOff>
      <xdr:row>52</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引き続き、使途目的や適正な金額かどうかの精査、目的達成の事業や終期を経過した事業の廃止等、本市が策定したガイドラインに沿った見直しを行い、補助金の適正化を進める。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124714</xdr:rowOff>
    </xdr:from>
    <xdr:to>
      <xdr:col>82</xdr:col>
      <xdr:colOff>107950</xdr:colOff>
      <xdr:row>33</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7825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33</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34</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7825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129286</xdr:rowOff>
    </xdr:from>
    <xdr:to>
      <xdr:col>69</xdr:col>
      <xdr:colOff>92075</xdr:colOff>
      <xdr:row>34</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7871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78486</xdr:rowOff>
    </xdr:from>
    <xdr:to>
      <xdr:col>82</xdr:col>
      <xdr:colOff>158750</xdr:colOff>
      <xdr:row>34</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158513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78486</xdr:rowOff>
    </xdr:from>
    <xdr:to>
      <xdr:col>65</xdr:col>
      <xdr:colOff>53975</xdr:colOff>
      <xdr:row>34</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件が償還終了し、元利償還金額が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百万の減となっているため、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今後、新体育館の建て替え事業による元利償還金増が見込まれるため、借入事業の見直しを行い公債費の抑制に努める。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81</xdr:row>
      <xdr:rowOff>6350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728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44450</xdr:rowOff>
    </xdr:from>
    <xdr:to>
      <xdr:col>19</xdr:col>
      <xdr:colOff>187325</xdr:colOff>
      <xdr:row>81</xdr:row>
      <xdr:rowOff>6350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89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19050</xdr:rowOff>
    </xdr:from>
    <xdr:to>
      <xdr:col>15</xdr:col>
      <xdr:colOff>98425</xdr:colOff>
      <xdr:row>79</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56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79</xdr:row>
      <xdr:rowOff>19050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23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127000</xdr:rowOff>
    </xdr:from>
    <xdr:to>
      <xdr:col>20</xdr:col>
      <xdr:colOff>38100</xdr:colOff>
      <xdr:row>81</xdr:row>
      <xdr:rowOff>57150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41927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92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165100</xdr:rowOff>
    </xdr:from>
    <xdr:to>
      <xdr:col>15</xdr:col>
      <xdr:colOff>149225</xdr:colOff>
      <xdr:row>79</xdr:row>
      <xdr:rowOff>95250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80027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139700</xdr:rowOff>
    </xdr:from>
    <xdr:to>
      <xdr:col>11</xdr:col>
      <xdr:colOff>60325</xdr:colOff>
      <xdr:row>79</xdr:row>
      <xdr:rowOff>69850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類似団体及び全国平均を下回っているが、前年比で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ポイントの減となっており、扶助費及び物件費の増が考えられる。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当市において、歳出の大きなウエイトを占める経費となっていることを踏まえ、引き続き給付適正化や公共施設管理計画に基づいた維持管理費節減に努める。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51562</xdr:rowOff>
    </xdr:from>
    <xdr:to>
      <xdr:col>82</xdr:col>
      <xdr:colOff>107950</xdr:colOff>
      <xdr:row>80</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910312"/>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137939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51562</xdr:rowOff>
    </xdr:from>
    <xdr:to>
      <xdr:col>82</xdr:col>
      <xdr:colOff>196850</xdr:colOff>
      <xdr:row>75</xdr:row>
      <xdr:rowOff>51562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9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874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000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94487</xdr:rowOff>
    </xdr:from>
    <xdr:to>
      <xdr:col>78</xdr:col>
      <xdr:colOff>120650</xdr:colOff>
      <xdr:row>77</xdr:row>
      <xdr:rowOff>24637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75</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0000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69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110947</xdr:rowOff>
    </xdr:from>
    <xdr:to>
      <xdr:col>29</xdr:col>
      <xdr:colOff>127000</xdr:colOff>
      <xdr:row>16</xdr:row>
      <xdr:rowOff>111925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1772"/>
          <a:ext cx="647700" cy="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107798</xdr:rowOff>
    </xdr:from>
    <xdr:to>
      <xdr:col>26</xdr:col>
      <xdr:colOff>50800</xdr:colOff>
      <xdr:row>16</xdr:row>
      <xdr:rowOff>111925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8623"/>
          <a:ext cx="698500" cy="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107798</xdr:rowOff>
    </xdr:from>
    <xdr:to>
      <xdr:col>22</xdr:col>
      <xdr:colOff>114300</xdr:colOff>
      <xdr:row>16</xdr:row>
      <xdr:rowOff>134544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8623"/>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134544</xdr:rowOff>
    </xdr:from>
    <xdr:to>
      <xdr:col>18</xdr:col>
      <xdr:colOff>177800</xdr:colOff>
      <xdr:row>17</xdr:row>
      <xdr:rowOff>39205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5369"/>
          <a:ext cx="698500" cy="7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60147</xdr:rowOff>
    </xdr:from>
    <xdr:to>
      <xdr:col>29</xdr:col>
      <xdr:colOff>177800</xdr:colOff>
      <xdr:row>16</xdr:row>
      <xdr:rowOff>161747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76674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61125</xdr:rowOff>
    </xdr:from>
    <xdr:to>
      <xdr:col>26</xdr:col>
      <xdr:colOff>101600</xdr:colOff>
      <xdr:row>16</xdr:row>
      <xdr:rowOff>162725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56998</xdr:rowOff>
    </xdr:from>
    <xdr:to>
      <xdr:col>22</xdr:col>
      <xdr:colOff>165100</xdr:colOff>
      <xdr:row>16</xdr:row>
      <xdr:rowOff>158598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168775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83744</xdr:rowOff>
    </xdr:from>
    <xdr:to>
      <xdr:col>19</xdr:col>
      <xdr:colOff>38100</xdr:colOff>
      <xdr:row>17</xdr:row>
      <xdr:rowOff>13894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24071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159855</xdr:rowOff>
    </xdr:from>
    <xdr:to>
      <xdr:col>15</xdr:col>
      <xdr:colOff>101600</xdr:colOff>
      <xdr:row>17</xdr:row>
      <xdr:rowOff>90005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100182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243357</xdr:rowOff>
    </xdr:from>
    <xdr:to>
      <xdr:col>29</xdr:col>
      <xdr:colOff>127000</xdr:colOff>
      <xdr:row>35</xdr:row>
      <xdr:rowOff>31478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510807"/>
          <a:ext cx="647700" cy="13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243357</xdr:rowOff>
    </xdr:from>
    <xdr:to>
      <xdr:col>26</xdr:col>
      <xdr:colOff>50800</xdr:colOff>
      <xdr:row>35</xdr:row>
      <xdr:rowOff>168050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10807"/>
          <a:ext cx="698500" cy="26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168050</xdr:rowOff>
    </xdr:from>
    <xdr:to>
      <xdr:col>22</xdr:col>
      <xdr:colOff>114300</xdr:colOff>
      <xdr:row>35</xdr:row>
      <xdr:rowOff>245742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78400"/>
          <a:ext cx="698500" cy="7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245742</xdr:rowOff>
    </xdr:from>
    <xdr:to>
      <xdr:col>18</xdr:col>
      <xdr:colOff>177800</xdr:colOff>
      <xdr:row>35</xdr:row>
      <xdr:rowOff>284832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56092"/>
          <a:ext cx="6985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323578</xdr:rowOff>
    </xdr:from>
    <xdr:to>
      <xdr:col>29</xdr:col>
      <xdr:colOff>177800</xdr:colOff>
      <xdr:row>35</xdr:row>
      <xdr:rowOff>82278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168655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3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192557</xdr:rowOff>
    </xdr:from>
    <xdr:to>
      <xdr:col>26</xdr:col>
      <xdr:colOff>101600</xdr:colOff>
      <xdr:row>34</xdr:row>
      <xdr:rowOff>294157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304334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2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117250</xdr:rowOff>
    </xdr:from>
    <xdr:to>
      <xdr:col>22</xdr:col>
      <xdr:colOff>165100</xdr:colOff>
      <xdr:row>35</xdr:row>
      <xdr:rowOff>218850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27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229027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194942</xdr:rowOff>
    </xdr:from>
    <xdr:to>
      <xdr:col>19</xdr:col>
      <xdr:colOff>38100</xdr:colOff>
      <xdr:row>35</xdr:row>
      <xdr:rowOff>296542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234032</xdr:rowOff>
    </xdr:from>
    <xdr:to>
      <xdr:col>15</xdr:col>
      <xdr:colOff>101600</xdr:colOff>
      <xdr:row>35</xdr:row>
      <xdr:rowOff>335632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4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1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55,724
54,852
203.90
42,886,829
41,557,263
1,169,424
19,566,010
37,918,085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27775</xdr:rowOff>
    </xdr:from>
    <xdr:to>
      <xdr:col>24</xdr:col>
      <xdr:colOff>63500</xdr:colOff>
      <xdr:row>35</xdr:row>
      <xdr:rowOff>34620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8525"/>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27775</xdr:rowOff>
    </xdr:from>
    <xdr:to>
      <xdr:col>19</xdr:col>
      <xdr:colOff>177800</xdr:colOff>
      <xdr:row>35</xdr:row>
      <xdr:rowOff>28207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8525"/>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28207</xdr:rowOff>
    </xdr:from>
    <xdr:to>
      <xdr:col>15</xdr:col>
      <xdr:colOff>50800</xdr:colOff>
      <xdr:row>35</xdr:row>
      <xdr:rowOff>65748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8957"/>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65748</xdr:rowOff>
    </xdr:from>
    <xdr:to>
      <xdr:col>10</xdr:col>
      <xdr:colOff>114300</xdr:colOff>
      <xdr:row>36</xdr:row>
      <xdr:rowOff>48057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6498"/>
          <a:ext cx="889000" cy="1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148425</xdr:rowOff>
    </xdr:from>
    <xdr:to>
      <xdr:col>20</xdr:col>
      <xdr:colOff>38100</xdr:colOff>
      <xdr:row>35</xdr:row>
      <xdr:rowOff>78575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95102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5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148857</xdr:rowOff>
    </xdr:from>
    <xdr:to>
      <xdr:col>15</xdr:col>
      <xdr:colOff>101600</xdr:colOff>
      <xdr:row>35</xdr:row>
      <xdr:rowOff>79007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95534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14948</xdr:rowOff>
    </xdr:from>
    <xdr:to>
      <xdr:col>10</xdr:col>
      <xdr:colOff>165100</xdr:colOff>
      <xdr:row>35</xdr:row>
      <xdr:rowOff>116548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133075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168707</xdr:rowOff>
    </xdr:from>
    <xdr:to>
      <xdr:col>6</xdr:col>
      <xdr:colOff>38100</xdr:colOff>
      <xdr:row>36</xdr:row>
      <xdr:rowOff>98857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115384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26412</xdr:rowOff>
    </xdr:from>
    <xdr:to>
      <xdr:col>24</xdr:col>
      <xdr:colOff>63500</xdr:colOff>
      <xdr:row>50</xdr:row>
      <xdr:rowOff>83627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598912"/>
          <a:ext cx="8382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83627</xdr:rowOff>
    </xdr:from>
    <xdr:to>
      <xdr:col>19</xdr:col>
      <xdr:colOff>177800</xdr:colOff>
      <xdr:row>51</xdr:row>
      <xdr:rowOff>56637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656127"/>
          <a:ext cx="889000" cy="14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56637</xdr:rowOff>
    </xdr:from>
    <xdr:to>
      <xdr:col>15</xdr:col>
      <xdr:colOff>50800</xdr:colOff>
      <xdr:row>52</xdr:row>
      <xdr:rowOff>28797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800587"/>
          <a:ext cx="889000" cy="1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28797</xdr:rowOff>
    </xdr:from>
    <xdr:to>
      <xdr:col>10</xdr:col>
      <xdr:colOff>114300</xdr:colOff>
      <xdr:row>52</xdr:row>
      <xdr:rowOff>80983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944197"/>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147062</xdr:rowOff>
    </xdr:from>
    <xdr:to>
      <xdr:col>24</xdr:col>
      <xdr:colOff>114300</xdr:colOff>
      <xdr:row>50</xdr:row>
      <xdr:rowOff>77212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5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61989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46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32827</xdr:rowOff>
    </xdr:from>
    <xdr:to>
      <xdr:col>20</xdr:col>
      <xdr:colOff>38100</xdr:colOff>
      <xdr:row>50</xdr:row>
      <xdr:rowOff>134427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150954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3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5837</xdr:rowOff>
    </xdr:from>
    <xdr:to>
      <xdr:col>15</xdr:col>
      <xdr:colOff>101600</xdr:colOff>
      <xdr:row>51</xdr:row>
      <xdr:rowOff>107437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7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123964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52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149447</xdr:rowOff>
    </xdr:from>
    <xdr:to>
      <xdr:col>10</xdr:col>
      <xdr:colOff>165100</xdr:colOff>
      <xdr:row>52</xdr:row>
      <xdr:rowOff>79597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8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96124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6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30183</xdr:rowOff>
    </xdr:from>
    <xdr:to>
      <xdr:col>6</xdr:col>
      <xdr:colOff>38100</xdr:colOff>
      <xdr:row>52</xdr:row>
      <xdr:rowOff>131783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148310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72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19320</xdr:rowOff>
    </xdr:from>
    <xdr:to>
      <xdr:col>24</xdr:col>
      <xdr:colOff>63500</xdr:colOff>
      <xdr:row>77</xdr:row>
      <xdr:rowOff>19777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49520"/>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19777</xdr:rowOff>
    </xdr:from>
    <xdr:to>
      <xdr:col>19</xdr:col>
      <xdr:colOff>177800</xdr:colOff>
      <xdr:row>78</xdr:row>
      <xdr:rowOff>64171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1427"/>
          <a:ext cx="889000" cy="2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64171</xdr:rowOff>
    </xdr:from>
    <xdr:to>
      <xdr:col>15</xdr:col>
      <xdr:colOff>50800</xdr:colOff>
      <xdr:row>78</xdr:row>
      <xdr:rowOff>95580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37271"/>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84607</xdr:rowOff>
    </xdr:from>
    <xdr:to>
      <xdr:col>10</xdr:col>
      <xdr:colOff>114300</xdr:colOff>
      <xdr:row>78</xdr:row>
      <xdr:rowOff>95580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770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139969</xdr:rowOff>
    </xdr:from>
    <xdr:to>
      <xdr:col>24</xdr:col>
      <xdr:colOff>114300</xdr:colOff>
      <xdr:row>76</xdr:row>
      <xdr:rowOff>70120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8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162846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140427</xdr:rowOff>
    </xdr:from>
    <xdr:to>
      <xdr:col>20</xdr:col>
      <xdr:colOff>38100</xdr:colOff>
      <xdr:row>77</xdr:row>
      <xdr:rowOff>70577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61704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13371</xdr:rowOff>
    </xdr:from>
    <xdr:to>
      <xdr:col>15</xdr:col>
      <xdr:colOff>101600</xdr:colOff>
      <xdr:row>78</xdr:row>
      <xdr:rowOff>114971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44780</xdr:rowOff>
    </xdr:from>
    <xdr:to>
      <xdr:col>10</xdr:col>
      <xdr:colOff>165100</xdr:colOff>
      <xdr:row>78</xdr:row>
      <xdr:rowOff>146380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137507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1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33807</xdr:rowOff>
    </xdr:from>
    <xdr:to>
      <xdr:col>6</xdr:col>
      <xdr:colOff>38100</xdr:colOff>
      <xdr:row>78</xdr:row>
      <xdr:rowOff>135407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95004</xdr:rowOff>
    </xdr:from>
    <xdr:to>
      <xdr:col>24</xdr:col>
      <xdr:colOff>63500</xdr:colOff>
      <xdr:row>92</xdr:row>
      <xdr:rowOff>62347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96954"/>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68191</xdr:rowOff>
    </xdr:from>
    <xdr:to>
      <xdr:col>19</xdr:col>
      <xdr:colOff>177800</xdr:colOff>
      <xdr:row>92</xdr:row>
      <xdr:rowOff>62347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670141"/>
          <a:ext cx="889000" cy="16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68191</xdr:rowOff>
    </xdr:from>
    <xdr:to>
      <xdr:col>15</xdr:col>
      <xdr:colOff>50800</xdr:colOff>
      <xdr:row>93</xdr:row>
      <xdr:rowOff>108448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670141"/>
          <a:ext cx="889000" cy="3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108448</xdr:rowOff>
    </xdr:from>
    <xdr:to>
      <xdr:col>10</xdr:col>
      <xdr:colOff>114300</xdr:colOff>
      <xdr:row>93</xdr:row>
      <xdr:rowOff>165162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53298"/>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44204</xdr:rowOff>
    </xdr:from>
    <xdr:to>
      <xdr:col>24</xdr:col>
      <xdr:colOff>114300</xdr:colOff>
      <xdr:row>91</xdr:row>
      <xdr:rowOff>145804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67081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9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11547</xdr:rowOff>
    </xdr:from>
    <xdr:to>
      <xdr:col>20</xdr:col>
      <xdr:colOff>38100</xdr:colOff>
      <xdr:row>92</xdr:row>
      <xdr:rowOff>113147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7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129674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17391</xdr:rowOff>
    </xdr:from>
    <xdr:to>
      <xdr:col>15</xdr:col>
      <xdr:colOff>101600</xdr:colOff>
      <xdr:row>91</xdr:row>
      <xdr:rowOff>118991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6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135518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39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57648</xdr:rowOff>
    </xdr:from>
    <xdr:to>
      <xdr:col>10</xdr:col>
      <xdr:colOff>165100</xdr:colOff>
      <xdr:row>93</xdr:row>
      <xdr:rowOff>159248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4325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114362</xdr:rowOff>
    </xdr:from>
    <xdr:to>
      <xdr:col>6</xdr:col>
      <xdr:colOff>38100</xdr:colOff>
      <xdr:row>94</xdr:row>
      <xdr:rowOff>44512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61039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155865</xdr:rowOff>
    </xdr:from>
    <xdr:to>
      <xdr:col>55</xdr:col>
      <xdr:colOff>0</xdr:colOff>
      <xdr:row>37</xdr:row>
      <xdr:rowOff>163137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99515"/>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123012</xdr:rowOff>
    </xdr:from>
    <xdr:to>
      <xdr:col>50</xdr:col>
      <xdr:colOff>114300</xdr:colOff>
      <xdr:row>37</xdr:row>
      <xdr:rowOff>155865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66662"/>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16060</xdr:rowOff>
    </xdr:from>
    <xdr:to>
      <xdr:col>45</xdr:col>
      <xdr:colOff>177800</xdr:colOff>
      <xdr:row>37</xdr:row>
      <xdr:rowOff>123012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502460"/>
          <a:ext cx="889000" cy="96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16060</xdr:rowOff>
    </xdr:from>
    <xdr:to>
      <xdr:col>41</xdr:col>
      <xdr:colOff>50800</xdr:colOff>
      <xdr:row>39</xdr:row>
      <xdr:rowOff>33292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502460"/>
          <a:ext cx="889000" cy="12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112337</xdr:rowOff>
    </xdr:from>
    <xdr:to>
      <xdr:col>55</xdr:col>
      <xdr:colOff>50800</xdr:colOff>
      <xdr:row>38</xdr:row>
      <xdr:rowOff>42487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90764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105065</xdr:rowOff>
    </xdr:from>
    <xdr:to>
      <xdr:col>50</xdr:col>
      <xdr:colOff>165100</xdr:colOff>
      <xdr:row>38</xdr:row>
      <xdr:rowOff>35215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26342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72212</xdr:rowOff>
    </xdr:from>
    <xdr:to>
      <xdr:col>46</xdr:col>
      <xdr:colOff>38100</xdr:colOff>
      <xdr:row>38</xdr:row>
      <xdr:rowOff>2363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164939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136710</xdr:rowOff>
    </xdr:from>
    <xdr:to>
      <xdr:col>41</xdr:col>
      <xdr:colOff>101600</xdr:colOff>
      <xdr:row>32</xdr:row>
      <xdr:rowOff>66860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4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57987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54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153942</xdr:rowOff>
    </xdr:from>
    <xdr:to>
      <xdr:col>36</xdr:col>
      <xdr:colOff>165100</xdr:colOff>
      <xdr:row>39</xdr:row>
      <xdr:rowOff>84092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75219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161728</xdr:rowOff>
    </xdr:from>
    <xdr:to>
      <xdr:col>54</xdr:col>
      <xdr:colOff>189865</xdr:colOff>
      <xdr:row>57</xdr:row>
      <xdr:rowOff>171352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248578"/>
          <a:ext cx="1270" cy="6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3729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171352</xdr:rowOff>
    </xdr:from>
    <xdr:to>
      <xdr:col>55</xdr:col>
      <xdr:colOff>88900</xdr:colOff>
      <xdr:row>57</xdr:row>
      <xdr:rowOff>171352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4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108405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902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161728</xdr:rowOff>
    </xdr:from>
    <xdr:to>
      <xdr:col>55</xdr:col>
      <xdr:colOff>88900</xdr:colOff>
      <xdr:row>53</xdr:row>
      <xdr:rowOff>161728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2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92329</xdr:rowOff>
    </xdr:from>
    <xdr:to>
      <xdr:col>55</xdr:col>
      <xdr:colOff>0</xdr:colOff>
      <xdr:row>56</xdr:row>
      <xdr:rowOff>114559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93529"/>
          <a:ext cx="8382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4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62286</xdr:rowOff>
    </xdr:from>
    <xdr:to>
      <xdr:col>55</xdr:col>
      <xdr:colOff>50800</xdr:colOff>
      <xdr:row>56</xdr:row>
      <xdr:rowOff>163886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6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17545</xdr:rowOff>
    </xdr:from>
    <xdr:to>
      <xdr:col>50</xdr:col>
      <xdr:colOff>114300</xdr:colOff>
      <xdr:row>56</xdr:row>
      <xdr:rowOff>114559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18745"/>
          <a:ext cx="889000" cy="9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103498</xdr:rowOff>
    </xdr:from>
    <xdr:to>
      <xdr:col>50</xdr:col>
      <xdr:colOff>165100</xdr:colOff>
      <xdr:row>57</xdr:row>
      <xdr:rowOff>33648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106955</xdr:rowOff>
    </xdr:from>
    <xdr:to>
      <xdr:col>45</xdr:col>
      <xdr:colOff>177800</xdr:colOff>
      <xdr:row>56</xdr:row>
      <xdr:rowOff>17545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850905"/>
          <a:ext cx="889000" cy="7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103206</xdr:rowOff>
    </xdr:from>
    <xdr:to>
      <xdr:col>46</xdr:col>
      <xdr:colOff>38100</xdr:colOff>
      <xdr:row>57</xdr:row>
      <xdr:rowOff>33356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24483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106955</xdr:rowOff>
    </xdr:from>
    <xdr:to>
      <xdr:col>41</xdr:col>
      <xdr:colOff>50800</xdr:colOff>
      <xdr:row>52</xdr:row>
      <xdr:rowOff>139828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8850905"/>
          <a:ext cx="889000" cy="2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110256</xdr:rowOff>
    </xdr:from>
    <xdr:to>
      <xdr:col>41</xdr:col>
      <xdr:colOff>101600</xdr:colOff>
      <xdr:row>57</xdr:row>
      <xdr:rowOff>40406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31533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111001</xdr:rowOff>
    </xdr:from>
    <xdr:to>
      <xdr:col>36</xdr:col>
      <xdr:colOff>165100</xdr:colOff>
      <xdr:row>57</xdr:row>
      <xdr:rowOff>41151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32278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41529</xdr:rowOff>
    </xdr:from>
    <xdr:to>
      <xdr:col>55</xdr:col>
      <xdr:colOff>50800</xdr:colOff>
      <xdr:row>56</xdr:row>
      <xdr:rowOff>143129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64406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63759</xdr:rowOff>
    </xdr:from>
    <xdr:to>
      <xdr:col>50</xdr:col>
      <xdr:colOff>165100</xdr:colOff>
      <xdr:row>56</xdr:row>
      <xdr:rowOff>165359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138195</xdr:rowOff>
    </xdr:from>
    <xdr:to>
      <xdr:col>46</xdr:col>
      <xdr:colOff>38100</xdr:colOff>
      <xdr:row>56</xdr:row>
      <xdr:rowOff>68345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84872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4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56155</xdr:rowOff>
    </xdr:from>
    <xdr:to>
      <xdr:col>41</xdr:col>
      <xdr:colOff>101600</xdr:colOff>
      <xdr:row>51</xdr:row>
      <xdr:rowOff>157755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8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2832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57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89028</xdr:rowOff>
    </xdr:from>
    <xdr:to>
      <xdr:col>36</xdr:col>
      <xdr:colOff>165100</xdr:colOff>
      <xdr:row>53</xdr:row>
      <xdr:rowOff>19178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35705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7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136340</xdr:rowOff>
    </xdr:from>
    <xdr:to>
      <xdr:col>54</xdr:col>
      <xdr:colOff>189865</xdr:colOff>
      <xdr:row>79</xdr:row>
      <xdr:rowOff>43528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995090"/>
          <a:ext cx="1270" cy="592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47355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43528</xdr:rowOff>
    </xdr:from>
    <xdr:to>
      <xdr:col>55</xdr:col>
      <xdr:colOff>88900</xdr:colOff>
      <xdr:row>79</xdr:row>
      <xdr:rowOff>43528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83017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7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136340</xdr:rowOff>
    </xdr:from>
    <xdr:to>
      <xdr:col>55</xdr:col>
      <xdr:colOff>88900</xdr:colOff>
      <xdr:row>75</xdr:row>
      <xdr:rowOff>136340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99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150239</xdr:rowOff>
    </xdr:from>
    <xdr:to>
      <xdr:col>55</xdr:col>
      <xdr:colOff>0</xdr:colOff>
      <xdr:row>78</xdr:row>
      <xdr:rowOff>76036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51889"/>
          <a:ext cx="838200" cy="9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25165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98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46738</xdr:rowOff>
    </xdr:from>
    <xdr:to>
      <xdr:col>55</xdr:col>
      <xdr:colOff>50800</xdr:colOff>
      <xdr:row>78</xdr:row>
      <xdr:rowOff>148338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160510</xdr:rowOff>
    </xdr:from>
    <xdr:to>
      <xdr:col>50</xdr:col>
      <xdr:colOff>114300</xdr:colOff>
      <xdr:row>78</xdr:row>
      <xdr:rowOff>76036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62160"/>
          <a:ext cx="889000" cy="8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38295</xdr:rowOff>
    </xdr:from>
    <xdr:to>
      <xdr:col>50</xdr:col>
      <xdr:colOff>165100</xdr:colOff>
      <xdr:row>78</xdr:row>
      <xdr:rowOff>139895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131022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31770</xdr:rowOff>
    </xdr:from>
    <xdr:to>
      <xdr:col>45</xdr:col>
      <xdr:colOff>177800</xdr:colOff>
      <xdr:row>77</xdr:row>
      <xdr:rowOff>160510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204720"/>
          <a:ext cx="889000" cy="115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38768</xdr:rowOff>
    </xdr:from>
    <xdr:to>
      <xdr:col>46</xdr:col>
      <xdr:colOff>38100</xdr:colOff>
      <xdr:row>78</xdr:row>
      <xdr:rowOff>140368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1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31770</xdr:rowOff>
    </xdr:from>
    <xdr:to>
      <xdr:col>41</xdr:col>
      <xdr:colOff>50800</xdr:colOff>
      <xdr:row>73</xdr:row>
      <xdr:rowOff>151930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204720"/>
          <a:ext cx="889000" cy="4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27567</xdr:rowOff>
    </xdr:from>
    <xdr:to>
      <xdr:col>41</xdr:col>
      <xdr:colOff>101600</xdr:colOff>
      <xdr:row>78</xdr:row>
      <xdr:rowOff>129167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120294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36337</xdr:rowOff>
    </xdr:from>
    <xdr:to>
      <xdr:col>36</xdr:col>
      <xdr:colOff>165100</xdr:colOff>
      <xdr:row>78</xdr:row>
      <xdr:rowOff>137937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129064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99439</xdr:rowOff>
    </xdr:from>
    <xdr:to>
      <xdr:col>55</xdr:col>
      <xdr:colOff>50800</xdr:colOff>
      <xdr:row>78</xdr:row>
      <xdr:rowOff>29589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122316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25236</xdr:rowOff>
    </xdr:from>
    <xdr:to>
      <xdr:col>50</xdr:col>
      <xdr:colOff>165100</xdr:colOff>
      <xdr:row>78</xdr:row>
      <xdr:rowOff>126836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143363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109710</xdr:rowOff>
    </xdr:from>
    <xdr:to>
      <xdr:col>46</xdr:col>
      <xdr:colOff>38100</xdr:colOff>
      <xdr:row>78</xdr:row>
      <xdr:rowOff>39860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56387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152420</xdr:rowOff>
    </xdr:from>
    <xdr:to>
      <xdr:col>41</xdr:col>
      <xdr:colOff>101600</xdr:colOff>
      <xdr:row>71</xdr:row>
      <xdr:rowOff>82570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1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99097</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192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101130</xdr:rowOff>
    </xdr:from>
    <xdr:to>
      <xdr:col>36</xdr:col>
      <xdr:colOff>165100</xdr:colOff>
      <xdr:row>74</xdr:row>
      <xdr:rowOff>31280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6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47807</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3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29831</xdr:rowOff>
    </xdr:from>
    <xdr:to>
      <xdr:col>55</xdr:col>
      <xdr:colOff>0</xdr:colOff>
      <xdr:row>96</xdr:row>
      <xdr:rowOff>99335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89031"/>
          <a:ext cx="8382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127922</xdr:rowOff>
    </xdr:from>
    <xdr:to>
      <xdr:col>50</xdr:col>
      <xdr:colOff>114300</xdr:colOff>
      <xdr:row>96</xdr:row>
      <xdr:rowOff>29831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15672"/>
          <a:ext cx="8890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8734</xdr:rowOff>
    </xdr:from>
    <xdr:to>
      <xdr:col>45</xdr:col>
      <xdr:colOff>177800</xdr:colOff>
      <xdr:row>95</xdr:row>
      <xdr:rowOff>127922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96484"/>
          <a:ext cx="889000" cy="1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42969</xdr:rowOff>
    </xdr:from>
    <xdr:to>
      <xdr:col>41</xdr:col>
      <xdr:colOff>50800</xdr:colOff>
      <xdr:row>95</xdr:row>
      <xdr:rowOff>8734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159269"/>
          <a:ext cx="889000" cy="1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48535</xdr:rowOff>
    </xdr:from>
    <xdr:to>
      <xdr:col>55</xdr:col>
      <xdr:colOff>50800</xdr:colOff>
      <xdr:row>96</xdr:row>
      <xdr:rowOff>150135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26962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150481</xdr:rowOff>
    </xdr:from>
    <xdr:to>
      <xdr:col>50</xdr:col>
      <xdr:colOff>165100</xdr:colOff>
      <xdr:row>96</xdr:row>
      <xdr:rowOff>80631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97158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77122</xdr:rowOff>
    </xdr:from>
    <xdr:to>
      <xdr:col>46</xdr:col>
      <xdr:colOff>38100</xdr:colOff>
      <xdr:row>96</xdr:row>
      <xdr:rowOff>7272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23799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129384</xdr:rowOff>
    </xdr:from>
    <xdr:to>
      <xdr:col>41</xdr:col>
      <xdr:colOff>101600</xdr:colOff>
      <xdr:row>95</xdr:row>
      <xdr:rowOff>59534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76061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2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163619</xdr:rowOff>
    </xdr:from>
    <xdr:to>
      <xdr:col>36</xdr:col>
      <xdr:colOff>165100</xdr:colOff>
      <xdr:row>94</xdr:row>
      <xdr:rowOff>93769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110296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88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33001</xdr:rowOff>
    </xdr:from>
    <xdr:to>
      <xdr:col>85</xdr:col>
      <xdr:colOff>127000</xdr:colOff>
      <xdr:row>39</xdr:row>
      <xdr:rowOff>41478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19551"/>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40030</xdr:rowOff>
    </xdr:from>
    <xdr:to>
      <xdr:col>81</xdr:col>
      <xdr:colOff>50800</xdr:colOff>
      <xdr:row>39</xdr:row>
      <xdr:rowOff>41478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658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39821</xdr:rowOff>
    </xdr:from>
    <xdr:to>
      <xdr:col>76</xdr:col>
      <xdr:colOff>114300</xdr:colOff>
      <xdr:row>39</xdr:row>
      <xdr:rowOff>40030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637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31858</xdr:rowOff>
    </xdr:from>
    <xdr:to>
      <xdr:col>71</xdr:col>
      <xdr:colOff>177800</xdr:colOff>
      <xdr:row>39</xdr:row>
      <xdr:rowOff>39821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1840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153651</xdr:rowOff>
    </xdr:from>
    <xdr:to>
      <xdr:col>85</xdr:col>
      <xdr:colOff>177800</xdr:colOff>
      <xdr:row>39</xdr:row>
      <xdr:rowOff>83801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68578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162128</xdr:rowOff>
    </xdr:from>
    <xdr:to>
      <xdr:col>81</xdr:col>
      <xdr:colOff>101600</xdr:colOff>
      <xdr:row>39</xdr:row>
      <xdr:rowOff>92278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83405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160680</xdr:rowOff>
    </xdr:from>
    <xdr:to>
      <xdr:col>76</xdr:col>
      <xdr:colOff>165100</xdr:colOff>
      <xdr:row>39</xdr:row>
      <xdr:rowOff>90830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81957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160471</xdr:rowOff>
    </xdr:from>
    <xdr:to>
      <xdr:col>72</xdr:col>
      <xdr:colOff>38100</xdr:colOff>
      <xdr:row>39</xdr:row>
      <xdr:rowOff>90621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81748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152508</xdr:rowOff>
    </xdr:from>
    <xdr:to>
      <xdr:col>67</xdr:col>
      <xdr:colOff>101600</xdr:colOff>
      <xdr:row>39</xdr:row>
      <xdr:rowOff>82658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73785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6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82746</xdr:rowOff>
    </xdr:from>
    <xdr:to>
      <xdr:col>85</xdr:col>
      <xdr:colOff>127000</xdr:colOff>
      <xdr:row>74</xdr:row>
      <xdr:rowOff>11145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598596"/>
          <a:ext cx="838200" cy="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82746</xdr:rowOff>
    </xdr:from>
    <xdr:to>
      <xdr:col>81</xdr:col>
      <xdr:colOff>50800</xdr:colOff>
      <xdr:row>74</xdr:row>
      <xdr:rowOff>32927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98596"/>
          <a:ext cx="889000" cy="1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32927</xdr:rowOff>
    </xdr:from>
    <xdr:to>
      <xdr:col>76</xdr:col>
      <xdr:colOff>114300</xdr:colOff>
      <xdr:row>74</xdr:row>
      <xdr:rowOff>117705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720227"/>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42496</xdr:rowOff>
    </xdr:from>
    <xdr:to>
      <xdr:col>71</xdr:col>
      <xdr:colOff>177800</xdr:colOff>
      <xdr:row>74</xdr:row>
      <xdr:rowOff>117705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558346"/>
          <a:ext cx="889000" cy="2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131795</xdr:rowOff>
    </xdr:from>
    <xdr:to>
      <xdr:col>85</xdr:col>
      <xdr:colOff>177800</xdr:colOff>
      <xdr:row>74</xdr:row>
      <xdr:rowOff>61945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6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154672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4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31946</xdr:rowOff>
    </xdr:from>
    <xdr:to>
      <xdr:col>81</xdr:col>
      <xdr:colOff>101600</xdr:colOff>
      <xdr:row>73</xdr:row>
      <xdr:rowOff>133546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150073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153577</xdr:rowOff>
    </xdr:from>
    <xdr:to>
      <xdr:col>76</xdr:col>
      <xdr:colOff>165100</xdr:colOff>
      <xdr:row>74</xdr:row>
      <xdr:rowOff>83727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6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100254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4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66905</xdr:rowOff>
    </xdr:from>
    <xdr:to>
      <xdr:col>72</xdr:col>
      <xdr:colOff>38100</xdr:colOff>
      <xdr:row>74</xdr:row>
      <xdr:rowOff>168505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75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5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163146</xdr:rowOff>
    </xdr:from>
    <xdr:to>
      <xdr:col>67</xdr:col>
      <xdr:colOff>101600</xdr:colOff>
      <xdr:row>73</xdr:row>
      <xdr:rowOff>93296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0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109823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2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5690</xdr:rowOff>
    </xdr:from>
    <xdr:to>
      <xdr:col>85</xdr:col>
      <xdr:colOff>127000</xdr:colOff>
      <xdr:row>96</xdr:row>
      <xdr:rowOff>154533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93440"/>
          <a:ext cx="838200" cy="3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85979</xdr:rowOff>
    </xdr:from>
    <xdr:to>
      <xdr:col>81</xdr:col>
      <xdr:colOff>50800</xdr:colOff>
      <xdr:row>95</xdr:row>
      <xdr:rowOff>5690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202279"/>
          <a:ext cx="889000" cy="9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85979</xdr:rowOff>
    </xdr:from>
    <xdr:to>
      <xdr:col>76</xdr:col>
      <xdr:colOff>114300</xdr:colOff>
      <xdr:row>96</xdr:row>
      <xdr:rowOff>1867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202279"/>
          <a:ext cx="889000" cy="2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1867</xdr:rowOff>
    </xdr:from>
    <xdr:to>
      <xdr:col>71</xdr:col>
      <xdr:colOff>177800</xdr:colOff>
      <xdr:row>96</xdr:row>
      <xdr:rowOff>17094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61067"/>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103733</xdr:rowOff>
    </xdr:from>
    <xdr:to>
      <xdr:col>85</xdr:col>
      <xdr:colOff>177800</xdr:colOff>
      <xdr:row>97</xdr:row>
      <xdr:rowOff>33883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126610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4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126340</xdr:rowOff>
    </xdr:from>
    <xdr:to>
      <xdr:col>81</xdr:col>
      <xdr:colOff>101600</xdr:colOff>
      <xdr:row>95</xdr:row>
      <xdr:rowOff>56490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2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73017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0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35179</xdr:rowOff>
    </xdr:from>
    <xdr:to>
      <xdr:col>76</xdr:col>
      <xdr:colOff>165100</xdr:colOff>
      <xdr:row>94</xdr:row>
      <xdr:rowOff>136779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1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153306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9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122517</xdr:rowOff>
    </xdr:from>
    <xdr:to>
      <xdr:col>72</xdr:col>
      <xdr:colOff>38100</xdr:colOff>
      <xdr:row>96</xdr:row>
      <xdr:rowOff>52667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69194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137744</xdr:rowOff>
    </xdr:from>
    <xdr:to>
      <xdr:col>67</xdr:col>
      <xdr:colOff>101600</xdr:colOff>
      <xdr:row>96</xdr:row>
      <xdr:rowOff>67894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84421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2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136499</xdr:rowOff>
    </xdr:from>
    <xdr:to>
      <xdr:col>116</xdr:col>
      <xdr:colOff>63500</xdr:colOff>
      <xdr:row>58</xdr:row>
      <xdr:rowOff>136637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8059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136408</xdr:rowOff>
    </xdr:from>
    <xdr:to>
      <xdr:col>111</xdr:col>
      <xdr:colOff>177800</xdr:colOff>
      <xdr:row>58</xdr:row>
      <xdr:rowOff>136499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805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136134</xdr:rowOff>
    </xdr:from>
    <xdr:to>
      <xdr:col>107</xdr:col>
      <xdr:colOff>50800</xdr:colOff>
      <xdr:row>58</xdr:row>
      <xdr:rowOff>136408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8023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134854</xdr:rowOff>
    </xdr:from>
    <xdr:to>
      <xdr:col>102</xdr:col>
      <xdr:colOff>114300</xdr:colOff>
      <xdr:row>58</xdr:row>
      <xdr:rowOff>136134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7895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85837</xdr:rowOff>
    </xdr:from>
    <xdr:to>
      <xdr:col>116</xdr:col>
      <xdr:colOff>114300</xdr:colOff>
      <xdr:row>59</xdr:row>
      <xdr:rowOff>15987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44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85699</xdr:rowOff>
    </xdr:from>
    <xdr:to>
      <xdr:col>112</xdr:col>
      <xdr:colOff>38100</xdr:colOff>
      <xdr:row>59</xdr:row>
      <xdr:rowOff>15849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6976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85608</xdr:rowOff>
    </xdr:from>
    <xdr:to>
      <xdr:col>107</xdr:col>
      <xdr:colOff>101600</xdr:colOff>
      <xdr:row>59</xdr:row>
      <xdr:rowOff>15758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6885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22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85334</xdr:rowOff>
    </xdr:from>
    <xdr:to>
      <xdr:col>102</xdr:col>
      <xdr:colOff>165100</xdr:colOff>
      <xdr:row>59</xdr:row>
      <xdr:rowOff>15484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6611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84054</xdr:rowOff>
    </xdr:from>
    <xdr:to>
      <xdr:col>98</xdr:col>
      <xdr:colOff>38100</xdr:colOff>
      <xdr:row>59</xdr:row>
      <xdr:rowOff>14204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5331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16370</xdr:rowOff>
    </xdr:from>
    <xdr:to>
      <xdr:col>116</xdr:col>
      <xdr:colOff>63500</xdr:colOff>
      <xdr:row>76</xdr:row>
      <xdr:rowOff>26963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46570"/>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52489</xdr:rowOff>
    </xdr:from>
    <xdr:to>
      <xdr:col>111</xdr:col>
      <xdr:colOff>177800</xdr:colOff>
      <xdr:row>76</xdr:row>
      <xdr:rowOff>26963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396889"/>
          <a:ext cx="889000" cy="6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52489</xdr:rowOff>
    </xdr:from>
    <xdr:to>
      <xdr:col>107</xdr:col>
      <xdr:colOff>50800</xdr:colOff>
      <xdr:row>75</xdr:row>
      <xdr:rowOff>27495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396889"/>
          <a:ext cx="889000" cy="48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27495</xdr:rowOff>
    </xdr:from>
    <xdr:to>
      <xdr:col>102</xdr:col>
      <xdr:colOff>114300</xdr:colOff>
      <xdr:row>76</xdr:row>
      <xdr:rowOff>32829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86245"/>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137020</xdr:rowOff>
    </xdr:from>
    <xdr:to>
      <xdr:col>116</xdr:col>
      <xdr:colOff>114300</xdr:colOff>
      <xdr:row>76</xdr:row>
      <xdr:rowOff>67171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115447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147613</xdr:rowOff>
    </xdr:from>
    <xdr:to>
      <xdr:col>112</xdr:col>
      <xdr:colOff>38100</xdr:colOff>
      <xdr:row>76</xdr:row>
      <xdr:rowOff>77763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68890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1689</xdr:rowOff>
    </xdr:from>
    <xdr:to>
      <xdr:col>107</xdr:col>
      <xdr:colOff>101600</xdr:colOff>
      <xdr:row>72</xdr:row>
      <xdr:rowOff>103289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3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119816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1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148145</xdr:rowOff>
    </xdr:from>
    <xdr:to>
      <xdr:col>102</xdr:col>
      <xdr:colOff>165100</xdr:colOff>
      <xdr:row>75</xdr:row>
      <xdr:rowOff>78295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94822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153479</xdr:rowOff>
    </xdr:from>
    <xdr:to>
      <xdr:col>98</xdr:col>
      <xdr:colOff>38100</xdr:colOff>
      <xdr:row>76</xdr:row>
      <xdr:rowOff>83629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74756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項目で類似団体を上回っており、中でも人件費、物件費、扶助費が突出した状況となっている。また、今年度から維持補修費が平均値を上回った。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人件費については、若干減少しているが依然平均値を上回っている。今後も定員適正化を推進し人件費抑制に努めていく必要がある。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物件費及び維持補修費については、保有する公共施設の維持管理に費用がかかっており、毎年上昇傾向にある。公共施設管理計画に基づいた類似施設の統廃合等、物件費抑制に努めていく必要がある。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扶助費については、依然として類似団体を大きく上回っている状況である。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今後も障害福祉サービス費や生活保護費、保育所等運営費の増が見込まれるため、資格審査の適正化や各種手当ての加算等の見直しにより適正な執行となるよう努める必要がある。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55,724
54,852
203.90
42,886,829
41,557,263
1,169,424
19,566,010
37,918,085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64262</xdr:rowOff>
    </xdr:from>
    <xdr:to>
      <xdr:col>24</xdr:col>
      <xdr:colOff>63500</xdr:colOff>
      <xdr:row>34</xdr:row>
      <xdr:rowOff>83312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356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83312</xdr:rowOff>
    </xdr:from>
    <xdr:to>
      <xdr:col>19</xdr:col>
      <xdr:colOff>177800</xdr:colOff>
      <xdr:row>34</xdr:row>
      <xdr:rowOff>96647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261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96647</xdr:rowOff>
    </xdr:from>
    <xdr:to>
      <xdr:col>15</xdr:col>
      <xdr:colOff>50800</xdr:colOff>
      <xdr:row>35</xdr:row>
      <xdr:rowOff>24257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594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84455</xdr:rowOff>
    </xdr:from>
    <xdr:to>
      <xdr:col>10</xdr:col>
      <xdr:colOff>114300</xdr:colOff>
      <xdr:row>35</xdr:row>
      <xdr:rowOff>24257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375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xdr:rowOff>
    </xdr:from>
    <xdr:to>
      <xdr:col>24</xdr:col>
      <xdr:colOff>114300</xdr:colOff>
      <xdr:row>34</xdr:row>
      <xdr:rowOff>115062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36339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32512</xdr:rowOff>
    </xdr:from>
    <xdr:to>
      <xdr:col>20</xdr:col>
      <xdr:colOff>38100</xdr:colOff>
      <xdr:row>34</xdr:row>
      <xdr:rowOff>134112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150639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45847</xdr:rowOff>
    </xdr:from>
    <xdr:to>
      <xdr:col>15</xdr:col>
      <xdr:colOff>101600</xdr:colOff>
      <xdr:row>34</xdr:row>
      <xdr:rowOff>147447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163974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144907</xdr:rowOff>
    </xdr:from>
    <xdr:to>
      <xdr:col>10</xdr:col>
      <xdr:colOff>165100</xdr:colOff>
      <xdr:row>35</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91584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33655</xdr:rowOff>
    </xdr:from>
    <xdr:to>
      <xdr:col>6</xdr:col>
      <xdr:colOff>38100</xdr:colOff>
      <xdr:row>34</xdr:row>
      <xdr:rowOff>135255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151782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76469</xdr:rowOff>
    </xdr:from>
    <xdr:to>
      <xdr:col>24</xdr:col>
      <xdr:colOff>62865</xdr:colOff>
      <xdr:row>58</xdr:row>
      <xdr:rowOff>96716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163319"/>
          <a:ext cx="1270" cy="87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100543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96716</xdr:rowOff>
    </xdr:from>
    <xdr:to>
      <xdr:col>24</xdr:col>
      <xdr:colOff>152400</xdr:colOff>
      <xdr:row>58</xdr:row>
      <xdr:rowOff>96716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23146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93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76469</xdr:rowOff>
    </xdr:from>
    <xdr:to>
      <xdr:col>24</xdr:col>
      <xdr:colOff>152400</xdr:colOff>
      <xdr:row>53</xdr:row>
      <xdr:rowOff>76469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6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117023</xdr:rowOff>
    </xdr:from>
    <xdr:to>
      <xdr:col>24</xdr:col>
      <xdr:colOff>63500</xdr:colOff>
      <xdr:row>57</xdr:row>
      <xdr:rowOff>31275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18223"/>
          <a:ext cx="8382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144768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45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121891</xdr:rowOff>
    </xdr:from>
    <xdr:to>
      <xdr:col>24</xdr:col>
      <xdr:colOff>114300</xdr:colOff>
      <xdr:row>57</xdr:row>
      <xdr:rowOff>52041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2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38430</xdr:rowOff>
    </xdr:from>
    <xdr:to>
      <xdr:col>19</xdr:col>
      <xdr:colOff>177800</xdr:colOff>
      <xdr:row>56</xdr:row>
      <xdr:rowOff>117023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39630"/>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153685</xdr:rowOff>
    </xdr:from>
    <xdr:to>
      <xdr:col>20</xdr:col>
      <xdr:colOff>38100</xdr:colOff>
      <xdr:row>57</xdr:row>
      <xdr:rowOff>83835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74962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23659</xdr:rowOff>
    </xdr:from>
    <xdr:to>
      <xdr:col>15</xdr:col>
      <xdr:colOff>50800</xdr:colOff>
      <xdr:row>56</xdr:row>
      <xdr:rowOff>38430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67609"/>
          <a:ext cx="889000" cy="87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150009</xdr:rowOff>
    </xdr:from>
    <xdr:to>
      <xdr:col>15</xdr:col>
      <xdr:colOff>101600</xdr:colOff>
      <xdr:row>57</xdr:row>
      <xdr:rowOff>80159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5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71286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23659</xdr:rowOff>
    </xdr:from>
    <xdr:to>
      <xdr:col>10</xdr:col>
      <xdr:colOff>114300</xdr:colOff>
      <xdr:row>55</xdr:row>
      <xdr:rowOff>51209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67609"/>
          <a:ext cx="889000" cy="7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13500</xdr:rowOff>
    </xdr:from>
    <xdr:to>
      <xdr:col>10</xdr:col>
      <xdr:colOff>165100</xdr:colOff>
      <xdr:row>55</xdr:row>
      <xdr:rowOff>115100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106227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72761</xdr:rowOff>
    </xdr:from>
    <xdr:to>
      <xdr:col>6</xdr:col>
      <xdr:colOff>38100</xdr:colOff>
      <xdr:row>58</xdr:row>
      <xdr:rowOff>2911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165488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151925</xdr:rowOff>
    </xdr:from>
    <xdr:to>
      <xdr:col>24</xdr:col>
      <xdr:colOff>114300</xdr:colOff>
      <xdr:row>57</xdr:row>
      <xdr:rowOff>82075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130352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66223</xdr:rowOff>
    </xdr:from>
    <xdr:to>
      <xdr:col>20</xdr:col>
      <xdr:colOff>38100</xdr:colOff>
      <xdr:row>56</xdr:row>
      <xdr:rowOff>167823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4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159080</xdr:rowOff>
    </xdr:from>
    <xdr:to>
      <xdr:col>15</xdr:col>
      <xdr:colOff>101600</xdr:colOff>
      <xdr:row>56</xdr:row>
      <xdr:rowOff>89230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105757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144309</xdr:rowOff>
    </xdr:from>
    <xdr:to>
      <xdr:col>10</xdr:col>
      <xdr:colOff>165100</xdr:colOff>
      <xdr:row>51</xdr:row>
      <xdr:rowOff>74459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90986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4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409</xdr:rowOff>
    </xdr:from>
    <xdr:to>
      <xdr:col>6</xdr:col>
      <xdr:colOff>38100</xdr:colOff>
      <xdr:row>55</xdr:row>
      <xdr:rowOff>102009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118536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0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48031</xdr:rowOff>
    </xdr:from>
    <xdr:to>
      <xdr:col>24</xdr:col>
      <xdr:colOff>63500</xdr:colOff>
      <xdr:row>71</xdr:row>
      <xdr:rowOff>78080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20981"/>
          <a:ext cx="838200" cy="3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143451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24029</xdr:rowOff>
    </xdr:from>
    <xdr:to>
      <xdr:col>19</xdr:col>
      <xdr:colOff>177800</xdr:colOff>
      <xdr:row>71</xdr:row>
      <xdr:rowOff>78080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025529"/>
          <a:ext cx="889000" cy="2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80294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24029</xdr:rowOff>
    </xdr:from>
    <xdr:to>
      <xdr:col>15</xdr:col>
      <xdr:colOff>50800</xdr:colOff>
      <xdr:row>73</xdr:row>
      <xdr:rowOff>145123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025529"/>
          <a:ext cx="889000" cy="6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111904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145123</xdr:rowOff>
    </xdr:from>
    <xdr:to>
      <xdr:col>10</xdr:col>
      <xdr:colOff>114300</xdr:colOff>
      <xdr:row>74</xdr:row>
      <xdr:rowOff>10464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60973"/>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104272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168681</xdr:rowOff>
    </xdr:from>
    <xdr:to>
      <xdr:col>24</xdr:col>
      <xdr:colOff>114300</xdr:colOff>
      <xdr:row>71</xdr:row>
      <xdr:rowOff>98831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83608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27280</xdr:rowOff>
    </xdr:from>
    <xdr:to>
      <xdr:col>20</xdr:col>
      <xdr:colOff>38100</xdr:colOff>
      <xdr:row>71</xdr:row>
      <xdr:rowOff>128880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145407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7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144679</xdr:rowOff>
    </xdr:from>
    <xdr:to>
      <xdr:col>15</xdr:col>
      <xdr:colOff>101600</xdr:colOff>
      <xdr:row>70</xdr:row>
      <xdr:rowOff>74829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19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91356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74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94323</xdr:rowOff>
    </xdr:from>
    <xdr:to>
      <xdr:col>10</xdr:col>
      <xdr:colOff>165100</xdr:colOff>
      <xdr:row>74</xdr:row>
      <xdr:rowOff>24473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8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131114</xdr:rowOff>
    </xdr:from>
    <xdr:to>
      <xdr:col>6</xdr:col>
      <xdr:colOff>38100</xdr:colOff>
      <xdr:row>74</xdr:row>
      <xdr:rowOff>61264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77791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2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102724</xdr:rowOff>
    </xdr:from>
    <xdr:to>
      <xdr:col>24</xdr:col>
      <xdr:colOff>63500</xdr:colOff>
      <xdr:row>96</xdr:row>
      <xdr:rowOff>77445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90474"/>
          <a:ext cx="838200" cy="1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77445</xdr:rowOff>
    </xdr:from>
    <xdr:to>
      <xdr:col>19</xdr:col>
      <xdr:colOff>177800</xdr:colOff>
      <xdr:row>96</xdr:row>
      <xdr:rowOff>133795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6645"/>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133795</xdr:rowOff>
    </xdr:from>
    <xdr:to>
      <xdr:col>15</xdr:col>
      <xdr:colOff>50800</xdr:colOff>
      <xdr:row>97</xdr:row>
      <xdr:rowOff>99104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92995"/>
          <a:ext cx="889000" cy="1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99104</xdr:rowOff>
    </xdr:from>
    <xdr:to>
      <xdr:col>10</xdr:col>
      <xdr:colOff>114300</xdr:colOff>
      <xdr:row>97</xdr:row>
      <xdr:rowOff>119507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29754"/>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51924</xdr:rowOff>
    </xdr:from>
    <xdr:to>
      <xdr:col>24</xdr:col>
      <xdr:colOff>114300</xdr:colOff>
      <xdr:row>95</xdr:row>
      <xdr:rowOff>153524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74801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26645</xdr:rowOff>
    </xdr:from>
    <xdr:to>
      <xdr:col>20</xdr:col>
      <xdr:colOff>38100</xdr:colOff>
      <xdr:row>96</xdr:row>
      <xdr:rowOff>128245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82995</xdr:rowOff>
    </xdr:from>
    <xdr:to>
      <xdr:col>15</xdr:col>
      <xdr:colOff>101600</xdr:colOff>
      <xdr:row>97</xdr:row>
      <xdr:rowOff>13145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48304</xdr:rowOff>
    </xdr:from>
    <xdr:to>
      <xdr:col>10</xdr:col>
      <xdr:colOff>165100</xdr:colOff>
      <xdr:row>97</xdr:row>
      <xdr:rowOff>149904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141031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68707</xdr:rowOff>
    </xdr:from>
    <xdr:to>
      <xdr:col>6</xdr:col>
      <xdr:colOff>38100</xdr:colOff>
      <xdr:row>97</xdr:row>
      <xdr:rowOff>170307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161434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153797</xdr:rowOff>
    </xdr:from>
    <xdr:to>
      <xdr:col>55</xdr:col>
      <xdr:colOff>0</xdr:colOff>
      <xdr:row>38</xdr:row>
      <xdr:rowOff>154178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6889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153416</xdr:rowOff>
    </xdr:from>
    <xdr:to>
      <xdr:col>50</xdr:col>
      <xdr:colOff>114300</xdr:colOff>
      <xdr:row>38</xdr:row>
      <xdr:rowOff>153797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685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149987</xdr:rowOff>
    </xdr:from>
    <xdr:to>
      <xdr:col>45</xdr:col>
      <xdr:colOff>177800</xdr:colOff>
      <xdr:row>38</xdr:row>
      <xdr:rowOff>153416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650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149987</xdr:rowOff>
    </xdr:from>
    <xdr:to>
      <xdr:col>41</xdr:col>
      <xdr:colOff>50800</xdr:colOff>
      <xdr:row>38</xdr:row>
      <xdr:rowOff>149987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5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103378</xdr:rowOff>
    </xdr:from>
    <xdr:to>
      <xdr:col>55</xdr:col>
      <xdr:colOff>50800</xdr:colOff>
      <xdr:row>39</xdr:row>
      <xdr:rowOff>33528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18305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3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102997</xdr:rowOff>
    </xdr:from>
    <xdr:to>
      <xdr:col>50</xdr:col>
      <xdr:colOff>165100</xdr:colOff>
      <xdr:row>39</xdr:row>
      <xdr:rowOff>33147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24274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102616</xdr:rowOff>
    </xdr:from>
    <xdr:to>
      <xdr:col>46</xdr:col>
      <xdr:colOff>38100</xdr:colOff>
      <xdr:row>39</xdr:row>
      <xdr:rowOff>32766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23893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99187</xdr:rowOff>
    </xdr:from>
    <xdr:to>
      <xdr:col>41</xdr:col>
      <xdr:colOff>101600</xdr:colOff>
      <xdr:row>39</xdr:row>
      <xdr:rowOff>29337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20464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126784</xdr:rowOff>
    </xdr:from>
    <xdr:to>
      <xdr:col>55</xdr:col>
      <xdr:colOff>0</xdr:colOff>
      <xdr:row>51</xdr:row>
      <xdr:rowOff>96380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8699284"/>
          <a:ext cx="8382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2883</xdr:rowOff>
    </xdr:from>
    <xdr:to>
      <xdr:col>50</xdr:col>
      <xdr:colOff>114300</xdr:colOff>
      <xdr:row>51</xdr:row>
      <xdr:rowOff>96380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746833"/>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65653</xdr:rowOff>
    </xdr:from>
    <xdr:to>
      <xdr:col>45</xdr:col>
      <xdr:colOff>177800</xdr:colOff>
      <xdr:row>51</xdr:row>
      <xdr:rowOff>2883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638153"/>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65653</xdr:rowOff>
    </xdr:from>
    <xdr:to>
      <xdr:col>41</xdr:col>
      <xdr:colOff>50800</xdr:colOff>
      <xdr:row>50</xdr:row>
      <xdr:rowOff>69444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638153"/>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75984</xdr:rowOff>
    </xdr:from>
    <xdr:to>
      <xdr:col>55</xdr:col>
      <xdr:colOff>50800</xdr:colOff>
      <xdr:row>51</xdr:row>
      <xdr:rowOff>6134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6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29011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6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45580</xdr:rowOff>
    </xdr:from>
    <xdr:to>
      <xdr:col>50</xdr:col>
      <xdr:colOff>165100</xdr:colOff>
      <xdr:row>51</xdr:row>
      <xdr:rowOff>147180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87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163707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123533</xdr:rowOff>
    </xdr:from>
    <xdr:to>
      <xdr:col>46</xdr:col>
      <xdr:colOff>38100</xdr:colOff>
      <xdr:row>51</xdr:row>
      <xdr:rowOff>53683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6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70210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47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14853</xdr:rowOff>
    </xdr:from>
    <xdr:to>
      <xdr:col>41</xdr:col>
      <xdr:colOff>101600</xdr:colOff>
      <xdr:row>50</xdr:row>
      <xdr:rowOff>116453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58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132980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3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18644</xdr:rowOff>
    </xdr:from>
    <xdr:to>
      <xdr:col>36</xdr:col>
      <xdr:colOff>165100</xdr:colOff>
      <xdr:row>50</xdr:row>
      <xdr:rowOff>120244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85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136771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36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109753</xdr:rowOff>
    </xdr:from>
    <xdr:to>
      <xdr:col>55</xdr:col>
      <xdr:colOff>0</xdr:colOff>
      <xdr:row>78</xdr:row>
      <xdr:rowOff>66320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11403"/>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45844</xdr:rowOff>
    </xdr:from>
    <xdr:to>
      <xdr:col>50</xdr:col>
      <xdr:colOff>114300</xdr:colOff>
      <xdr:row>78</xdr:row>
      <xdr:rowOff>66320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47494"/>
          <a:ext cx="889000" cy="19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19619</xdr:rowOff>
    </xdr:from>
    <xdr:to>
      <xdr:col>45</xdr:col>
      <xdr:colOff>177800</xdr:colOff>
      <xdr:row>77</xdr:row>
      <xdr:rowOff>45844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1269"/>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19619</xdr:rowOff>
    </xdr:from>
    <xdr:to>
      <xdr:col>41</xdr:col>
      <xdr:colOff>50800</xdr:colOff>
      <xdr:row>77</xdr:row>
      <xdr:rowOff>156747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1269"/>
          <a:ext cx="889000" cy="1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58953</xdr:rowOff>
    </xdr:from>
    <xdr:to>
      <xdr:col>55</xdr:col>
      <xdr:colOff>50800</xdr:colOff>
      <xdr:row>77</xdr:row>
      <xdr:rowOff>160553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37380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3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15520</xdr:rowOff>
    </xdr:from>
    <xdr:to>
      <xdr:col>50</xdr:col>
      <xdr:colOff>165100</xdr:colOff>
      <xdr:row>78</xdr:row>
      <xdr:rowOff>117120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108247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166494</xdr:rowOff>
    </xdr:from>
    <xdr:to>
      <xdr:col>46</xdr:col>
      <xdr:colOff>38100</xdr:colOff>
      <xdr:row>77</xdr:row>
      <xdr:rowOff>96644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87771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140269</xdr:rowOff>
    </xdr:from>
    <xdr:to>
      <xdr:col>41</xdr:col>
      <xdr:colOff>101600</xdr:colOff>
      <xdr:row>77</xdr:row>
      <xdr:rowOff>70419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61546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105947</xdr:rowOff>
    </xdr:from>
    <xdr:to>
      <xdr:col>36</xdr:col>
      <xdr:colOff>165100</xdr:colOff>
      <xdr:row>78</xdr:row>
      <xdr:rowOff>36097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27224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0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39897</xdr:rowOff>
    </xdr:from>
    <xdr:to>
      <xdr:col>55</xdr:col>
      <xdr:colOff>0</xdr:colOff>
      <xdr:row>94</xdr:row>
      <xdr:rowOff>135680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156197"/>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123165</xdr:rowOff>
    </xdr:from>
    <xdr:to>
      <xdr:col>50</xdr:col>
      <xdr:colOff>114300</xdr:colOff>
      <xdr:row>94</xdr:row>
      <xdr:rowOff>135680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725115"/>
          <a:ext cx="889000" cy="5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123165</xdr:rowOff>
    </xdr:from>
    <xdr:to>
      <xdr:col>45</xdr:col>
      <xdr:colOff>177800</xdr:colOff>
      <xdr:row>93</xdr:row>
      <xdr:rowOff>94684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725115"/>
          <a:ext cx="889000" cy="3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94684</xdr:rowOff>
    </xdr:from>
    <xdr:to>
      <xdr:col>41</xdr:col>
      <xdr:colOff>50800</xdr:colOff>
      <xdr:row>95</xdr:row>
      <xdr:rowOff>95904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39534"/>
          <a:ext cx="889000" cy="3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160547</xdr:rowOff>
    </xdr:from>
    <xdr:to>
      <xdr:col>55</xdr:col>
      <xdr:colOff>50800</xdr:colOff>
      <xdr:row>94</xdr:row>
      <xdr:rowOff>90697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11974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84880</xdr:rowOff>
    </xdr:from>
    <xdr:to>
      <xdr:col>50</xdr:col>
      <xdr:colOff>165100</xdr:colOff>
      <xdr:row>95</xdr:row>
      <xdr:rowOff>15030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31557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72365</xdr:rowOff>
    </xdr:from>
    <xdr:to>
      <xdr:col>46</xdr:col>
      <xdr:colOff>38100</xdr:colOff>
      <xdr:row>92</xdr:row>
      <xdr:rowOff>2515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6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19042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44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43884</xdr:rowOff>
    </xdr:from>
    <xdr:to>
      <xdr:col>41</xdr:col>
      <xdr:colOff>101600</xdr:colOff>
      <xdr:row>93</xdr:row>
      <xdr:rowOff>145484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162011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45104</xdr:rowOff>
    </xdr:from>
    <xdr:to>
      <xdr:col>36</xdr:col>
      <xdr:colOff>165100</xdr:colOff>
      <xdr:row>95</xdr:row>
      <xdr:rowOff>146704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163231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141872</xdr:rowOff>
    </xdr:from>
    <xdr:to>
      <xdr:col>85</xdr:col>
      <xdr:colOff>127000</xdr:colOff>
      <xdr:row>38</xdr:row>
      <xdr:rowOff>44755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85522"/>
          <a:ext cx="8382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14542</xdr:rowOff>
    </xdr:from>
    <xdr:to>
      <xdr:col>81</xdr:col>
      <xdr:colOff>50800</xdr:colOff>
      <xdr:row>38</xdr:row>
      <xdr:rowOff>44755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29642"/>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14542</xdr:rowOff>
    </xdr:from>
    <xdr:to>
      <xdr:col>76</xdr:col>
      <xdr:colOff>114300</xdr:colOff>
      <xdr:row>38</xdr:row>
      <xdr:rowOff>31458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2964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31458</xdr:rowOff>
    </xdr:from>
    <xdr:to>
      <xdr:col>71</xdr:col>
      <xdr:colOff>177800</xdr:colOff>
      <xdr:row>38</xdr:row>
      <xdr:rowOff>37478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4655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91072</xdr:rowOff>
    </xdr:from>
    <xdr:to>
      <xdr:col>85</xdr:col>
      <xdr:colOff>177800</xdr:colOff>
      <xdr:row>38</xdr:row>
      <xdr:rowOff>21222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69499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165405</xdr:rowOff>
    </xdr:from>
    <xdr:to>
      <xdr:col>81</xdr:col>
      <xdr:colOff>101600</xdr:colOff>
      <xdr:row>38</xdr:row>
      <xdr:rowOff>95555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86682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135191</xdr:rowOff>
    </xdr:from>
    <xdr:to>
      <xdr:col>76</xdr:col>
      <xdr:colOff>165100</xdr:colOff>
      <xdr:row>38</xdr:row>
      <xdr:rowOff>65342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56469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152108</xdr:rowOff>
    </xdr:from>
    <xdr:to>
      <xdr:col>72</xdr:col>
      <xdr:colOff>38100</xdr:colOff>
      <xdr:row>38</xdr:row>
      <xdr:rowOff>82258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73385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158128</xdr:rowOff>
    </xdr:from>
    <xdr:to>
      <xdr:col>67</xdr:col>
      <xdr:colOff>101600</xdr:colOff>
      <xdr:row>38</xdr:row>
      <xdr:rowOff>88278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79405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150558</xdr:rowOff>
    </xdr:from>
    <xdr:to>
      <xdr:col>85</xdr:col>
      <xdr:colOff>127000</xdr:colOff>
      <xdr:row>56</xdr:row>
      <xdr:rowOff>22257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80308"/>
          <a:ext cx="8382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150558</xdr:rowOff>
    </xdr:from>
    <xdr:to>
      <xdr:col>81</xdr:col>
      <xdr:colOff>50800</xdr:colOff>
      <xdr:row>57</xdr:row>
      <xdr:rowOff>28639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80308"/>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7036</xdr:rowOff>
    </xdr:from>
    <xdr:to>
      <xdr:col>76</xdr:col>
      <xdr:colOff>114300</xdr:colOff>
      <xdr:row>57</xdr:row>
      <xdr:rowOff>28639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36786"/>
          <a:ext cx="889000" cy="3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67005</xdr:rowOff>
    </xdr:from>
    <xdr:to>
      <xdr:col>71</xdr:col>
      <xdr:colOff>177800</xdr:colOff>
      <xdr:row>55</xdr:row>
      <xdr:rowOff>7036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8810955"/>
          <a:ext cx="889000" cy="6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142907</xdr:rowOff>
    </xdr:from>
    <xdr:to>
      <xdr:col>85</xdr:col>
      <xdr:colOff>177800</xdr:colOff>
      <xdr:row>56</xdr:row>
      <xdr:rowOff>73057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165784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99758</xdr:rowOff>
    </xdr:from>
    <xdr:to>
      <xdr:col>81</xdr:col>
      <xdr:colOff>101600</xdr:colOff>
      <xdr:row>56</xdr:row>
      <xdr:rowOff>29908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46435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149289</xdr:rowOff>
    </xdr:from>
    <xdr:to>
      <xdr:col>76</xdr:col>
      <xdr:colOff>165100</xdr:colOff>
      <xdr:row>57</xdr:row>
      <xdr:rowOff>79439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127686</xdr:rowOff>
    </xdr:from>
    <xdr:to>
      <xdr:col>72</xdr:col>
      <xdr:colOff>38100</xdr:colOff>
      <xdr:row>55</xdr:row>
      <xdr:rowOff>57836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74363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16205</xdr:rowOff>
    </xdr:from>
    <xdr:to>
      <xdr:col>67</xdr:col>
      <xdr:colOff>101600</xdr:colOff>
      <xdr:row>51</xdr:row>
      <xdr:rowOff>117805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7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134332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853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33001</xdr:rowOff>
    </xdr:from>
    <xdr:to>
      <xdr:col>85</xdr:col>
      <xdr:colOff>127000</xdr:colOff>
      <xdr:row>79</xdr:row>
      <xdr:rowOff>41478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7551"/>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40030</xdr:rowOff>
    </xdr:from>
    <xdr:to>
      <xdr:col>81</xdr:col>
      <xdr:colOff>50800</xdr:colOff>
      <xdr:row>79</xdr:row>
      <xdr:rowOff>41478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458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39821</xdr:rowOff>
    </xdr:from>
    <xdr:to>
      <xdr:col>76</xdr:col>
      <xdr:colOff>114300</xdr:colOff>
      <xdr:row>79</xdr:row>
      <xdr:rowOff>40030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437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31859</xdr:rowOff>
    </xdr:from>
    <xdr:to>
      <xdr:col>71</xdr:col>
      <xdr:colOff>177800</xdr:colOff>
      <xdr:row>79</xdr:row>
      <xdr:rowOff>39821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76409"/>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153651</xdr:rowOff>
    </xdr:from>
    <xdr:to>
      <xdr:col>85</xdr:col>
      <xdr:colOff>177800</xdr:colOff>
      <xdr:row>79</xdr:row>
      <xdr:rowOff>83801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68578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162128</xdr:rowOff>
    </xdr:from>
    <xdr:to>
      <xdr:col>81</xdr:col>
      <xdr:colOff>101600</xdr:colOff>
      <xdr:row>79</xdr:row>
      <xdr:rowOff>92278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83405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160680</xdr:rowOff>
    </xdr:from>
    <xdr:to>
      <xdr:col>76</xdr:col>
      <xdr:colOff>165100</xdr:colOff>
      <xdr:row>79</xdr:row>
      <xdr:rowOff>90830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81957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160471</xdr:rowOff>
    </xdr:from>
    <xdr:to>
      <xdr:col>72</xdr:col>
      <xdr:colOff>38100</xdr:colOff>
      <xdr:row>79</xdr:row>
      <xdr:rowOff>90621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81748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152509</xdr:rowOff>
    </xdr:from>
    <xdr:to>
      <xdr:col>67</xdr:col>
      <xdr:colOff>101600</xdr:colOff>
      <xdr:row>79</xdr:row>
      <xdr:rowOff>82659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73786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82745</xdr:rowOff>
    </xdr:from>
    <xdr:to>
      <xdr:col>85</xdr:col>
      <xdr:colOff>127000</xdr:colOff>
      <xdr:row>94</xdr:row>
      <xdr:rowOff>11145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027595"/>
          <a:ext cx="838200" cy="9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82745</xdr:rowOff>
    </xdr:from>
    <xdr:to>
      <xdr:col>81</xdr:col>
      <xdr:colOff>50800</xdr:colOff>
      <xdr:row>94</xdr:row>
      <xdr:rowOff>32928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27595"/>
          <a:ext cx="889000" cy="1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32928</xdr:rowOff>
    </xdr:from>
    <xdr:to>
      <xdr:col>76</xdr:col>
      <xdr:colOff>114300</xdr:colOff>
      <xdr:row>94</xdr:row>
      <xdr:rowOff>117706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149228"/>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42497</xdr:rowOff>
    </xdr:from>
    <xdr:to>
      <xdr:col>71</xdr:col>
      <xdr:colOff>177800</xdr:colOff>
      <xdr:row>94</xdr:row>
      <xdr:rowOff>117706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987347"/>
          <a:ext cx="889000" cy="2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131795</xdr:rowOff>
    </xdr:from>
    <xdr:to>
      <xdr:col>85</xdr:col>
      <xdr:colOff>177800</xdr:colOff>
      <xdr:row>94</xdr:row>
      <xdr:rowOff>61945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154672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9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31945</xdr:rowOff>
    </xdr:from>
    <xdr:to>
      <xdr:col>81</xdr:col>
      <xdr:colOff>101600</xdr:colOff>
      <xdr:row>93</xdr:row>
      <xdr:rowOff>133545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9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150072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7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153578</xdr:rowOff>
    </xdr:from>
    <xdr:to>
      <xdr:col>76</xdr:col>
      <xdr:colOff>165100</xdr:colOff>
      <xdr:row>94</xdr:row>
      <xdr:rowOff>83728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100255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7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66906</xdr:rowOff>
    </xdr:from>
    <xdr:to>
      <xdr:col>72</xdr:col>
      <xdr:colOff>38100</xdr:colOff>
      <xdr:row>94</xdr:row>
      <xdr:rowOff>168506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9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163147</xdr:rowOff>
    </xdr:from>
    <xdr:to>
      <xdr:col>67</xdr:col>
      <xdr:colOff>101600</xdr:colOff>
      <xdr:row>93</xdr:row>
      <xdr:rowOff>93297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9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109824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1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156754</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643154"/>
          <a:ext cx="1269" cy="101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2486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890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103431</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4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156754</xdr:rowOff>
    </xdr:from>
    <xdr:to>
      <xdr:col>116</xdr:col>
      <xdr:colOff>152400</xdr:colOff>
      <xdr:row>32</xdr:row>
      <xdr:rowOff>156754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64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103856</xdr:rowOff>
    </xdr:from>
    <xdr:to>
      <xdr:col>116</xdr:col>
      <xdr:colOff>63500</xdr:colOff>
      <xdr:row>32</xdr:row>
      <xdr:rowOff>156754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5418806"/>
          <a:ext cx="8382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46936</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62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68509</xdr:rowOff>
    </xdr:from>
    <xdr:to>
      <xdr:col>116</xdr:col>
      <xdr:colOff>114300</xdr:colOff>
      <xdr:row>38</xdr:row>
      <xdr:rowOff>170109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8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103856</xdr:rowOff>
    </xdr:from>
    <xdr:to>
      <xdr:col>111</xdr:col>
      <xdr:colOff>177800</xdr:colOff>
      <xdr:row>34</xdr:row>
      <xdr:rowOff>168732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418806"/>
          <a:ext cx="889000" cy="5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65217</xdr:rowOff>
    </xdr:from>
    <xdr:to>
      <xdr:col>112</xdr:col>
      <xdr:colOff>38100</xdr:colOff>
      <xdr:row>38</xdr:row>
      <xdr:rowOff>166817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157944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168732</xdr:rowOff>
    </xdr:from>
    <xdr:to>
      <xdr:col>107</xdr:col>
      <xdr:colOff>50800</xdr:colOff>
      <xdr:row>36</xdr:row>
      <xdr:rowOff>28646</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5998032"/>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67137</xdr:rowOff>
    </xdr:from>
    <xdr:to>
      <xdr:col>107</xdr:col>
      <xdr:colOff>101600</xdr:colOff>
      <xdr:row>38</xdr:row>
      <xdr:rowOff>168737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159864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28646</xdr:rowOff>
    </xdr:from>
    <xdr:to>
      <xdr:col>102</xdr:col>
      <xdr:colOff>114300</xdr:colOff>
      <xdr:row>36</xdr:row>
      <xdr:rowOff>117068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200846"/>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3365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105954</xdr:rowOff>
    </xdr:from>
    <xdr:to>
      <xdr:col>116</xdr:col>
      <xdr:colOff>114300</xdr:colOff>
      <xdr:row>33</xdr:row>
      <xdr:rowOff>36104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5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58981</xdr:rowOff>
    </xdr:from>
    <xdr:ext cx="534377"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5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53056</xdr:rowOff>
    </xdr:from>
    <xdr:to>
      <xdr:col>112</xdr:col>
      <xdr:colOff>38100</xdr:colOff>
      <xdr:row>31</xdr:row>
      <xdr:rowOff>154656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3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171183</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56111" y="51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117932</xdr:rowOff>
    </xdr:from>
    <xdr:to>
      <xdr:col>107</xdr:col>
      <xdr:colOff>101600</xdr:colOff>
      <xdr:row>35</xdr:row>
      <xdr:rowOff>48082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9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64609</xdr:rowOff>
    </xdr:from>
    <xdr:ext cx="534377"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167111" y="57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149296</xdr:rowOff>
    </xdr:from>
    <xdr:to>
      <xdr:col>102</xdr:col>
      <xdr:colOff>165100</xdr:colOff>
      <xdr:row>36</xdr:row>
      <xdr:rowOff>79446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1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95973</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10428" y="592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66268</xdr:rowOff>
    </xdr:from>
    <xdr:to>
      <xdr:col>98</xdr:col>
      <xdr:colOff>38100</xdr:colOff>
      <xdr:row>36</xdr:row>
      <xdr:rowOff>167868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12945</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項目で類似団体平均を上回っており、中でも民生費、農林水産業費、諸支出金が突出した状況となっている。</a:t>
          </a:r>
        </a:p>
        <a:p>
          <a:r>
            <a:rPr kumimoji="1" lang="ja-JP" altLang="en-US" sz="1300">
              <a:latin typeface="ＭＳ Ｐゴシック" panose="020B0600070205080204" pitchFamily="50" charset="-128"/>
              <a:ea typeface="ＭＳ Ｐゴシック" panose="020B0600070205080204" pitchFamily="50" charset="-128"/>
            </a:rPr>
            <a:t>諸支出金については、ふるさと納税の積立に伴うものである。</a:t>
          </a:r>
        </a:p>
        <a:p>
          <a:r>
            <a:rPr kumimoji="1" lang="ja-JP" altLang="en-US" sz="1300">
              <a:latin typeface="ＭＳ Ｐゴシック" panose="020B0600070205080204" pitchFamily="50" charset="-128"/>
              <a:ea typeface="ＭＳ Ｐゴシック" panose="020B0600070205080204" pitchFamily="50" charset="-128"/>
            </a:rPr>
            <a:t>民生費については、保育所等整備助成事業が完了したことにより前年比で</a:t>
          </a:r>
          <a:r>
            <a:rPr kumimoji="1" lang="en-US" altLang="ja-JP" sz="1300">
              <a:latin typeface="ＭＳ Ｐゴシック" panose="020B0600070205080204" pitchFamily="50" charset="-128"/>
              <a:ea typeface="ＭＳ Ｐゴシック" panose="020B0600070205080204" pitchFamily="50" charset="-128"/>
            </a:rPr>
            <a:t>17,756</a:t>
          </a:r>
          <a:r>
            <a:rPr kumimoji="1" lang="ja-JP" altLang="en-US" sz="1300">
              <a:latin typeface="ＭＳ Ｐゴシック" panose="020B0600070205080204" pitchFamily="50" charset="-128"/>
              <a:ea typeface="ＭＳ Ｐゴシック" panose="020B0600070205080204" pitchFamily="50" charset="-128"/>
            </a:rPr>
            <a:t>円の減となっているものの、依然として類似団体平均を大きく上回っている状況であるため、今後も資格審査の適正化等を図っていくここととしている。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農林水産業費についても、前年比で減となっているものの、依然として類似団体平均を大きく上回っている状況にあり、引き続き単独補助金の見直し等に取り組んでいく必要がある。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余剰金を中心に積み立てるとともに、最低水準の取崩に努めているが、依然として物件費や維持補修費等の公共施設の維持管理費は年々増となっていることから基金取崩しの影響により標準財政規模に対し残高減となっている。引きつづき、市税の増収及び公共施設の統廃合による経費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すべての会計で黒字となっているが、各特別会計については、赤字補填のため一般会計から繰り出している状況である。</a:t>
          </a:r>
        </a:p>
        <a:p>
          <a:r>
            <a:rPr kumimoji="1" lang="ja-JP" altLang="en-US" sz="1400">
              <a:latin typeface="ＭＳ ゴシック" pitchFamily="49" charset="-128"/>
              <a:ea typeface="ＭＳ ゴシック" pitchFamily="49" charset="-128"/>
            </a:rPr>
            <a:t>今後も、政策的繰り出しが見込まれることから、保険料等の設定、徴収及び給付の適正化に取り組むとともに、一般会計においても各歳出抑制の徹底を図りながら負担減に努める。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H17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臨時財政対策債等</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件が償還終了し、元利償還金額が</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百万の減となっている。</a:t>
          </a:r>
        </a:p>
        <a:p>
          <a:r>
            <a:rPr kumimoji="1" lang="ja-JP" altLang="en-US" sz="1400">
              <a:latin typeface="ＭＳ ゴシック" pitchFamily="49" charset="-128"/>
              <a:ea typeface="ＭＳ ゴシック" pitchFamily="49" charset="-128"/>
            </a:rPr>
            <a:t>今後、新体育館の建て替え事業による元利償還金増により、比率が上昇していくことが考えられるため、引き続き公債費の適正化に取り組んでいく必要がる。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充当可能基金残高は減少したものの、一般会計に係る地方債現在高の減少や退職手当負担見込み額の減少により、全体として将来負担比率（分子）は減少傾向にある。</a:t>
          </a:r>
        </a:p>
        <a:p>
          <a:r>
            <a:rPr kumimoji="1" lang="ja-JP" altLang="en-US" sz="1400">
              <a:latin typeface="ＭＳ ゴシック" pitchFamily="49" charset="-128"/>
              <a:ea typeface="ＭＳ ゴシック" pitchFamily="49" charset="-128"/>
            </a:rPr>
            <a:t>今後、新体育館整備の建替事業による地方債残高増により、比率の上昇が見込まれるため、地方債の新規発行の抑制や充当可能基金積立増など財源確保対策を図る。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億を積立、特目基金で約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億積立、それぞれ約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億の増となり、基金全体で約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引き続き、物価高騰や公共施設維持管理、社会保障経費等の増が見込まれるため、基金を取り崩して対応予定。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ドイツ文化村基金：ドイツ文化村の建設整備及び管理運営資金に充てる。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庁舎建設等基金：庁舎等円節事業資金に充てる。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合併振興基金：市民の連携の強化または地域振興に資するための財源に充てる。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下地玄信育英基金：学業意欲向上並びに本市の教育行政の発展に寄与する人材育成のための財源に充てる。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森林環境譲与税基金：森林の整備、整備を担うべき人材の育成及び確保、森林の有する公益的機能の普及啓発、木材の利用の促進に要する　　　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ふるさとまちづくり応援基金納税寄付額に応じた約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森林環境譲与税の譲与額全額約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引き続きそれぞれの目的に沿った取り崩しを予定。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積立額については、前年比で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億減となっており、取崩額が前年同額となっていることが大きな要因となっており、結果として、残高が前年比で約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引き続き物価高騰による財政需要が想定され、収支不足については財政調整基金を取り崩して対応する見込み。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引き続き公債費償還の財源として取り崩し予定。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42886829</v>
      </c>
      <c r="BO4" s="358"/>
      <c r="BP4" s="358"/>
      <c r="BQ4" s="358"/>
      <c r="BR4" s="358"/>
      <c r="BS4" s="358"/>
      <c r="BT4" s="358"/>
      <c r="BU4" s="359"/>
      <c r="BV4" s="357">
        <v>42954051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v>
      </c>
      <c r="CU4" s="364"/>
      <c r="CV4" s="364"/>
      <c r="CW4" s="364"/>
      <c r="CX4" s="364"/>
      <c r="CY4" s="364"/>
      <c r="CZ4" s="364"/>
      <c r="DA4" s="365"/>
      <c r="DB4" s="363">
        <v>3.8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41557263</v>
      </c>
      <c r="BO5" s="395"/>
      <c r="BP5" s="395"/>
      <c r="BQ5" s="395"/>
      <c r="BR5" s="395"/>
      <c r="BS5" s="395"/>
      <c r="BT5" s="395"/>
      <c r="BU5" s="396"/>
      <c r="BV5" s="394">
        <v>41822296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91.6</v>
      </c>
      <c r="CU5" s="392"/>
      <c r="CV5" s="392"/>
      <c r="CW5" s="392"/>
      <c r="CX5" s="392"/>
      <c r="CY5" s="392"/>
      <c r="CZ5" s="392"/>
      <c r="DA5" s="393"/>
      <c r="DB5" s="391">
        <v>89.5</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1329566</v>
      </c>
      <c r="BO6" s="395"/>
      <c r="BP6" s="395"/>
      <c r="BQ6" s="395"/>
      <c r="BR6" s="395"/>
      <c r="BS6" s="395"/>
      <c r="BT6" s="395"/>
      <c r="BU6" s="396"/>
      <c r="BV6" s="394">
        <v>1131755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92.1</v>
      </c>
      <c r="CU6" s="432"/>
      <c r="CV6" s="432"/>
      <c r="CW6" s="432"/>
      <c r="CX6" s="432"/>
      <c r="CY6" s="432"/>
      <c r="CZ6" s="432"/>
      <c r="DA6" s="433"/>
      <c r="DB6" s="431">
        <v>90.5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160142</v>
      </c>
      <c r="BO7" s="395"/>
      <c r="BP7" s="395"/>
      <c r="BQ7" s="395"/>
      <c r="BR7" s="395"/>
      <c r="BS7" s="395"/>
      <c r="BT7" s="395"/>
      <c r="BU7" s="396"/>
      <c r="BV7" s="394">
        <v>395086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19566010</v>
      </c>
      <c r="CU7" s="395"/>
      <c r="CV7" s="395"/>
      <c r="CW7" s="395"/>
      <c r="CX7" s="395"/>
      <c r="CY7" s="395"/>
      <c r="CZ7" s="395"/>
      <c r="DA7" s="396"/>
      <c r="DB7" s="394">
        <v>19471212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1169424</v>
      </c>
      <c r="BO8" s="395"/>
      <c r="BP8" s="395"/>
      <c r="BQ8" s="395"/>
      <c r="BR8" s="395"/>
      <c r="BS8" s="395"/>
      <c r="BT8" s="395"/>
      <c r="BU8" s="396"/>
      <c r="BV8" s="394">
        <v>736669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52931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432755</v>
      </c>
      <c r="BO9" s="395"/>
      <c r="BP9" s="395"/>
      <c r="BQ9" s="395"/>
      <c r="BR9" s="395"/>
      <c r="BS9" s="395"/>
      <c r="BT9" s="395"/>
      <c r="BU9" s="396"/>
      <c r="BV9" s="394">
        <v>-1341796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16.8</v>
      </c>
      <c r="CU9" s="392"/>
      <c r="CV9" s="392"/>
      <c r="CW9" s="392"/>
      <c r="CX9" s="392"/>
      <c r="CY9" s="392"/>
      <c r="CZ9" s="392"/>
      <c r="DA9" s="393"/>
      <c r="DB9" s="391">
        <v>17.7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51186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528451</v>
      </c>
      <c r="BO10" s="395"/>
      <c r="BP10" s="395"/>
      <c r="BQ10" s="395"/>
      <c r="BR10" s="395"/>
      <c r="BS10" s="395"/>
      <c r="BT10" s="395"/>
      <c r="BU10" s="396"/>
      <c r="BV10" s="394">
        <v>1623724</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198224</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55724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1000000</v>
      </c>
      <c r="BO12" s="395"/>
      <c r="BP12" s="395"/>
      <c r="BQ12" s="395"/>
      <c r="BR12" s="395"/>
      <c r="BS12" s="395"/>
      <c r="BT12" s="395"/>
      <c r="BU12" s="396"/>
      <c r="BV12" s="394">
        <v>1000000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54852</v>
      </c>
      <c r="S13" s="479"/>
      <c r="T13" s="479"/>
      <c r="U13" s="479"/>
      <c r="V13" s="480"/>
      <c r="W13" s="410" t="s">
        <v>131</v>
      </c>
      <c r="X13" s="411"/>
      <c r="Y13" s="411"/>
      <c r="Z13" s="411"/>
      <c r="AA13" s="411"/>
      <c r="AB13" s="401"/>
      <c r="AC13" s="445">
        <v>3743</v>
      </c>
      <c r="AD13" s="446"/>
      <c r="AE13" s="446"/>
      <c r="AF13" s="446"/>
      <c r="AG13" s="488"/>
      <c r="AH13" s="445">
        <v>4249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-38794</v>
      </c>
      <c r="BO13" s="395"/>
      <c r="BP13" s="395"/>
      <c r="BQ13" s="395"/>
      <c r="BR13" s="395"/>
      <c r="BS13" s="395"/>
      <c r="BT13" s="395"/>
      <c r="BU13" s="396"/>
      <c r="BV13" s="394">
        <v>-519848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9.6999999999999993</v>
      </c>
      <c r="CU13" s="392"/>
      <c r="CV13" s="392"/>
      <c r="CW13" s="392"/>
      <c r="CX13" s="392"/>
      <c r="CY13" s="392"/>
      <c r="CZ13" s="392"/>
      <c r="DA13" s="393"/>
      <c r="DB13" s="391">
        <v>9.1999999999999993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55562</v>
      </c>
      <c r="S14" s="479"/>
      <c r="T14" s="479"/>
      <c r="U14" s="479"/>
      <c r="V14" s="480"/>
      <c r="W14" s="384"/>
      <c r="X14" s="385"/>
      <c r="Y14" s="385"/>
      <c r="Z14" s="385"/>
      <c r="AA14" s="385"/>
      <c r="AB14" s="374"/>
      <c r="AC14" s="481">
        <v>15.9</v>
      </c>
      <c r="AD14" s="482"/>
      <c r="AE14" s="482"/>
      <c r="AF14" s="482"/>
      <c r="AG14" s="483"/>
      <c r="AH14" s="481">
        <v>19.3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20.100000000000001</v>
      </c>
      <c r="CU14" s="493"/>
      <c r="CV14" s="493"/>
      <c r="CW14" s="493"/>
      <c r="CX14" s="493"/>
      <c r="CY14" s="493"/>
      <c r="CZ14" s="493"/>
      <c r="DA14" s="494"/>
      <c r="DB14" s="492">
        <v>20.6</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54929</v>
      </c>
      <c r="S15" s="479"/>
      <c r="T15" s="479"/>
      <c r="U15" s="479"/>
      <c r="V15" s="480"/>
      <c r="W15" s="410" t="s">
        <v>137</v>
      </c>
      <c r="X15" s="411"/>
      <c r="Y15" s="411"/>
      <c r="Z15" s="411"/>
      <c r="AA15" s="411"/>
      <c r="AB15" s="401"/>
      <c r="AC15" s="445">
        <v>3487</v>
      </c>
      <c r="AD15" s="446"/>
      <c r="AE15" s="446"/>
      <c r="AF15" s="446"/>
      <c r="AG15" s="488"/>
      <c r="AH15" s="445">
        <v>3097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6947246</v>
      </c>
      <c r="BO15" s="358"/>
      <c r="BP15" s="358"/>
      <c r="BQ15" s="358"/>
      <c r="BR15" s="358"/>
      <c r="BS15" s="358"/>
      <c r="BT15" s="358"/>
      <c r="BU15" s="359"/>
      <c r="BV15" s="357">
        <v>6624429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14.8</v>
      </c>
      <c r="AD16" s="482"/>
      <c r="AE16" s="482"/>
      <c r="AF16" s="482"/>
      <c r="AG16" s="483"/>
      <c r="AH16" s="481">
        <v>14.1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17687851</v>
      </c>
      <c r="BO16" s="395"/>
      <c r="BP16" s="395"/>
      <c r="BQ16" s="395"/>
      <c r="BR16" s="395"/>
      <c r="BS16" s="395"/>
      <c r="BT16" s="395"/>
      <c r="BU16" s="396"/>
      <c r="BV16" s="394">
        <v>17596818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16331</v>
      </c>
      <c r="AD17" s="446"/>
      <c r="AE17" s="446"/>
      <c r="AF17" s="446"/>
      <c r="AG17" s="488"/>
      <c r="AH17" s="445">
        <v>14644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8754071</v>
      </c>
      <c r="BO17" s="395"/>
      <c r="BP17" s="395"/>
      <c r="BQ17" s="395"/>
      <c r="BR17" s="395"/>
      <c r="BS17" s="395"/>
      <c r="BT17" s="395"/>
      <c r="BU17" s="396"/>
      <c r="BV17" s="394">
        <v>8348509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203.9</v>
      </c>
      <c r="M18" s="518"/>
      <c r="N18" s="518"/>
      <c r="O18" s="518"/>
      <c r="P18" s="518"/>
      <c r="Q18" s="518"/>
      <c r="R18" s="519"/>
      <c r="S18" s="519"/>
      <c r="T18" s="519"/>
      <c r="U18" s="519"/>
      <c r="V18" s="520"/>
      <c r="W18" s="412"/>
      <c r="X18" s="413"/>
      <c r="Y18" s="413"/>
      <c r="Z18" s="413"/>
      <c r="AA18" s="413"/>
      <c r="AB18" s="404"/>
      <c r="AC18" s="521">
        <v>69.3</v>
      </c>
      <c r="AD18" s="522"/>
      <c r="AE18" s="522"/>
      <c r="AF18" s="522"/>
      <c r="AG18" s="523"/>
      <c r="AH18" s="521">
        <v>66.599999999999994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17951261</v>
      </c>
      <c r="BO18" s="395"/>
      <c r="BP18" s="395"/>
      <c r="BQ18" s="395"/>
      <c r="BR18" s="395"/>
      <c r="BS18" s="395"/>
      <c r="BT18" s="395"/>
      <c r="BU18" s="396"/>
      <c r="BV18" s="394">
        <v>17468132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260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25202365</v>
      </c>
      <c r="BO19" s="395"/>
      <c r="BP19" s="395"/>
      <c r="BQ19" s="395"/>
      <c r="BR19" s="395"/>
      <c r="BS19" s="395"/>
      <c r="BT19" s="395"/>
      <c r="BU19" s="396"/>
      <c r="BV19" s="394">
        <v>25365883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24235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37918085</v>
      </c>
      <c r="BO22" s="358"/>
      <c r="BP22" s="358"/>
      <c r="BQ22" s="358"/>
      <c r="BR22" s="358"/>
      <c r="BS22" s="358"/>
      <c r="BT22" s="358"/>
      <c r="BU22" s="359"/>
      <c r="BV22" s="357">
        <v>40532033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30749215</v>
      </c>
      <c r="BO23" s="395"/>
      <c r="BP23" s="395"/>
      <c r="BQ23" s="395"/>
      <c r="BR23" s="395"/>
      <c r="BS23" s="395"/>
      <c r="BT23" s="395"/>
      <c r="BU23" s="396"/>
      <c r="BV23" s="394">
        <v>32947413</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8300</v>
      </c>
      <c r="R24" s="446"/>
      <c r="S24" s="446"/>
      <c r="T24" s="446"/>
      <c r="U24" s="446"/>
      <c r="V24" s="488"/>
      <c r="W24" s="540"/>
      <c r="X24" s="541"/>
      <c r="Y24" s="542"/>
      <c r="Z24" s="444" t="s">
        <v>162</v>
      </c>
      <c r="AA24" s="424"/>
      <c r="AB24" s="424"/>
      <c r="AC24" s="424"/>
      <c r="AD24" s="424"/>
      <c r="AE24" s="424"/>
      <c r="AF24" s="424"/>
      <c r="AG24" s="425"/>
      <c r="AH24" s="445">
        <v>584</v>
      </c>
      <c r="AI24" s="446"/>
      <c r="AJ24" s="446"/>
      <c r="AK24" s="446"/>
      <c r="AL24" s="488"/>
      <c r="AM24" s="445">
        <v>1747328</v>
      </c>
      <c r="AN24" s="446"/>
      <c r="AO24" s="446"/>
      <c r="AP24" s="446"/>
      <c r="AQ24" s="446"/>
      <c r="AR24" s="488"/>
      <c r="AS24" s="445">
        <v>2992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29716601</v>
      </c>
      <c r="BO24" s="395"/>
      <c r="BP24" s="395"/>
      <c r="BQ24" s="395"/>
      <c r="BR24" s="395"/>
      <c r="BS24" s="395"/>
      <c r="BT24" s="395"/>
      <c r="BU24" s="396"/>
      <c r="BV24" s="394">
        <v>31446524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6600</v>
      </c>
      <c r="R25" s="446"/>
      <c r="S25" s="446"/>
      <c r="T25" s="446"/>
      <c r="U25" s="446"/>
      <c r="V25" s="488"/>
      <c r="W25" s="540"/>
      <c r="X25" s="541"/>
      <c r="Y25" s="542"/>
      <c r="Z25" s="444" t="s">
        <v>165</v>
      </c>
      <c r="AA25" s="424"/>
      <c r="AB25" s="424"/>
      <c r="AC25" s="424"/>
      <c r="AD25" s="424"/>
      <c r="AE25" s="424"/>
      <c r="AF25" s="424"/>
      <c r="AG25" s="425"/>
      <c r="AH25" s="445">
        <v>81</v>
      </c>
      <c r="AI25" s="446"/>
      <c r="AJ25" s="446"/>
      <c r="AK25" s="446"/>
      <c r="AL25" s="488"/>
      <c r="AM25" s="445">
        <v>242595</v>
      </c>
      <c r="AN25" s="446"/>
      <c r="AO25" s="446"/>
      <c r="AP25" s="446"/>
      <c r="AQ25" s="446"/>
      <c r="AR25" s="488"/>
      <c r="AS25" s="445">
        <v>2995</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9226372</v>
      </c>
      <c r="BO25" s="358"/>
      <c r="BP25" s="358"/>
      <c r="BQ25" s="358"/>
      <c r="BR25" s="358"/>
      <c r="BS25" s="358"/>
      <c r="BT25" s="358"/>
      <c r="BU25" s="359"/>
      <c r="BV25" s="357">
        <v>6105345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6200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4150</v>
      </c>
      <c r="R27" s="446"/>
      <c r="S27" s="446"/>
      <c r="T27" s="446"/>
      <c r="U27" s="446"/>
      <c r="V27" s="488"/>
      <c r="W27" s="540"/>
      <c r="X27" s="541"/>
      <c r="Y27" s="542"/>
      <c r="Z27" s="444" t="s">
        <v>171</v>
      </c>
      <c r="AA27" s="424"/>
      <c r="AB27" s="424"/>
      <c r="AC27" s="424"/>
      <c r="AD27" s="424"/>
      <c r="AE27" s="424"/>
      <c r="AF27" s="424"/>
      <c r="AG27" s="425"/>
      <c r="AH27" s="445">
        <v>16</v>
      </c>
      <c r="AI27" s="446"/>
      <c r="AJ27" s="446"/>
      <c r="AK27" s="446"/>
      <c r="AL27" s="488"/>
      <c r="AM27" s="445">
        <v>57032</v>
      </c>
      <c r="AN27" s="446"/>
      <c r="AO27" s="446"/>
      <c r="AP27" s="446"/>
      <c r="AQ27" s="446"/>
      <c r="AR27" s="488"/>
      <c r="AS27" s="445">
        <v>3565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3630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8638770</v>
      </c>
      <c r="BO28" s="358"/>
      <c r="BP28" s="358"/>
      <c r="BQ28" s="358"/>
      <c r="BR28" s="358"/>
      <c r="BS28" s="358"/>
      <c r="BT28" s="358"/>
      <c r="BU28" s="359"/>
      <c r="BV28" s="357">
        <v>9110319</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22</v>
      </c>
      <c r="M29" s="446"/>
      <c r="N29" s="446"/>
      <c r="O29" s="446"/>
      <c r="P29" s="488"/>
      <c r="Q29" s="445">
        <v>3435</v>
      </c>
      <c r="R29" s="446"/>
      <c r="S29" s="446"/>
      <c r="T29" s="446"/>
      <c r="U29" s="446"/>
      <c r="V29" s="488"/>
      <c r="W29" s="543"/>
      <c r="X29" s="544"/>
      <c r="Y29" s="545"/>
      <c r="Z29" s="444" t="s">
        <v>177</v>
      </c>
      <c r="AA29" s="424"/>
      <c r="AB29" s="424"/>
      <c r="AC29" s="424"/>
      <c r="AD29" s="424"/>
      <c r="AE29" s="424"/>
      <c r="AF29" s="424"/>
      <c r="AG29" s="425"/>
      <c r="AH29" s="445">
        <v>600</v>
      </c>
      <c r="AI29" s="446"/>
      <c r="AJ29" s="446"/>
      <c r="AK29" s="446"/>
      <c r="AL29" s="488"/>
      <c r="AM29" s="445">
        <v>1804360</v>
      </c>
      <c r="AN29" s="446"/>
      <c r="AO29" s="446"/>
      <c r="AP29" s="446"/>
      <c r="AQ29" s="446"/>
      <c r="AR29" s="488"/>
      <c r="AS29" s="445">
        <v>3007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987848</v>
      </c>
      <c r="BO29" s="395"/>
      <c r="BP29" s="395"/>
      <c r="BQ29" s="395"/>
      <c r="BR29" s="395"/>
      <c r="BS29" s="395"/>
      <c r="BT29" s="395"/>
      <c r="BU29" s="396"/>
      <c r="BV29" s="394">
        <v>987848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4554945</v>
      </c>
      <c r="BO30" s="514"/>
      <c r="BP30" s="514"/>
      <c r="BQ30" s="514"/>
      <c r="BR30" s="514"/>
      <c r="BS30" s="514"/>
      <c r="BT30" s="514"/>
      <c r="BU30" s="515"/>
      <c r="BV30" s="513">
        <v>4325887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IF('各会計、関係団体の財政状況及び健全化判断比率'!B35="","",'各会計、関係団体の財政状況及び健全化判断比率'!B35)</f>
        <v>港湾事業特別会計</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再生可能エネルギー運営事業特別会計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公共下水道事業会計</v>
      </c>
      <c r="AP35" s="585"/>
      <c r="AQ35" s="585"/>
      <c r="AR35" s="585"/>
      <c r="AS35" s="585"/>
      <c r="AT35" s="585"/>
      <c r="AU35" s="585"/>
      <c r="AV35" s="585"/>
      <c r="AW35" s="585"/>
      <c r="AX35" s="585"/>
      <c r="AY35" s="585"/>
      <c r="AZ35" s="585"/>
      <c r="BA35" s="585"/>
      <c r="BB35" s="585"/>
      <c r="BC35" s="585"/>
      <c r="BD35" s="175"/>
      <c r="BE35" s="584">
        <f t="shared" ref="BE35:BE43" si="1">IF(BG35="","",BE34+1)</f>
        <v>11</v>
      </c>
      <c r="BF35" s="584"/>
      <c r="BG35" s="585" t="str">
        <f>IF('各会計、関係団体の財政状況及び健全化判断比率'!B36="","",'各会計、関係団体の財政状況及び健全化判断比率'!B36)</f>
        <v>土地区画整理事業特別会計</v>
      </c>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農業集落排水事業会計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9</v>
      </c>
      <c r="AN37" s="584"/>
      <c r="AO37" s="585" t="str">
        <f>IF('各会計、関係団体の財政状況及び健全化判断比率'!B34="","",'各会計、関係団体の財政状況及び健全化判断比率'!B34)</f>
        <v>漁業集落排水事業会計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pz2hcLqSjz2Jw5Fw8rrWbLJ7ZBA7p8mBeDMEp6LPTZNPxpopIyeoSohNDO92oF0H5AYD6XToEh+TPEdNlYUqLQ==" saltValue="Rb7I3vqchSXsyuYnps5M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6989903</v>
      </c>
      <c r="S5" s="600"/>
      <c r="T5" s="600"/>
      <c r="U5" s="600"/>
      <c r="V5" s="600"/>
      <c r="W5" s="600"/>
      <c r="X5" s="600"/>
      <c r="Y5" s="601"/>
      <c r="Z5" s="602">
        <v>16.3</v>
      </c>
      <c r="AA5" s="602"/>
      <c r="AB5" s="602"/>
      <c r="AC5" s="602"/>
      <c r="AD5" s="603">
        <v>6694490</v>
      </c>
      <c r="AE5" s="603"/>
      <c r="AF5" s="603"/>
      <c r="AG5" s="603"/>
      <c r="AH5" s="603"/>
      <c r="AI5" s="603"/>
      <c r="AJ5" s="603"/>
      <c r="AK5" s="603"/>
      <c r="AL5" s="604">
        <v>34.299999999999997</v>
      </c>
      <c r="AM5" s="605"/>
      <c r="AN5" s="605"/>
      <c r="AO5" s="606"/>
      <c r="AP5" s="596" t="s">
        <v>216</v>
      </c>
      <c r="AQ5" s="597"/>
      <c r="AR5" s="597"/>
      <c r="AS5" s="597"/>
      <c r="AT5" s="597"/>
      <c r="AU5" s="597"/>
      <c r="AV5" s="597"/>
      <c r="AW5" s="597"/>
      <c r="AX5" s="597"/>
      <c r="AY5" s="597"/>
      <c r="AZ5" s="597"/>
      <c r="BA5" s="597"/>
      <c r="BB5" s="597"/>
      <c r="BC5" s="597"/>
      <c r="BD5" s="597"/>
      <c r="BE5" s="597"/>
      <c r="BF5" s="598"/>
      <c r="BG5" s="610">
        <v>6976105</v>
      </c>
      <c r="BH5" s="611"/>
      <c r="BI5" s="611"/>
      <c r="BJ5" s="611"/>
      <c r="BK5" s="611"/>
      <c r="BL5" s="611"/>
      <c r="BM5" s="611"/>
      <c r="BN5" s="612"/>
      <c r="BO5" s="613">
        <v>99.8</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384131</v>
      </c>
      <c r="S6" s="611"/>
      <c r="T6" s="611"/>
      <c r="U6" s="611"/>
      <c r="V6" s="611"/>
      <c r="W6" s="611"/>
      <c r="X6" s="611"/>
      <c r="Y6" s="612"/>
      <c r="Z6" s="613">
        <v>0.9</v>
      </c>
      <c r="AA6" s="613"/>
      <c r="AB6" s="613"/>
      <c r="AC6" s="613"/>
      <c r="AD6" s="614">
        <v>384131</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6976105</v>
      </c>
      <c r="BH6" s="611"/>
      <c r="BI6" s="611"/>
      <c r="BJ6" s="611"/>
      <c r="BK6" s="611"/>
      <c r="BL6" s="611"/>
      <c r="BM6" s="611"/>
      <c r="BN6" s="612"/>
      <c r="BO6" s="613">
        <v>99.8</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233907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233763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1052</v>
      </c>
      <c r="S7" s="611"/>
      <c r="T7" s="611"/>
      <c r="U7" s="611"/>
      <c r="V7" s="611"/>
      <c r="W7" s="611"/>
      <c r="X7" s="611"/>
      <c r="Y7" s="612"/>
      <c r="Z7" s="613">
        <v>0</v>
      </c>
      <c r="AA7" s="613"/>
      <c r="AB7" s="613"/>
      <c r="AC7" s="613"/>
      <c r="AD7" s="614">
        <v>1052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2663923</v>
      </c>
      <c r="BH7" s="611"/>
      <c r="BI7" s="611"/>
      <c r="BJ7" s="611"/>
      <c r="BK7" s="611"/>
      <c r="BL7" s="611"/>
      <c r="BM7" s="611"/>
      <c r="BN7" s="612"/>
      <c r="BO7" s="613">
        <v>38.1</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5207849</v>
      </c>
      <c r="CS7" s="611"/>
      <c r="CT7" s="611"/>
      <c r="CU7" s="611"/>
      <c r="CV7" s="611"/>
      <c r="CW7" s="611"/>
      <c r="CX7" s="611"/>
      <c r="CY7" s="612"/>
      <c r="CZ7" s="613">
        <v>12.5</v>
      </c>
      <c r="DA7" s="613"/>
      <c r="DB7" s="613"/>
      <c r="DC7" s="613"/>
      <c r="DD7" s="619">
        <v>62469</v>
      </c>
      <c r="DE7" s="611"/>
      <c r="DF7" s="611"/>
      <c r="DG7" s="611"/>
      <c r="DH7" s="611"/>
      <c r="DI7" s="611"/>
      <c r="DJ7" s="611"/>
      <c r="DK7" s="611"/>
      <c r="DL7" s="611"/>
      <c r="DM7" s="611"/>
      <c r="DN7" s="611"/>
      <c r="DO7" s="611"/>
      <c r="DP7" s="612"/>
      <c r="DQ7" s="619">
        <v>4350146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13342</v>
      </c>
      <c r="S8" s="611"/>
      <c r="T8" s="611"/>
      <c r="U8" s="611"/>
      <c r="V8" s="611"/>
      <c r="W8" s="611"/>
      <c r="X8" s="611"/>
      <c r="Y8" s="612"/>
      <c r="Z8" s="613">
        <v>0</v>
      </c>
      <c r="AA8" s="613"/>
      <c r="AB8" s="613"/>
      <c r="AC8" s="613"/>
      <c r="AD8" s="614">
        <v>13342</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87345</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14361054</v>
      </c>
      <c r="CS8" s="611"/>
      <c r="CT8" s="611"/>
      <c r="CU8" s="611"/>
      <c r="CV8" s="611"/>
      <c r="CW8" s="611"/>
      <c r="CX8" s="611"/>
      <c r="CY8" s="612"/>
      <c r="CZ8" s="613">
        <v>34.6</v>
      </c>
      <c r="DA8" s="613"/>
      <c r="DB8" s="613"/>
      <c r="DC8" s="613"/>
      <c r="DD8" s="619">
        <v>10688</v>
      </c>
      <c r="DE8" s="611"/>
      <c r="DF8" s="611"/>
      <c r="DG8" s="611"/>
      <c r="DH8" s="611"/>
      <c r="DI8" s="611"/>
      <c r="DJ8" s="611"/>
      <c r="DK8" s="611"/>
      <c r="DL8" s="611"/>
      <c r="DM8" s="611"/>
      <c r="DN8" s="611"/>
      <c r="DO8" s="611"/>
      <c r="DP8" s="612"/>
      <c r="DQ8" s="619">
        <v>6803337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14940</v>
      </c>
      <c r="S9" s="611"/>
      <c r="T9" s="611"/>
      <c r="U9" s="611"/>
      <c r="V9" s="611"/>
      <c r="W9" s="611"/>
      <c r="X9" s="611"/>
      <c r="Y9" s="612"/>
      <c r="Z9" s="613">
        <v>0</v>
      </c>
      <c r="AA9" s="613"/>
      <c r="AB9" s="613"/>
      <c r="AC9" s="613"/>
      <c r="AD9" s="614">
        <v>14940</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2212435</v>
      </c>
      <c r="BH9" s="611"/>
      <c r="BI9" s="611"/>
      <c r="BJ9" s="611"/>
      <c r="BK9" s="611"/>
      <c r="BL9" s="611"/>
      <c r="BM9" s="611"/>
      <c r="BN9" s="612"/>
      <c r="BO9" s="613">
        <v>31.7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2950070</v>
      </c>
      <c r="CS9" s="611"/>
      <c r="CT9" s="611"/>
      <c r="CU9" s="611"/>
      <c r="CV9" s="611"/>
      <c r="CW9" s="611"/>
      <c r="CX9" s="611"/>
      <c r="CY9" s="612"/>
      <c r="CZ9" s="613">
        <v>7.1</v>
      </c>
      <c r="DA9" s="613"/>
      <c r="DB9" s="613"/>
      <c r="DC9" s="613"/>
      <c r="DD9" s="619">
        <v>620842</v>
      </c>
      <c r="DE9" s="611"/>
      <c r="DF9" s="611"/>
      <c r="DG9" s="611"/>
      <c r="DH9" s="611"/>
      <c r="DI9" s="611"/>
      <c r="DJ9" s="611"/>
      <c r="DK9" s="611"/>
      <c r="DL9" s="611"/>
      <c r="DM9" s="611"/>
      <c r="DN9" s="611"/>
      <c r="DO9" s="611"/>
      <c r="DP9" s="612"/>
      <c r="DQ9" s="619">
        <v>1757702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178008</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9030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9030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1225019</v>
      </c>
      <c r="S11" s="611"/>
      <c r="T11" s="611"/>
      <c r="U11" s="611"/>
      <c r="V11" s="611"/>
      <c r="W11" s="611"/>
      <c r="X11" s="611"/>
      <c r="Y11" s="612"/>
      <c r="Z11" s="615">
        <v>2.9</v>
      </c>
      <c r="AA11" s="616"/>
      <c r="AB11" s="616"/>
      <c r="AC11" s="622"/>
      <c r="AD11" s="619">
        <v>1225019</v>
      </c>
      <c r="AE11" s="611"/>
      <c r="AF11" s="611"/>
      <c r="AG11" s="611"/>
      <c r="AH11" s="611"/>
      <c r="AI11" s="611"/>
      <c r="AJ11" s="611"/>
      <c r="AK11" s="612"/>
      <c r="AL11" s="615">
        <v>6.3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186135</v>
      </c>
      <c r="BH11" s="611"/>
      <c r="BI11" s="611"/>
      <c r="BJ11" s="611"/>
      <c r="BK11" s="611"/>
      <c r="BL11" s="611"/>
      <c r="BM11" s="611"/>
      <c r="BN11" s="612"/>
      <c r="BO11" s="613">
        <v>2.7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4272799</v>
      </c>
      <c r="CS11" s="611"/>
      <c r="CT11" s="611"/>
      <c r="CU11" s="611"/>
      <c r="CV11" s="611"/>
      <c r="CW11" s="611"/>
      <c r="CX11" s="611"/>
      <c r="CY11" s="612"/>
      <c r="CZ11" s="613">
        <v>10.3</v>
      </c>
      <c r="DA11" s="613"/>
      <c r="DB11" s="613"/>
      <c r="DC11" s="613"/>
      <c r="DD11" s="619">
        <v>1771792</v>
      </c>
      <c r="DE11" s="611"/>
      <c r="DF11" s="611"/>
      <c r="DG11" s="611"/>
      <c r="DH11" s="611"/>
      <c r="DI11" s="611"/>
      <c r="DJ11" s="611"/>
      <c r="DK11" s="611"/>
      <c r="DL11" s="611"/>
      <c r="DM11" s="611"/>
      <c r="DN11" s="611"/>
      <c r="DO11" s="611"/>
      <c r="DP11" s="612"/>
      <c r="DQ11" s="619">
        <v>1195787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59809</v>
      </c>
      <c r="S12" s="611"/>
      <c r="T12" s="611"/>
      <c r="U12" s="611"/>
      <c r="V12" s="611"/>
      <c r="W12" s="611"/>
      <c r="X12" s="611"/>
      <c r="Y12" s="612"/>
      <c r="Z12" s="613">
        <v>0.1</v>
      </c>
      <c r="AA12" s="613"/>
      <c r="AB12" s="613"/>
      <c r="AC12" s="613"/>
      <c r="AD12" s="614">
        <v>59809</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3476378</v>
      </c>
      <c r="BH12" s="611"/>
      <c r="BI12" s="611"/>
      <c r="BJ12" s="611"/>
      <c r="BK12" s="611"/>
      <c r="BL12" s="611"/>
      <c r="BM12" s="611"/>
      <c r="BN12" s="612"/>
      <c r="BO12" s="613">
        <v>49.7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566545</v>
      </c>
      <c r="CS12" s="611"/>
      <c r="CT12" s="611"/>
      <c r="CU12" s="611"/>
      <c r="CV12" s="611"/>
      <c r="CW12" s="611"/>
      <c r="CX12" s="611"/>
      <c r="CY12" s="612"/>
      <c r="CZ12" s="613">
        <v>1.4</v>
      </c>
      <c r="DA12" s="613"/>
      <c r="DB12" s="613"/>
      <c r="DC12" s="613"/>
      <c r="DD12" s="619">
        <v>5077</v>
      </c>
      <c r="DE12" s="611"/>
      <c r="DF12" s="611"/>
      <c r="DG12" s="611"/>
      <c r="DH12" s="611"/>
      <c r="DI12" s="611"/>
      <c r="DJ12" s="611"/>
      <c r="DK12" s="611"/>
      <c r="DL12" s="611"/>
      <c r="DM12" s="611"/>
      <c r="DN12" s="611"/>
      <c r="DO12" s="611"/>
      <c r="DP12" s="612"/>
      <c r="DQ12" s="619">
        <v>461388</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3346467</v>
      </c>
      <c r="BH13" s="611"/>
      <c r="BI13" s="611"/>
      <c r="BJ13" s="611"/>
      <c r="BK13" s="611"/>
      <c r="BL13" s="611"/>
      <c r="BM13" s="611"/>
      <c r="BN13" s="612"/>
      <c r="BO13" s="613">
        <v>47.9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3635397</v>
      </c>
      <c r="CS13" s="611"/>
      <c r="CT13" s="611"/>
      <c r="CU13" s="611"/>
      <c r="CV13" s="611"/>
      <c r="CW13" s="611"/>
      <c r="CX13" s="611"/>
      <c r="CY13" s="612"/>
      <c r="CZ13" s="613">
        <v>8.6999999999999993</v>
      </c>
      <c r="DA13" s="613"/>
      <c r="DB13" s="613"/>
      <c r="DC13" s="613"/>
      <c r="DD13" s="619">
        <v>1793804</v>
      </c>
      <c r="DE13" s="611"/>
      <c r="DF13" s="611"/>
      <c r="DG13" s="611"/>
      <c r="DH13" s="611"/>
      <c r="DI13" s="611"/>
      <c r="DJ13" s="611"/>
      <c r="DK13" s="611"/>
      <c r="DL13" s="611"/>
      <c r="DM13" s="611"/>
      <c r="DN13" s="611"/>
      <c r="DO13" s="611"/>
      <c r="DP13" s="612"/>
      <c r="DQ13" s="619">
        <v>1207395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2854</v>
      </c>
      <c r="S14" s="611"/>
      <c r="T14" s="611"/>
      <c r="U14" s="611"/>
      <c r="V14" s="611"/>
      <c r="W14" s="611"/>
      <c r="X14" s="611"/>
      <c r="Y14" s="612"/>
      <c r="Z14" s="613">
        <v>0</v>
      </c>
      <c r="AA14" s="613"/>
      <c r="AB14" s="613"/>
      <c r="AC14" s="613"/>
      <c r="AD14" s="614">
        <v>2854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295412</v>
      </c>
      <c r="BH14" s="611"/>
      <c r="BI14" s="611"/>
      <c r="BJ14" s="611"/>
      <c r="BK14" s="611"/>
      <c r="BL14" s="611"/>
      <c r="BM14" s="611"/>
      <c r="BN14" s="612"/>
      <c r="BO14" s="613">
        <v>4.2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916294</v>
      </c>
      <c r="CS14" s="611"/>
      <c r="CT14" s="611"/>
      <c r="CU14" s="611"/>
      <c r="CV14" s="611"/>
      <c r="CW14" s="611"/>
      <c r="CX14" s="611"/>
      <c r="CY14" s="612"/>
      <c r="CZ14" s="613">
        <v>2.2000000000000002</v>
      </c>
      <c r="DA14" s="613"/>
      <c r="DB14" s="613"/>
      <c r="DC14" s="613"/>
      <c r="DD14" s="619">
        <v>83969</v>
      </c>
      <c r="DE14" s="611"/>
      <c r="DF14" s="611"/>
      <c r="DG14" s="611"/>
      <c r="DH14" s="611"/>
      <c r="DI14" s="611"/>
      <c r="DJ14" s="611"/>
      <c r="DK14" s="611"/>
      <c r="DL14" s="611"/>
      <c r="DM14" s="611"/>
      <c r="DN14" s="611"/>
      <c r="DO14" s="611"/>
      <c r="DP14" s="612"/>
      <c r="DQ14" s="619">
        <v>834328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540085</v>
      </c>
      <c r="BH15" s="611"/>
      <c r="BI15" s="611"/>
      <c r="BJ15" s="611"/>
      <c r="BK15" s="611"/>
      <c r="BL15" s="611"/>
      <c r="BM15" s="611"/>
      <c r="BN15" s="612"/>
      <c r="BO15" s="613">
        <v>7.7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3798416</v>
      </c>
      <c r="CS15" s="611"/>
      <c r="CT15" s="611"/>
      <c r="CU15" s="611"/>
      <c r="CV15" s="611"/>
      <c r="CW15" s="611"/>
      <c r="CX15" s="611"/>
      <c r="CY15" s="612"/>
      <c r="CZ15" s="613">
        <v>9.1</v>
      </c>
      <c r="DA15" s="613"/>
      <c r="DB15" s="613"/>
      <c r="DC15" s="613"/>
      <c r="DD15" s="619">
        <v>407998</v>
      </c>
      <c r="DE15" s="611"/>
      <c r="DF15" s="611"/>
      <c r="DG15" s="611"/>
      <c r="DH15" s="611"/>
      <c r="DI15" s="611"/>
      <c r="DJ15" s="611"/>
      <c r="DK15" s="611"/>
      <c r="DL15" s="611"/>
      <c r="DM15" s="611"/>
      <c r="DN15" s="611"/>
      <c r="DO15" s="611"/>
      <c r="DP15" s="612"/>
      <c r="DQ15" s="619">
        <v>2749309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32620</v>
      </c>
      <c r="S16" s="611"/>
      <c r="T16" s="611"/>
      <c r="U16" s="611"/>
      <c r="V16" s="611"/>
      <c r="W16" s="611"/>
      <c r="X16" s="611"/>
      <c r="Y16" s="612"/>
      <c r="Z16" s="613">
        <v>0.1</v>
      </c>
      <c r="AA16" s="613"/>
      <c r="AB16" s="613"/>
      <c r="AC16" s="613"/>
      <c r="AD16" s="614">
        <v>32620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307</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33487</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33487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94355</v>
      </c>
      <c r="S17" s="611"/>
      <c r="T17" s="611"/>
      <c r="U17" s="611"/>
      <c r="V17" s="611"/>
      <c r="W17" s="611"/>
      <c r="X17" s="611"/>
      <c r="Y17" s="612"/>
      <c r="Z17" s="613">
        <v>0.2</v>
      </c>
      <c r="AA17" s="613"/>
      <c r="AB17" s="613"/>
      <c r="AC17" s="613"/>
      <c r="AD17" s="614">
        <v>94355</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4339410</v>
      </c>
      <c r="CS17" s="611"/>
      <c r="CT17" s="611"/>
      <c r="CU17" s="611"/>
      <c r="CV17" s="611"/>
      <c r="CW17" s="611"/>
      <c r="CX17" s="611"/>
      <c r="CY17" s="612"/>
      <c r="CZ17" s="613">
        <v>10.4</v>
      </c>
      <c r="DA17" s="613"/>
      <c r="DB17" s="613"/>
      <c r="DC17" s="613"/>
      <c r="DD17" s="619" t="s">
        <v>122</v>
      </c>
      <c r="DE17" s="611"/>
      <c r="DF17" s="611"/>
      <c r="DG17" s="611"/>
      <c r="DH17" s="611"/>
      <c r="DI17" s="611"/>
      <c r="DJ17" s="611"/>
      <c r="DK17" s="611"/>
      <c r="DL17" s="611"/>
      <c r="DM17" s="611"/>
      <c r="DN17" s="611"/>
      <c r="DO17" s="611"/>
      <c r="DP17" s="612"/>
      <c r="DQ17" s="619">
        <v>4237126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21655</v>
      </c>
      <c r="S18" s="611"/>
      <c r="T18" s="611"/>
      <c r="U18" s="611"/>
      <c r="V18" s="611"/>
      <c r="W18" s="611"/>
      <c r="X18" s="611"/>
      <c r="Y18" s="612"/>
      <c r="Z18" s="613">
        <v>0.1</v>
      </c>
      <c r="AA18" s="613"/>
      <c r="AB18" s="613"/>
      <c r="AC18" s="613"/>
      <c r="AD18" s="614">
        <v>21655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1233005</v>
      </c>
      <c r="CS18" s="611"/>
      <c r="CT18" s="611"/>
      <c r="CU18" s="611"/>
      <c r="CV18" s="611"/>
      <c r="CW18" s="611"/>
      <c r="CX18" s="611"/>
      <c r="CY18" s="612"/>
      <c r="CZ18" s="613">
        <v>3</v>
      </c>
      <c r="DA18" s="613"/>
      <c r="DB18" s="613"/>
      <c r="DC18" s="613"/>
      <c r="DD18" s="619" t="s">
        <v>122</v>
      </c>
      <c r="DE18" s="611"/>
      <c r="DF18" s="611"/>
      <c r="DG18" s="611"/>
      <c r="DH18" s="611"/>
      <c r="DI18" s="611"/>
      <c r="DJ18" s="611"/>
      <c r="DK18" s="611"/>
      <c r="DL18" s="611"/>
      <c r="DM18" s="611"/>
      <c r="DN18" s="611"/>
      <c r="DO18" s="611"/>
      <c r="DP18" s="612"/>
      <c r="DQ18" s="619">
        <v>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17007</v>
      </c>
      <c r="S19" s="611"/>
      <c r="T19" s="611"/>
      <c r="U19" s="611"/>
      <c r="V19" s="611"/>
      <c r="W19" s="611"/>
      <c r="X19" s="611"/>
      <c r="Y19" s="612"/>
      <c r="Z19" s="613">
        <v>0</v>
      </c>
      <c r="AA19" s="613"/>
      <c r="AB19" s="613"/>
      <c r="AC19" s="613"/>
      <c r="AD19" s="614">
        <v>17007</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13798</v>
      </c>
      <c r="BH19" s="611"/>
      <c r="BI19" s="611"/>
      <c r="BJ19" s="611"/>
      <c r="BK19" s="611"/>
      <c r="BL19" s="611"/>
      <c r="BM19" s="611"/>
      <c r="BN19" s="612"/>
      <c r="BO19" s="613">
        <v>0.2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4648</v>
      </c>
      <c r="S20" s="611"/>
      <c r="T20" s="611"/>
      <c r="U20" s="611"/>
      <c r="V20" s="611"/>
      <c r="W20" s="611"/>
      <c r="X20" s="611"/>
      <c r="Y20" s="612"/>
      <c r="Z20" s="613">
        <v>0</v>
      </c>
      <c r="AA20" s="613"/>
      <c r="AB20" s="613"/>
      <c r="AC20" s="613"/>
      <c r="AD20" s="614">
        <v>4648</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13798</v>
      </c>
      <c r="BH20" s="611"/>
      <c r="BI20" s="611"/>
      <c r="BJ20" s="611"/>
      <c r="BK20" s="611"/>
      <c r="BL20" s="611"/>
      <c r="BM20" s="611"/>
      <c r="BN20" s="612"/>
      <c r="BO20" s="613">
        <v>0.2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41557263</v>
      </c>
      <c r="CS20" s="611"/>
      <c r="CT20" s="611"/>
      <c r="CU20" s="611"/>
      <c r="CV20" s="611"/>
      <c r="CW20" s="611"/>
      <c r="CX20" s="611"/>
      <c r="CY20" s="612"/>
      <c r="CZ20" s="613">
        <v>100</v>
      </c>
      <c r="DA20" s="613"/>
      <c r="DB20" s="613"/>
      <c r="DC20" s="613"/>
      <c r="DD20" s="619">
        <v>4756639</v>
      </c>
      <c r="DE20" s="611"/>
      <c r="DF20" s="611"/>
      <c r="DG20" s="611"/>
      <c r="DH20" s="611"/>
      <c r="DI20" s="611"/>
      <c r="DJ20" s="611"/>
      <c r="DK20" s="611"/>
      <c r="DL20" s="611"/>
      <c r="DM20" s="611"/>
      <c r="DN20" s="611"/>
      <c r="DO20" s="611"/>
      <c r="DP20" s="612"/>
      <c r="DQ20" s="619">
        <v>23872799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12108420</v>
      </c>
      <c r="S21" s="611"/>
      <c r="T21" s="611"/>
      <c r="U21" s="611"/>
      <c r="V21" s="611"/>
      <c r="W21" s="611"/>
      <c r="X21" s="611"/>
      <c r="Y21" s="612"/>
      <c r="Z21" s="613">
        <v>28.2</v>
      </c>
      <c r="AA21" s="613"/>
      <c r="AB21" s="613"/>
      <c r="AC21" s="613"/>
      <c r="AD21" s="614">
        <v>10711016</v>
      </c>
      <c r="AE21" s="614"/>
      <c r="AF21" s="614"/>
      <c r="AG21" s="614"/>
      <c r="AH21" s="614"/>
      <c r="AI21" s="614"/>
      <c r="AJ21" s="614"/>
      <c r="AK21" s="614"/>
      <c r="AL21" s="615">
        <v>54.9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13798</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10711016</v>
      </c>
      <c r="S22" s="611"/>
      <c r="T22" s="611"/>
      <c r="U22" s="611"/>
      <c r="V22" s="611"/>
      <c r="W22" s="611"/>
      <c r="X22" s="611"/>
      <c r="Y22" s="612"/>
      <c r="Z22" s="613">
        <v>25</v>
      </c>
      <c r="AA22" s="613"/>
      <c r="AB22" s="613"/>
      <c r="AC22" s="613"/>
      <c r="AD22" s="614">
        <v>10711016</v>
      </c>
      <c r="AE22" s="614"/>
      <c r="AF22" s="614"/>
      <c r="AG22" s="614"/>
      <c r="AH22" s="614"/>
      <c r="AI22" s="614"/>
      <c r="AJ22" s="614"/>
      <c r="AK22" s="614"/>
      <c r="AL22" s="615">
        <v>54.9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1397404</v>
      </c>
      <c r="S23" s="611"/>
      <c r="T23" s="611"/>
      <c r="U23" s="611"/>
      <c r="V23" s="611"/>
      <c r="W23" s="611"/>
      <c r="X23" s="611"/>
      <c r="Y23" s="612"/>
      <c r="Z23" s="613">
        <v>3.3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21119592</v>
      </c>
      <c r="CS24" s="600"/>
      <c r="CT24" s="600"/>
      <c r="CU24" s="600"/>
      <c r="CV24" s="600"/>
      <c r="CW24" s="600"/>
      <c r="CX24" s="600"/>
      <c r="CY24" s="601"/>
      <c r="CZ24" s="604">
        <v>50.8</v>
      </c>
      <c r="DA24" s="605"/>
      <c r="DB24" s="605"/>
      <c r="DC24" s="621"/>
      <c r="DD24" s="642">
        <v>13691845</v>
      </c>
      <c r="DE24" s="600"/>
      <c r="DF24" s="600"/>
      <c r="DG24" s="600"/>
      <c r="DH24" s="600"/>
      <c r="DI24" s="600"/>
      <c r="DJ24" s="600"/>
      <c r="DK24" s="601"/>
      <c r="DL24" s="642">
        <v>11385389</v>
      </c>
      <c r="DM24" s="600"/>
      <c r="DN24" s="600"/>
      <c r="DO24" s="600"/>
      <c r="DP24" s="600"/>
      <c r="DQ24" s="600"/>
      <c r="DR24" s="600"/>
      <c r="DS24" s="600"/>
      <c r="DT24" s="600"/>
      <c r="DU24" s="600"/>
      <c r="DV24" s="601"/>
      <c r="DW24" s="604">
        <v>58.1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20948100</v>
      </c>
      <c r="S25" s="611"/>
      <c r="T25" s="611"/>
      <c r="U25" s="611"/>
      <c r="V25" s="611"/>
      <c r="W25" s="611"/>
      <c r="X25" s="611"/>
      <c r="Y25" s="612"/>
      <c r="Z25" s="613">
        <v>48.8</v>
      </c>
      <c r="AA25" s="613"/>
      <c r="AB25" s="613"/>
      <c r="AC25" s="613"/>
      <c r="AD25" s="614">
        <v>19255283</v>
      </c>
      <c r="AE25" s="614"/>
      <c r="AF25" s="614"/>
      <c r="AG25" s="614"/>
      <c r="AH25" s="614"/>
      <c r="AI25" s="614"/>
      <c r="AJ25" s="614"/>
      <c r="AK25" s="614"/>
      <c r="AL25" s="615">
        <v>98.7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6395679</v>
      </c>
      <c r="CS25" s="643"/>
      <c r="CT25" s="643"/>
      <c r="CU25" s="643"/>
      <c r="CV25" s="643"/>
      <c r="CW25" s="643"/>
      <c r="CX25" s="643"/>
      <c r="CY25" s="644"/>
      <c r="CZ25" s="615">
        <v>15.4</v>
      </c>
      <c r="DA25" s="640"/>
      <c r="DB25" s="640"/>
      <c r="DC25" s="645"/>
      <c r="DD25" s="619">
        <v>6035584</v>
      </c>
      <c r="DE25" s="643"/>
      <c r="DF25" s="643"/>
      <c r="DG25" s="643"/>
      <c r="DH25" s="643"/>
      <c r="DI25" s="643"/>
      <c r="DJ25" s="643"/>
      <c r="DK25" s="644"/>
      <c r="DL25" s="619">
        <v>4819400</v>
      </c>
      <c r="DM25" s="643"/>
      <c r="DN25" s="643"/>
      <c r="DO25" s="643"/>
      <c r="DP25" s="643"/>
      <c r="DQ25" s="643"/>
      <c r="DR25" s="643"/>
      <c r="DS25" s="643"/>
      <c r="DT25" s="643"/>
      <c r="DU25" s="643"/>
      <c r="DV25" s="644"/>
      <c r="DW25" s="615">
        <v>24.6</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7034</v>
      </c>
      <c r="S26" s="611"/>
      <c r="T26" s="611"/>
      <c r="U26" s="611"/>
      <c r="V26" s="611"/>
      <c r="W26" s="611"/>
      <c r="X26" s="611"/>
      <c r="Y26" s="612"/>
      <c r="Z26" s="613">
        <v>0</v>
      </c>
      <c r="AA26" s="613"/>
      <c r="AB26" s="613"/>
      <c r="AC26" s="613"/>
      <c r="AD26" s="614">
        <v>7034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3462565</v>
      </c>
      <c r="CS26" s="611"/>
      <c r="CT26" s="611"/>
      <c r="CU26" s="611"/>
      <c r="CV26" s="611"/>
      <c r="CW26" s="611"/>
      <c r="CX26" s="611"/>
      <c r="CY26" s="612"/>
      <c r="CZ26" s="615">
        <v>8.3000000000000007</v>
      </c>
      <c r="DA26" s="640"/>
      <c r="DB26" s="640"/>
      <c r="DC26" s="645"/>
      <c r="DD26" s="619">
        <v>3320207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247106</v>
      </c>
      <c r="S27" s="611"/>
      <c r="T27" s="611"/>
      <c r="U27" s="611"/>
      <c r="V27" s="611"/>
      <c r="W27" s="611"/>
      <c r="X27" s="611"/>
      <c r="Y27" s="612"/>
      <c r="Z27" s="613">
        <v>0.6</v>
      </c>
      <c r="AA27" s="613"/>
      <c r="AB27" s="613"/>
      <c r="AC27" s="613"/>
      <c r="AD27" s="614">
        <v>8935</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6989903</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10384503</v>
      </c>
      <c r="CS27" s="643"/>
      <c r="CT27" s="643"/>
      <c r="CU27" s="643"/>
      <c r="CV27" s="643"/>
      <c r="CW27" s="643"/>
      <c r="CX27" s="643"/>
      <c r="CY27" s="644"/>
      <c r="CZ27" s="615">
        <v>25</v>
      </c>
      <c r="DA27" s="640"/>
      <c r="DB27" s="640"/>
      <c r="DC27" s="645"/>
      <c r="DD27" s="619">
        <v>3419135</v>
      </c>
      <c r="DE27" s="643"/>
      <c r="DF27" s="643"/>
      <c r="DG27" s="643"/>
      <c r="DH27" s="643"/>
      <c r="DI27" s="643"/>
      <c r="DJ27" s="643"/>
      <c r="DK27" s="644"/>
      <c r="DL27" s="619">
        <v>2328863</v>
      </c>
      <c r="DM27" s="643"/>
      <c r="DN27" s="643"/>
      <c r="DO27" s="643"/>
      <c r="DP27" s="643"/>
      <c r="DQ27" s="643"/>
      <c r="DR27" s="643"/>
      <c r="DS27" s="643"/>
      <c r="DT27" s="643"/>
      <c r="DU27" s="643"/>
      <c r="DV27" s="644"/>
      <c r="DW27" s="615">
        <v>11.9</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495172</v>
      </c>
      <c r="S28" s="611"/>
      <c r="T28" s="611"/>
      <c r="U28" s="611"/>
      <c r="V28" s="611"/>
      <c r="W28" s="611"/>
      <c r="X28" s="611"/>
      <c r="Y28" s="612"/>
      <c r="Z28" s="613">
        <v>1.2</v>
      </c>
      <c r="AA28" s="613"/>
      <c r="AB28" s="613"/>
      <c r="AC28" s="613"/>
      <c r="AD28" s="614">
        <v>16142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4339410</v>
      </c>
      <c r="CS28" s="611"/>
      <c r="CT28" s="611"/>
      <c r="CU28" s="611"/>
      <c r="CV28" s="611"/>
      <c r="CW28" s="611"/>
      <c r="CX28" s="611"/>
      <c r="CY28" s="612"/>
      <c r="CZ28" s="615">
        <v>10.4</v>
      </c>
      <c r="DA28" s="640"/>
      <c r="DB28" s="640"/>
      <c r="DC28" s="645"/>
      <c r="DD28" s="619">
        <v>4237126</v>
      </c>
      <c r="DE28" s="611"/>
      <c r="DF28" s="611"/>
      <c r="DG28" s="611"/>
      <c r="DH28" s="611"/>
      <c r="DI28" s="611"/>
      <c r="DJ28" s="611"/>
      <c r="DK28" s="612"/>
      <c r="DL28" s="619">
        <v>4237126</v>
      </c>
      <c r="DM28" s="611"/>
      <c r="DN28" s="611"/>
      <c r="DO28" s="611"/>
      <c r="DP28" s="611"/>
      <c r="DQ28" s="611"/>
      <c r="DR28" s="611"/>
      <c r="DS28" s="611"/>
      <c r="DT28" s="611"/>
      <c r="DU28" s="611"/>
      <c r="DV28" s="612"/>
      <c r="DW28" s="615">
        <v>21.6</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176494</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4339410</v>
      </c>
      <c r="CS29" s="643"/>
      <c r="CT29" s="643"/>
      <c r="CU29" s="643"/>
      <c r="CV29" s="643"/>
      <c r="CW29" s="643"/>
      <c r="CX29" s="643"/>
      <c r="CY29" s="644"/>
      <c r="CZ29" s="615">
        <v>10.4</v>
      </c>
      <c r="DA29" s="640"/>
      <c r="DB29" s="640"/>
      <c r="DC29" s="645"/>
      <c r="DD29" s="619">
        <v>4237126</v>
      </c>
      <c r="DE29" s="643"/>
      <c r="DF29" s="643"/>
      <c r="DG29" s="643"/>
      <c r="DH29" s="643"/>
      <c r="DI29" s="643"/>
      <c r="DJ29" s="643"/>
      <c r="DK29" s="644"/>
      <c r="DL29" s="619">
        <v>4237126</v>
      </c>
      <c r="DM29" s="643"/>
      <c r="DN29" s="643"/>
      <c r="DO29" s="643"/>
      <c r="DP29" s="643"/>
      <c r="DQ29" s="643"/>
      <c r="DR29" s="643"/>
      <c r="DS29" s="643"/>
      <c r="DT29" s="643"/>
      <c r="DU29" s="643"/>
      <c r="DV29" s="644"/>
      <c r="DW29" s="615">
        <v>21.6</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8202300</v>
      </c>
      <c r="S30" s="611"/>
      <c r="T30" s="611"/>
      <c r="U30" s="611"/>
      <c r="V30" s="611"/>
      <c r="W30" s="611"/>
      <c r="X30" s="611"/>
      <c r="Y30" s="612"/>
      <c r="Z30" s="613">
        <v>19.100000000000001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4168570</v>
      </c>
      <c r="CS30" s="611"/>
      <c r="CT30" s="611"/>
      <c r="CU30" s="611"/>
      <c r="CV30" s="611"/>
      <c r="CW30" s="611"/>
      <c r="CX30" s="611"/>
      <c r="CY30" s="612"/>
      <c r="CZ30" s="615">
        <v>10</v>
      </c>
      <c r="DA30" s="640"/>
      <c r="DB30" s="640"/>
      <c r="DC30" s="645"/>
      <c r="DD30" s="619">
        <v>4066286</v>
      </c>
      <c r="DE30" s="611"/>
      <c r="DF30" s="611"/>
      <c r="DG30" s="611"/>
      <c r="DH30" s="611"/>
      <c r="DI30" s="611"/>
      <c r="DJ30" s="611"/>
      <c r="DK30" s="612"/>
      <c r="DL30" s="619">
        <v>4066286</v>
      </c>
      <c r="DM30" s="611"/>
      <c r="DN30" s="611"/>
      <c r="DO30" s="611"/>
      <c r="DP30" s="611"/>
      <c r="DQ30" s="611"/>
      <c r="DR30" s="611"/>
      <c r="DS30" s="611"/>
      <c r="DT30" s="611"/>
      <c r="DU30" s="611"/>
      <c r="DV30" s="612"/>
      <c r="DW30" s="615">
        <v>20.7</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49895</v>
      </c>
      <c r="S31" s="611"/>
      <c r="T31" s="611"/>
      <c r="U31" s="611"/>
      <c r="V31" s="611"/>
      <c r="W31" s="611"/>
      <c r="X31" s="611"/>
      <c r="Y31" s="612"/>
      <c r="Z31" s="613">
        <v>0.1</v>
      </c>
      <c r="AA31" s="613"/>
      <c r="AB31" s="613"/>
      <c r="AC31" s="613"/>
      <c r="AD31" s="614">
        <v>49895</v>
      </c>
      <c r="AE31" s="614"/>
      <c r="AF31" s="614"/>
      <c r="AG31" s="614"/>
      <c r="AH31" s="614"/>
      <c r="AI31" s="614"/>
      <c r="AJ31" s="614"/>
      <c r="AK31" s="614"/>
      <c r="AL31" s="615">
        <v>0.3</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98.8</v>
      </c>
      <c r="BH31" s="654"/>
      <c r="BI31" s="654"/>
      <c r="BJ31" s="654"/>
      <c r="BK31" s="654"/>
      <c r="BL31" s="654"/>
      <c r="BM31" s="605">
        <v>97.8</v>
      </c>
      <c r="BN31" s="654"/>
      <c r="BO31" s="654"/>
      <c r="BP31" s="654"/>
      <c r="BQ31" s="655"/>
      <c r="BR31" s="657">
        <v>99</v>
      </c>
      <c r="BS31" s="654"/>
      <c r="BT31" s="654"/>
      <c r="BU31" s="654"/>
      <c r="BV31" s="654"/>
      <c r="BW31" s="654"/>
      <c r="BX31" s="605">
        <v>98</v>
      </c>
      <c r="BY31" s="654"/>
      <c r="BZ31" s="654"/>
      <c r="CA31" s="654"/>
      <c r="CB31" s="655"/>
      <c r="CD31" s="650"/>
      <c r="CE31" s="651"/>
      <c r="CF31" s="607" t="s">
        <v>300</v>
      </c>
      <c r="CG31" s="608"/>
      <c r="CH31" s="608"/>
      <c r="CI31" s="608"/>
      <c r="CJ31" s="608"/>
      <c r="CK31" s="608"/>
      <c r="CL31" s="608"/>
      <c r="CM31" s="608"/>
      <c r="CN31" s="608"/>
      <c r="CO31" s="608"/>
      <c r="CP31" s="608"/>
      <c r="CQ31" s="609"/>
      <c r="CR31" s="610">
        <v>170840</v>
      </c>
      <c r="CS31" s="643"/>
      <c r="CT31" s="643"/>
      <c r="CU31" s="643"/>
      <c r="CV31" s="643"/>
      <c r="CW31" s="643"/>
      <c r="CX31" s="643"/>
      <c r="CY31" s="644"/>
      <c r="CZ31" s="615">
        <v>0.4</v>
      </c>
      <c r="DA31" s="640"/>
      <c r="DB31" s="640"/>
      <c r="DC31" s="645"/>
      <c r="DD31" s="619">
        <v>170840</v>
      </c>
      <c r="DE31" s="643"/>
      <c r="DF31" s="643"/>
      <c r="DG31" s="643"/>
      <c r="DH31" s="643"/>
      <c r="DI31" s="643"/>
      <c r="DJ31" s="643"/>
      <c r="DK31" s="644"/>
      <c r="DL31" s="619">
        <v>170840</v>
      </c>
      <c r="DM31" s="643"/>
      <c r="DN31" s="643"/>
      <c r="DO31" s="643"/>
      <c r="DP31" s="643"/>
      <c r="DQ31" s="643"/>
      <c r="DR31" s="643"/>
      <c r="DS31" s="643"/>
      <c r="DT31" s="643"/>
      <c r="DU31" s="643"/>
      <c r="DV31" s="644"/>
      <c r="DW31" s="615">
        <v>0.9</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5815240</v>
      </c>
      <c r="S32" s="611"/>
      <c r="T32" s="611"/>
      <c r="U32" s="611"/>
      <c r="V32" s="611"/>
      <c r="W32" s="611"/>
      <c r="X32" s="611"/>
      <c r="Y32" s="612"/>
      <c r="Z32" s="613">
        <v>13.6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98.3</v>
      </c>
      <c r="BH32" s="643"/>
      <c r="BI32" s="643"/>
      <c r="BJ32" s="643"/>
      <c r="BK32" s="643"/>
      <c r="BL32" s="643"/>
      <c r="BM32" s="616">
        <v>97.2</v>
      </c>
      <c r="BN32" s="643"/>
      <c r="BO32" s="643"/>
      <c r="BP32" s="643"/>
      <c r="BQ32" s="656"/>
      <c r="BR32" s="667">
        <v>98.8</v>
      </c>
      <c r="BS32" s="643"/>
      <c r="BT32" s="643"/>
      <c r="BU32" s="643"/>
      <c r="BV32" s="643"/>
      <c r="BW32" s="643"/>
      <c r="BX32" s="616">
        <v>97.9</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150224</v>
      </c>
      <c r="S33" s="611"/>
      <c r="T33" s="611"/>
      <c r="U33" s="611"/>
      <c r="V33" s="611"/>
      <c r="W33" s="611"/>
      <c r="X33" s="611"/>
      <c r="Y33" s="612"/>
      <c r="Z33" s="613">
        <v>0.4</v>
      </c>
      <c r="AA33" s="613"/>
      <c r="AB33" s="613"/>
      <c r="AC33" s="613"/>
      <c r="AD33" s="614">
        <v>89298</v>
      </c>
      <c r="AE33" s="614"/>
      <c r="AF33" s="614"/>
      <c r="AG33" s="614"/>
      <c r="AH33" s="614"/>
      <c r="AI33" s="614"/>
      <c r="AJ33" s="614"/>
      <c r="AK33" s="614"/>
      <c r="AL33" s="615">
        <v>0.5</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v>
      </c>
      <c r="BH33" s="669"/>
      <c r="BI33" s="669"/>
      <c r="BJ33" s="669"/>
      <c r="BK33" s="669"/>
      <c r="BL33" s="669"/>
      <c r="BM33" s="670">
        <v>98.1</v>
      </c>
      <c r="BN33" s="669"/>
      <c r="BO33" s="669"/>
      <c r="BP33" s="669"/>
      <c r="BQ33" s="671"/>
      <c r="BR33" s="668">
        <v>99</v>
      </c>
      <c r="BS33" s="669"/>
      <c r="BT33" s="669"/>
      <c r="BU33" s="669"/>
      <c r="BV33" s="669"/>
      <c r="BW33" s="669"/>
      <c r="BX33" s="670">
        <v>98</v>
      </c>
      <c r="BY33" s="669"/>
      <c r="BZ33" s="669"/>
      <c r="CA33" s="669"/>
      <c r="CB33" s="671"/>
      <c r="CD33" s="607" t="s">
        <v>307</v>
      </c>
      <c r="CE33" s="608"/>
      <c r="CF33" s="608"/>
      <c r="CG33" s="608"/>
      <c r="CH33" s="608"/>
      <c r="CI33" s="608"/>
      <c r="CJ33" s="608"/>
      <c r="CK33" s="608"/>
      <c r="CL33" s="608"/>
      <c r="CM33" s="608"/>
      <c r="CN33" s="608"/>
      <c r="CO33" s="608"/>
      <c r="CP33" s="608"/>
      <c r="CQ33" s="609"/>
      <c r="CR33" s="610">
        <v>15647545</v>
      </c>
      <c r="CS33" s="643"/>
      <c r="CT33" s="643"/>
      <c r="CU33" s="643"/>
      <c r="CV33" s="643"/>
      <c r="CW33" s="643"/>
      <c r="CX33" s="643"/>
      <c r="CY33" s="644"/>
      <c r="CZ33" s="615">
        <v>37.700000000000003</v>
      </c>
      <c r="DA33" s="640"/>
      <c r="DB33" s="640"/>
      <c r="DC33" s="645"/>
      <c r="DD33" s="619">
        <v>9708886</v>
      </c>
      <c r="DE33" s="643"/>
      <c r="DF33" s="643"/>
      <c r="DG33" s="643"/>
      <c r="DH33" s="643"/>
      <c r="DI33" s="643"/>
      <c r="DJ33" s="643"/>
      <c r="DK33" s="644"/>
      <c r="DL33" s="619">
        <v>6565872</v>
      </c>
      <c r="DM33" s="643"/>
      <c r="DN33" s="643"/>
      <c r="DO33" s="643"/>
      <c r="DP33" s="643"/>
      <c r="DQ33" s="643"/>
      <c r="DR33" s="643"/>
      <c r="DS33" s="643"/>
      <c r="DT33" s="643"/>
      <c r="DU33" s="643"/>
      <c r="DV33" s="644"/>
      <c r="DW33" s="615">
        <v>33.5</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1316629</v>
      </c>
      <c r="S34" s="611"/>
      <c r="T34" s="611"/>
      <c r="U34" s="611"/>
      <c r="V34" s="611"/>
      <c r="W34" s="611"/>
      <c r="X34" s="611"/>
      <c r="Y34" s="612"/>
      <c r="Z34" s="613">
        <v>3.1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7742177</v>
      </c>
      <c r="CS34" s="611"/>
      <c r="CT34" s="611"/>
      <c r="CU34" s="611"/>
      <c r="CV34" s="611"/>
      <c r="CW34" s="611"/>
      <c r="CX34" s="611"/>
      <c r="CY34" s="612"/>
      <c r="CZ34" s="615">
        <v>18.600000000000001</v>
      </c>
      <c r="DA34" s="640"/>
      <c r="DB34" s="640"/>
      <c r="DC34" s="645"/>
      <c r="DD34" s="619">
        <v>5523437</v>
      </c>
      <c r="DE34" s="611"/>
      <c r="DF34" s="611"/>
      <c r="DG34" s="611"/>
      <c r="DH34" s="611"/>
      <c r="DI34" s="611"/>
      <c r="DJ34" s="611"/>
      <c r="DK34" s="612"/>
      <c r="DL34" s="619">
        <v>4120316</v>
      </c>
      <c r="DM34" s="611"/>
      <c r="DN34" s="611"/>
      <c r="DO34" s="611"/>
      <c r="DP34" s="611"/>
      <c r="DQ34" s="611"/>
      <c r="DR34" s="611"/>
      <c r="DS34" s="611"/>
      <c r="DT34" s="611"/>
      <c r="DU34" s="611"/>
      <c r="DV34" s="612"/>
      <c r="DW34" s="615">
        <v>21</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2093421</v>
      </c>
      <c r="S35" s="611"/>
      <c r="T35" s="611"/>
      <c r="U35" s="611"/>
      <c r="V35" s="611"/>
      <c r="W35" s="611"/>
      <c r="X35" s="611"/>
      <c r="Y35" s="612"/>
      <c r="Z35" s="613">
        <v>4.9000000000000004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564643</v>
      </c>
      <c r="CS35" s="643"/>
      <c r="CT35" s="643"/>
      <c r="CU35" s="643"/>
      <c r="CV35" s="643"/>
      <c r="CW35" s="643"/>
      <c r="CX35" s="643"/>
      <c r="CY35" s="644"/>
      <c r="CZ35" s="615">
        <v>1.4</v>
      </c>
      <c r="DA35" s="640"/>
      <c r="DB35" s="640"/>
      <c r="DC35" s="645"/>
      <c r="DD35" s="619">
        <v>361594</v>
      </c>
      <c r="DE35" s="643"/>
      <c r="DF35" s="643"/>
      <c r="DG35" s="643"/>
      <c r="DH35" s="643"/>
      <c r="DI35" s="643"/>
      <c r="DJ35" s="643"/>
      <c r="DK35" s="644"/>
      <c r="DL35" s="619">
        <v>219418</v>
      </c>
      <c r="DM35" s="643"/>
      <c r="DN35" s="643"/>
      <c r="DO35" s="643"/>
      <c r="DP35" s="643"/>
      <c r="DQ35" s="643"/>
      <c r="DR35" s="643"/>
      <c r="DS35" s="643"/>
      <c r="DT35" s="643"/>
      <c r="DU35" s="643"/>
      <c r="DV35" s="644"/>
      <c r="DW35" s="615">
        <v>1.1000000000000001</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1131755</v>
      </c>
      <c r="S36" s="611"/>
      <c r="T36" s="611"/>
      <c r="U36" s="611"/>
      <c r="V36" s="611"/>
      <c r="W36" s="611"/>
      <c r="X36" s="611"/>
      <c r="Y36" s="612"/>
      <c r="Z36" s="613">
        <v>2.6</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3115772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115965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3098096</v>
      </c>
      <c r="CS36" s="611"/>
      <c r="CT36" s="611"/>
      <c r="CU36" s="611"/>
      <c r="CV36" s="611"/>
      <c r="CW36" s="611"/>
      <c r="CX36" s="611"/>
      <c r="CY36" s="612"/>
      <c r="CZ36" s="615">
        <v>7.5</v>
      </c>
      <c r="DA36" s="640"/>
      <c r="DB36" s="640"/>
      <c r="DC36" s="645"/>
      <c r="DD36" s="619">
        <v>1320902</v>
      </c>
      <c r="DE36" s="611"/>
      <c r="DF36" s="611"/>
      <c r="DG36" s="611"/>
      <c r="DH36" s="611"/>
      <c r="DI36" s="611"/>
      <c r="DJ36" s="611"/>
      <c r="DK36" s="612"/>
      <c r="DL36" s="619">
        <v>262709</v>
      </c>
      <c r="DM36" s="611"/>
      <c r="DN36" s="611"/>
      <c r="DO36" s="611"/>
      <c r="DP36" s="611"/>
      <c r="DQ36" s="611"/>
      <c r="DR36" s="611"/>
      <c r="DS36" s="611"/>
      <c r="DT36" s="611"/>
      <c r="DU36" s="611"/>
      <c r="DV36" s="612"/>
      <c r="DW36" s="615">
        <v>1.3</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698836</v>
      </c>
      <c r="S37" s="611"/>
      <c r="T37" s="611"/>
      <c r="U37" s="611"/>
      <c r="V37" s="611"/>
      <c r="W37" s="611"/>
      <c r="X37" s="611"/>
      <c r="Y37" s="612"/>
      <c r="Z37" s="613">
        <v>1.6</v>
      </c>
      <c r="AA37" s="613"/>
      <c r="AB37" s="613"/>
      <c r="AC37" s="613"/>
      <c r="AD37" s="614">
        <v>73715</v>
      </c>
      <c r="AE37" s="614"/>
      <c r="AF37" s="614"/>
      <c r="AG37" s="614"/>
      <c r="AH37" s="614"/>
      <c r="AI37" s="614"/>
      <c r="AJ37" s="614"/>
      <c r="AK37" s="614"/>
      <c r="AL37" s="615">
        <v>0.4</v>
      </c>
      <c r="AM37" s="616"/>
      <c r="AN37" s="616"/>
      <c r="AO37" s="617"/>
      <c r="AQ37" s="673" t="s">
        <v>319</v>
      </c>
      <c r="AR37" s="674"/>
      <c r="AS37" s="674"/>
      <c r="AT37" s="674"/>
      <c r="AU37" s="674"/>
      <c r="AV37" s="674"/>
      <c r="AW37" s="674"/>
      <c r="AX37" s="674"/>
      <c r="AY37" s="675"/>
      <c r="AZ37" s="610">
        <v>395370</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24812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10138</v>
      </c>
      <c r="CS37" s="643"/>
      <c r="CT37" s="643"/>
      <c r="CU37" s="643"/>
      <c r="CV37" s="643"/>
      <c r="CW37" s="643"/>
      <c r="CX37" s="643"/>
      <c r="CY37" s="644"/>
      <c r="CZ37" s="615">
        <v>0</v>
      </c>
      <c r="DA37" s="640"/>
      <c r="DB37" s="640"/>
      <c r="DC37" s="645"/>
      <c r="DD37" s="619">
        <v>10138</v>
      </c>
      <c r="DE37" s="643"/>
      <c r="DF37" s="643"/>
      <c r="DG37" s="643"/>
      <c r="DH37" s="643"/>
      <c r="DI37" s="643"/>
      <c r="DJ37" s="643"/>
      <c r="DK37" s="644"/>
      <c r="DL37" s="619" t="s">
        <v>122</v>
      </c>
      <c r="DM37" s="643"/>
      <c r="DN37" s="643"/>
      <c r="DO37" s="643"/>
      <c r="DP37" s="643"/>
      <c r="DQ37" s="643"/>
      <c r="DR37" s="643"/>
      <c r="DS37" s="643"/>
      <c r="DT37" s="643"/>
      <c r="DU37" s="643"/>
      <c r="DV37" s="644"/>
      <c r="DW37" s="615" t="s">
        <v>122</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1554623</v>
      </c>
      <c r="S38" s="611"/>
      <c r="T38" s="611"/>
      <c r="U38" s="611"/>
      <c r="V38" s="611"/>
      <c r="W38" s="611"/>
      <c r="X38" s="611"/>
      <c r="Y38" s="612"/>
      <c r="Z38" s="613">
        <v>3.6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255347</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10339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2465055</v>
      </c>
      <c r="CS38" s="611"/>
      <c r="CT38" s="611"/>
      <c r="CU38" s="611"/>
      <c r="CV38" s="611"/>
      <c r="CW38" s="611"/>
      <c r="CX38" s="611"/>
      <c r="CY38" s="612"/>
      <c r="CZ38" s="615">
        <v>5.9</v>
      </c>
      <c r="DA38" s="640"/>
      <c r="DB38" s="640"/>
      <c r="DC38" s="645"/>
      <c r="DD38" s="619">
        <v>1963429</v>
      </c>
      <c r="DE38" s="611"/>
      <c r="DF38" s="611"/>
      <c r="DG38" s="611"/>
      <c r="DH38" s="611"/>
      <c r="DI38" s="611"/>
      <c r="DJ38" s="611"/>
      <c r="DK38" s="612"/>
      <c r="DL38" s="619">
        <v>1963429</v>
      </c>
      <c r="DM38" s="611"/>
      <c r="DN38" s="611"/>
      <c r="DO38" s="611"/>
      <c r="DP38" s="611"/>
      <c r="DQ38" s="611"/>
      <c r="DR38" s="611"/>
      <c r="DS38" s="611"/>
      <c r="DT38" s="611"/>
      <c r="DU38" s="611"/>
      <c r="DV38" s="612"/>
      <c r="DW38" s="615">
        <v>10</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101280</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15815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1773827</v>
      </c>
      <c r="CS39" s="643"/>
      <c r="CT39" s="643"/>
      <c r="CU39" s="643"/>
      <c r="CV39" s="643"/>
      <c r="CW39" s="643"/>
      <c r="CX39" s="643"/>
      <c r="CY39" s="644"/>
      <c r="CZ39" s="615">
        <v>4.3</v>
      </c>
      <c r="DA39" s="640"/>
      <c r="DB39" s="640"/>
      <c r="DC39" s="645"/>
      <c r="DD39" s="619">
        <v>539523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100923</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36485</v>
      </c>
      <c r="BA40" s="611"/>
      <c r="BB40" s="611"/>
      <c r="BC40" s="611"/>
      <c r="BD40" s="643"/>
      <c r="BE40" s="643"/>
      <c r="BF40" s="656"/>
      <c r="BG40" s="660" t="s">
        <v>332</v>
      </c>
      <c r="BH40" s="661"/>
      <c r="BI40" s="661"/>
      <c r="BJ40" s="661"/>
      <c r="BK40" s="661"/>
      <c r="BL40" s="217"/>
      <c r="BM40" s="608" t="s">
        <v>333</v>
      </c>
      <c r="BN40" s="608"/>
      <c r="BO40" s="608"/>
      <c r="BP40" s="608"/>
      <c r="BQ40" s="608"/>
      <c r="BR40" s="608"/>
      <c r="BS40" s="608"/>
      <c r="BT40" s="608"/>
      <c r="BU40" s="609"/>
      <c r="BV40" s="610">
        <v>78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3747</v>
      </c>
      <c r="CS40" s="611"/>
      <c r="CT40" s="611"/>
      <c r="CU40" s="611"/>
      <c r="CV40" s="611"/>
      <c r="CW40" s="611"/>
      <c r="CX40" s="611"/>
      <c r="CY40" s="612"/>
      <c r="CZ40" s="615">
        <v>0</v>
      </c>
      <c r="DA40" s="640"/>
      <c r="DB40" s="640"/>
      <c r="DC40" s="645"/>
      <c r="DD40" s="619">
        <v>1</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42886829</v>
      </c>
      <c r="S41" s="683"/>
      <c r="T41" s="683"/>
      <c r="U41" s="683"/>
      <c r="V41" s="683"/>
      <c r="W41" s="683"/>
      <c r="X41" s="683"/>
      <c r="Y41" s="687"/>
      <c r="Z41" s="688">
        <v>100</v>
      </c>
      <c r="AA41" s="688"/>
      <c r="AB41" s="688"/>
      <c r="AC41" s="688"/>
      <c r="AD41" s="689">
        <v>19500302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661546</v>
      </c>
      <c r="BA41" s="611"/>
      <c r="BB41" s="611"/>
      <c r="BC41" s="611"/>
      <c r="BD41" s="643"/>
      <c r="BE41" s="643"/>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1665744</v>
      </c>
      <c r="BA42" s="683"/>
      <c r="BB42" s="683"/>
      <c r="BC42" s="683"/>
      <c r="BD42" s="669"/>
      <c r="BE42" s="669"/>
      <c r="BF42" s="671"/>
      <c r="BG42" s="662"/>
      <c r="BH42" s="663"/>
      <c r="BI42" s="663"/>
      <c r="BJ42" s="663"/>
      <c r="BK42" s="663"/>
      <c r="BL42" s="218"/>
      <c r="BM42" s="632" t="s">
        <v>340</v>
      </c>
      <c r="BN42" s="632"/>
      <c r="BO42" s="632"/>
      <c r="BP42" s="632"/>
      <c r="BQ42" s="632"/>
      <c r="BR42" s="632"/>
      <c r="BS42" s="632"/>
      <c r="BT42" s="632"/>
      <c r="BU42" s="633"/>
      <c r="BV42" s="682">
        <v>311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4790126</v>
      </c>
      <c r="CS42" s="643"/>
      <c r="CT42" s="643"/>
      <c r="CU42" s="643"/>
      <c r="CV42" s="643"/>
      <c r="CW42" s="643"/>
      <c r="CX42" s="643"/>
      <c r="CY42" s="644"/>
      <c r="CZ42" s="615">
        <v>11.5</v>
      </c>
      <c r="DA42" s="640"/>
      <c r="DB42" s="640"/>
      <c r="DC42" s="645"/>
      <c r="DD42" s="619">
        <v>472068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t="s">
        <v>122</v>
      </c>
      <c r="CS43" s="643"/>
      <c r="CT43" s="643"/>
      <c r="CU43" s="643"/>
      <c r="CV43" s="643"/>
      <c r="CW43" s="643"/>
      <c r="CX43" s="643"/>
      <c r="CY43" s="644"/>
      <c r="CZ43" s="615" t="s">
        <v>122</v>
      </c>
      <c r="DA43" s="640"/>
      <c r="DB43" s="640"/>
      <c r="DC43" s="645"/>
      <c r="DD43" s="619" t="s">
        <v>122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4756639</v>
      </c>
      <c r="CS44" s="611"/>
      <c r="CT44" s="611"/>
      <c r="CU44" s="611"/>
      <c r="CV44" s="611"/>
      <c r="CW44" s="611"/>
      <c r="CX44" s="611"/>
      <c r="CY44" s="612"/>
      <c r="CZ44" s="615">
        <v>11.4</v>
      </c>
      <c r="DA44" s="616"/>
      <c r="DB44" s="616"/>
      <c r="DC44" s="622"/>
      <c r="DD44" s="619">
        <v>438581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4120676</v>
      </c>
      <c r="CS45" s="643"/>
      <c r="CT45" s="643"/>
      <c r="CU45" s="643"/>
      <c r="CV45" s="643"/>
      <c r="CW45" s="643"/>
      <c r="CX45" s="643"/>
      <c r="CY45" s="644"/>
      <c r="CZ45" s="615">
        <v>9.9</v>
      </c>
      <c r="DA45" s="640"/>
      <c r="DB45" s="640"/>
      <c r="DC45" s="645"/>
      <c r="DD45" s="619">
        <v>251800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339920</v>
      </c>
      <c r="CS46" s="611"/>
      <c r="CT46" s="611"/>
      <c r="CU46" s="611"/>
      <c r="CV46" s="611"/>
      <c r="CW46" s="611"/>
      <c r="CX46" s="611"/>
      <c r="CY46" s="612"/>
      <c r="CZ46" s="615">
        <v>0.8</v>
      </c>
      <c r="DA46" s="616"/>
      <c r="DB46" s="616"/>
      <c r="DC46" s="622"/>
      <c r="DD46" s="619">
        <v>129938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33487</v>
      </c>
      <c r="CS47" s="643"/>
      <c r="CT47" s="643"/>
      <c r="CU47" s="643"/>
      <c r="CV47" s="643"/>
      <c r="CW47" s="643"/>
      <c r="CX47" s="643"/>
      <c r="CY47" s="644"/>
      <c r="CZ47" s="615">
        <v>0.1</v>
      </c>
      <c r="DA47" s="640"/>
      <c r="DB47" s="640"/>
      <c r="DC47" s="645"/>
      <c r="DD47" s="619">
        <v>33487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41557263</v>
      </c>
      <c r="CS49" s="669"/>
      <c r="CT49" s="669"/>
      <c r="CU49" s="669"/>
      <c r="CV49" s="669"/>
      <c r="CW49" s="669"/>
      <c r="CX49" s="669"/>
      <c r="CY49" s="698"/>
      <c r="CZ49" s="690">
        <v>100</v>
      </c>
      <c r="DA49" s="699"/>
      <c r="DB49" s="699"/>
      <c r="DC49" s="700"/>
      <c r="DD49" s="701">
        <v>23872799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0hjaz4FRQgHL5/olmJw/mtt8IqsEvwarbTRQMc9bIWEf1dmpLNa7r+59d93jFLNKbb7zWx/OnauXw3sdRqGiPw==" saltValue="PVYQSVm+EB3UYgzBym8O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c r="R7" s="740"/>
      <c r="S7" s="740"/>
      <c r="T7" s="740"/>
      <c r="U7" s="740"/>
      <c r="V7" s="740"/>
      <c r="W7" s="740"/>
      <c r="X7" s="740"/>
      <c r="Y7" s="740"/>
      <c r="Z7" s="740"/>
      <c r="AA7" s="740"/>
      <c r="AB7" s="740"/>
      <c r="AC7" s="740"/>
      <c r="AD7" s="740"/>
      <c r="AE7" s="741"/>
      <c r="AF7" s="742">
        <v>1169</v>
      </c>
      <c r="AG7" s="743"/>
      <c r="AH7" s="743"/>
      <c r="AI7" s="743"/>
      <c r="AJ7" s="744"/>
      <c r="AK7" s="745"/>
      <c r="AL7" s="746"/>
      <c r="AM7" s="746"/>
      <c r="AN7" s="746"/>
      <c r="AO7" s="746"/>
      <c r="AP7" s="746"/>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t="s">
        <v>122</v>
      </c>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1169</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c r="R28" s="810"/>
      <c r="S28" s="810"/>
      <c r="T28" s="810"/>
      <c r="U28" s="810"/>
      <c r="V28" s="810"/>
      <c r="W28" s="810"/>
      <c r="X28" s="810"/>
      <c r="Y28" s="810"/>
      <c r="Z28" s="810"/>
      <c r="AA28" s="810"/>
      <c r="AB28" s="810"/>
      <c r="AC28" s="810"/>
      <c r="AD28" s="810"/>
      <c r="AE28" s="811"/>
      <c r="AF28" s="812">
        <v>116</v>
      </c>
      <c r="AG28" s="810"/>
      <c r="AH28" s="810"/>
      <c r="AI28" s="810"/>
      <c r="AJ28" s="813"/>
      <c r="AK28" s="814"/>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c r="R29" s="771"/>
      <c r="S29" s="771"/>
      <c r="T29" s="771"/>
      <c r="U29" s="771"/>
      <c r="V29" s="771"/>
      <c r="W29" s="771"/>
      <c r="X29" s="771"/>
      <c r="Y29" s="771"/>
      <c r="Z29" s="771"/>
      <c r="AA29" s="771"/>
      <c r="AB29" s="771"/>
      <c r="AC29" s="771"/>
      <c r="AD29" s="771"/>
      <c r="AE29" s="772"/>
      <c r="AF29" s="773">
        <v>142</v>
      </c>
      <c r="AG29" s="774"/>
      <c r="AH29" s="774"/>
      <c r="AI29" s="774"/>
      <c r="AJ29" s="775"/>
      <c r="AK29" s="821"/>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c r="R30" s="771"/>
      <c r="S30" s="771"/>
      <c r="T30" s="771"/>
      <c r="U30" s="771"/>
      <c r="V30" s="771"/>
      <c r="W30" s="771"/>
      <c r="X30" s="771"/>
      <c r="Y30" s="771"/>
      <c r="Z30" s="771"/>
      <c r="AA30" s="771"/>
      <c r="AB30" s="771"/>
      <c r="AC30" s="771"/>
      <c r="AD30" s="771"/>
      <c r="AE30" s="772"/>
      <c r="AF30" s="773">
        <v>3</v>
      </c>
      <c r="AG30" s="774"/>
      <c r="AH30" s="774"/>
      <c r="AI30" s="774"/>
      <c r="AJ30" s="775"/>
      <c r="AK30" s="821"/>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v>1250</v>
      </c>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v>99</v>
      </c>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v>18</v>
      </c>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396</v>
      </c>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v>5</v>
      </c>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t="s">
        <v>393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397</v>
      </c>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t="s">
        <v>122</v>
      </c>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t="s">
        <v>398</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399</v>
      </c>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t="s">
        <v>122</v>
      </c>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t="s">
        <v>398</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1632</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404</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4245335</v>
      </c>
      <c r="AB110" s="887"/>
      <c r="AC110" s="887"/>
      <c r="AD110" s="887"/>
      <c r="AE110" s="888"/>
      <c r="AF110" s="889">
        <v>4666521</v>
      </c>
      <c r="AG110" s="887"/>
      <c r="AH110" s="887"/>
      <c r="AI110" s="887"/>
      <c r="AJ110" s="888"/>
      <c r="AK110" s="889">
        <v>4339410</v>
      </c>
      <c r="AL110" s="887"/>
      <c r="AM110" s="887"/>
      <c r="AN110" s="887"/>
      <c r="AO110" s="888"/>
      <c r="AP110" s="890">
        <v>26</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43401275</v>
      </c>
      <c r="BR110" s="918"/>
      <c r="BS110" s="918"/>
      <c r="BT110" s="918"/>
      <c r="BU110" s="918"/>
      <c r="BV110" s="918">
        <v>40532033</v>
      </c>
      <c r="BW110" s="918"/>
      <c r="BX110" s="918"/>
      <c r="BY110" s="918"/>
      <c r="BZ110" s="918"/>
      <c r="CA110" s="918">
        <v>37918085</v>
      </c>
      <c r="CB110" s="918"/>
      <c r="CC110" s="918"/>
      <c r="CD110" s="918"/>
      <c r="CE110" s="918"/>
      <c r="CF110" s="931">
        <v>227.5</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1872827</v>
      </c>
      <c r="BR112" s="913"/>
      <c r="BS112" s="913"/>
      <c r="BT112" s="913"/>
      <c r="BU112" s="913"/>
      <c r="BV112" s="913">
        <v>2152165</v>
      </c>
      <c r="BW112" s="913"/>
      <c r="BX112" s="913"/>
      <c r="BY112" s="913"/>
      <c r="BZ112" s="913"/>
      <c r="CA112" s="913">
        <v>2450199</v>
      </c>
      <c r="CB112" s="913"/>
      <c r="CC112" s="913"/>
      <c r="CD112" s="913"/>
      <c r="CE112" s="913"/>
      <c r="CF112" s="907">
        <v>14.7</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215721</v>
      </c>
      <c r="AB113" s="925"/>
      <c r="AC113" s="925"/>
      <c r="AD113" s="925"/>
      <c r="AE113" s="926"/>
      <c r="AF113" s="927">
        <v>277939</v>
      </c>
      <c r="AG113" s="925"/>
      <c r="AH113" s="925"/>
      <c r="AI113" s="925"/>
      <c r="AJ113" s="926"/>
      <c r="AK113" s="927">
        <v>318048</v>
      </c>
      <c r="AL113" s="925"/>
      <c r="AM113" s="925"/>
      <c r="AN113" s="925"/>
      <c r="AO113" s="926"/>
      <c r="AP113" s="928">
        <v>1.9</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1113288</v>
      </c>
      <c r="BR114" s="913"/>
      <c r="BS114" s="913"/>
      <c r="BT114" s="913"/>
      <c r="BU114" s="913"/>
      <c r="BV114" s="913">
        <v>922235</v>
      </c>
      <c r="BW114" s="913"/>
      <c r="BX114" s="913"/>
      <c r="BY114" s="913"/>
      <c r="BZ114" s="913"/>
      <c r="CA114" s="913">
        <v>537401</v>
      </c>
      <c r="CB114" s="913"/>
      <c r="CC114" s="913"/>
      <c r="CD114" s="913"/>
      <c r="CE114" s="913"/>
      <c r="CF114" s="907">
        <v>3.2</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4461056</v>
      </c>
      <c r="AB117" s="966"/>
      <c r="AC117" s="966"/>
      <c r="AD117" s="966"/>
      <c r="AE117" s="967"/>
      <c r="AF117" s="968">
        <v>4944460</v>
      </c>
      <c r="AG117" s="966"/>
      <c r="AH117" s="966"/>
      <c r="AI117" s="966"/>
      <c r="AJ117" s="967"/>
      <c r="AK117" s="968">
        <v>4657458</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446</v>
      </c>
      <c r="BP119" s="992"/>
      <c r="BQ119" s="986">
        <v>46387390</v>
      </c>
      <c r="BR119" s="987"/>
      <c r="BS119" s="987"/>
      <c r="BT119" s="987"/>
      <c r="BU119" s="987"/>
      <c r="BV119" s="987">
        <v>43606433</v>
      </c>
      <c r="BW119" s="987"/>
      <c r="BX119" s="987"/>
      <c r="BY119" s="987"/>
      <c r="BZ119" s="987"/>
      <c r="CA119" s="987">
        <v>40905685</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9742941</v>
      </c>
      <c r="BR120" s="918"/>
      <c r="BS120" s="918"/>
      <c r="BT120" s="918"/>
      <c r="BU120" s="918"/>
      <c r="BV120" s="918">
        <v>10098165</v>
      </c>
      <c r="BW120" s="918"/>
      <c r="BX120" s="918"/>
      <c r="BY120" s="918"/>
      <c r="BZ120" s="918"/>
      <c r="CA120" s="918">
        <v>9671616</v>
      </c>
      <c r="CB120" s="918"/>
      <c r="CC120" s="918"/>
      <c r="CD120" s="918"/>
      <c r="CE120" s="918"/>
      <c r="CF120" s="931">
        <v>58</v>
      </c>
      <c r="CG120" s="932"/>
      <c r="CH120" s="932"/>
      <c r="CI120" s="932"/>
      <c r="CJ120" s="932"/>
      <c r="CK120" s="993" t="s">
        <v>450</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1723811</v>
      </c>
      <c r="DH120" s="918"/>
      <c r="DI120" s="918"/>
      <c r="DJ120" s="918"/>
      <c r="DK120" s="918"/>
      <c r="DL120" s="918">
        <v>1768888</v>
      </c>
      <c r="DM120" s="918"/>
      <c r="DN120" s="918"/>
      <c r="DO120" s="918"/>
      <c r="DP120" s="918"/>
      <c r="DQ120" s="918">
        <v>1976713</v>
      </c>
      <c r="DR120" s="918"/>
      <c r="DS120" s="918"/>
      <c r="DT120" s="918"/>
      <c r="DU120" s="918"/>
      <c r="DV120" s="919">
        <v>11.9</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857435</v>
      </c>
      <c r="BR121" s="913"/>
      <c r="BS121" s="913"/>
      <c r="BT121" s="913"/>
      <c r="BU121" s="913"/>
      <c r="BV121" s="913">
        <v>750820</v>
      </c>
      <c r="BW121" s="913"/>
      <c r="BX121" s="913"/>
      <c r="BY121" s="913"/>
      <c r="BZ121" s="913"/>
      <c r="CA121" s="913">
        <v>656165</v>
      </c>
      <c r="CB121" s="913"/>
      <c r="CC121" s="913"/>
      <c r="CD121" s="913"/>
      <c r="CE121" s="913"/>
      <c r="CF121" s="907">
        <v>3.9</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v>210771</v>
      </c>
      <c r="DR121" s="913"/>
      <c r="DS121" s="913"/>
      <c r="DT121" s="913"/>
      <c r="DU121" s="913"/>
      <c r="DV121" s="914">
        <v>1.3</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30185613</v>
      </c>
      <c r="BR122" s="987"/>
      <c r="BS122" s="987"/>
      <c r="BT122" s="987"/>
      <c r="BU122" s="987"/>
      <c r="BV122" s="987">
        <v>29341021</v>
      </c>
      <c r="BW122" s="987"/>
      <c r="BX122" s="987"/>
      <c r="BY122" s="987"/>
      <c r="BZ122" s="987"/>
      <c r="CA122" s="987">
        <v>27219386</v>
      </c>
      <c r="CB122" s="987"/>
      <c r="CC122" s="987"/>
      <c r="CD122" s="987"/>
      <c r="CE122" s="987"/>
      <c r="CF122" s="1004">
        <v>163.30000000000001</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149016</v>
      </c>
      <c r="DH122" s="913"/>
      <c r="DI122" s="913"/>
      <c r="DJ122" s="913"/>
      <c r="DK122" s="913"/>
      <c r="DL122" s="913">
        <v>248716</v>
      </c>
      <c r="DM122" s="913"/>
      <c r="DN122" s="913"/>
      <c r="DO122" s="913"/>
      <c r="DP122" s="913"/>
      <c r="DQ122" s="913">
        <v>141630</v>
      </c>
      <c r="DR122" s="913"/>
      <c r="DS122" s="913"/>
      <c r="DT122" s="913"/>
      <c r="DU122" s="913"/>
      <c r="DV122" s="914">
        <v>0.8</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454</v>
      </c>
      <c r="BP123" s="992"/>
      <c r="BQ123" s="1050">
        <v>40785989</v>
      </c>
      <c r="BR123" s="1051"/>
      <c r="BS123" s="1051"/>
      <c r="BT123" s="1051"/>
      <c r="BU123" s="1051"/>
      <c r="BV123" s="1051">
        <v>40190006</v>
      </c>
      <c r="BW123" s="1051"/>
      <c r="BX123" s="1051"/>
      <c r="BY123" s="1051"/>
      <c r="BZ123" s="1051"/>
      <c r="CA123" s="1051">
        <v>37547167</v>
      </c>
      <c r="CB123" s="1051"/>
      <c r="CC123" s="1051"/>
      <c r="CD123" s="1051"/>
      <c r="CE123" s="1051"/>
      <c r="CF123" s="988"/>
      <c r="CG123" s="989"/>
      <c r="CH123" s="989"/>
      <c r="CI123" s="989"/>
      <c r="CJ123" s="990"/>
      <c r="CK123" s="996"/>
      <c r="CL123" s="997"/>
      <c r="CM123" s="997"/>
      <c r="CN123" s="997"/>
      <c r="CO123" s="998"/>
      <c r="CP123" s="1006" t="s">
        <v>395</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v>111476</v>
      </c>
      <c r="DM123" s="946"/>
      <c r="DN123" s="946"/>
      <c r="DO123" s="946"/>
      <c r="DP123" s="947"/>
      <c r="DQ123" s="948">
        <v>99712</v>
      </c>
      <c r="DR123" s="946"/>
      <c r="DS123" s="946"/>
      <c r="DT123" s="946"/>
      <c r="DU123" s="947"/>
      <c r="DV123" s="949">
        <v>0.6</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33.1</v>
      </c>
      <c r="BR124" s="1014"/>
      <c r="BS124" s="1014"/>
      <c r="BT124" s="1014"/>
      <c r="BU124" s="1014"/>
      <c r="BV124" s="1014">
        <v>20.6</v>
      </c>
      <c r="BW124" s="1014"/>
      <c r="BX124" s="1014"/>
      <c r="BY124" s="1014"/>
      <c r="BZ124" s="1014"/>
      <c r="CA124" s="1014">
        <v>20.100000000000001</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v>34670</v>
      </c>
      <c r="DH124" s="973"/>
      <c r="DI124" s="973"/>
      <c r="DJ124" s="973"/>
      <c r="DK124" s="974"/>
      <c r="DL124" s="972">
        <v>23085</v>
      </c>
      <c r="DM124" s="973"/>
      <c r="DN124" s="973"/>
      <c r="DO124" s="973"/>
      <c r="DP124" s="974"/>
      <c r="DQ124" s="972">
        <v>21373</v>
      </c>
      <c r="DR124" s="973"/>
      <c r="DS124" s="973"/>
      <c r="DT124" s="973"/>
      <c r="DU124" s="974"/>
      <c r="DV124" s="975">
        <v>0.1</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157788</v>
      </c>
      <c r="AB128" s="1033"/>
      <c r="AC128" s="1033"/>
      <c r="AD128" s="1033"/>
      <c r="AE128" s="1034"/>
      <c r="AF128" s="1035">
        <v>185628</v>
      </c>
      <c r="AG128" s="1033"/>
      <c r="AH128" s="1033"/>
      <c r="AI128" s="1033"/>
      <c r="AJ128" s="1034"/>
      <c r="AK128" s="1035">
        <v>102284</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12.52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19776710</v>
      </c>
      <c r="AB129" s="946"/>
      <c r="AC129" s="946"/>
      <c r="AD129" s="946"/>
      <c r="AE129" s="947"/>
      <c r="AF129" s="948">
        <v>19471212</v>
      </c>
      <c r="AG129" s="946"/>
      <c r="AH129" s="946"/>
      <c r="AI129" s="946"/>
      <c r="AJ129" s="947"/>
      <c r="AK129" s="948">
        <v>19566010</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17.52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2904582</v>
      </c>
      <c r="AB130" s="946"/>
      <c r="AC130" s="946"/>
      <c r="AD130" s="946"/>
      <c r="AE130" s="947"/>
      <c r="AF130" s="948">
        <v>2956121</v>
      </c>
      <c r="AG130" s="946"/>
      <c r="AH130" s="946"/>
      <c r="AI130" s="946"/>
      <c r="AJ130" s="947"/>
      <c r="AK130" s="948">
        <v>2901556</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9.6999999999999993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16872128</v>
      </c>
      <c r="AB131" s="973"/>
      <c r="AC131" s="973"/>
      <c r="AD131" s="973"/>
      <c r="AE131" s="974"/>
      <c r="AF131" s="972">
        <v>16515091</v>
      </c>
      <c r="AG131" s="973"/>
      <c r="AH131" s="973"/>
      <c r="AI131" s="973"/>
      <c r="AJ131" s="974"/>
      <c r="AK131" s="972">
        <v>16664454</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v>20.100000000000001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8.2899205130000002</v>
      </c>
      <c r="AB132" s="1084"/>
      <c r="AC132" s="1084"/>
      <c r="AD132" s="1084"/>
      <c r="AE132" s="1085"/>
      <c r="AF132" s="1086">
        <v>10.915537799999999</v>
      </c>
      <c r="AG132" s="1084"/>
      <c r="AH132" s="1084"/>
      <c r="AI132" s="1084"/>
      <c r="AJ132" s="1085"/>
      <c r="AK132" s="1086">
        <v>9.9230253810000004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7.9</v>
      </c>
      <c r="AB133" s="1067"/>
      <c r="AC133" s="1067"/>
      <c r="AD133" s="1067"/>
      <c r="AE133" s="1068"/>
      <c r="AF133" s="1066">
        <v>9.1999999999999993</v>
      </c>
      <c r="AG133" s="1067"/>
      <c r="AH133" s="1067"/>
      <c r="AI133" s="1067"/>
      <c r="AJ133" s="1068"/>
      <c r="AK133" s="1066">
        <v>9.6999999999999993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eAdlGRv9rwmuKxL6fsoud15oOKCT9Qhf7XKj9/Armi0C1g1vscvYS6b7qpiq7AZieQdSL4aN8mh7bweBYlSuA==" saltValue="yTcSV5RMA/a/1koX45l9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Uw9g9/GeliFS5utlq/YgBG7kICCrwpas7N+1HVNEIzUb4P9I4xGheHh3s8MQbFevkTbtoPVhd+VJjlHhA6naA==" saltValue="RJog1lhIfzyC1nJ1Lu2FC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bZLN4aG6md/j2UvIuXm4W+KsFnRF1p/DC4dSQqsSil1S+ijR8dP7U/P9xRdg/Ov4nWmHPQL15ClpyWtBEOBQQ==" saltValue="Ivl+zHv8aaNjXsLlkYR2V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6395679</v>
      </c>
      <c r="AP9" s="274">
        <v>114774</v>
      </c>
      <c r="AQ9" s="275">
        <v>88459</v>
      </c>
      <c r="AR9" s="276">
        <v>29.7</v>
      </c>
    </row>
    <row r="10" spans="1:46" ht="13.5" customHeight="1" x14ac:dyDescent="0.15">
      <c r="A10" s="259"/>
      <c r="AK10" s="1103" t="s">
        <v>489</v>
      </c>
      <c r="AL10" s="1104"/>
      <c r="AM10" s="1104"/>
      <c r="AN10" s="1105"/>
      <c r="AO10" s="277">
        <v>4838</v>
      </c>
      <c r="AP10" s="277">
        <v>87</v>
      </c>
      <c r="AQ10" s="278">
        <v>6814</v>
      </c>
      <c r="AR10" s="279">
        <v>-98.7</v>
      </c>
    </row>
    <row r="11" spans="1:46" ht="13.5" customHeight="1" x14ac:dyDescent="0.15">
      <c r="A11" s="259"/>
      <c r="AK11" s="1103" t="s">
        <v>490</v>
      </c>
      <c r="AL11" s="1104"/>
      <c r="AM11" s="1104"/>
      <c r="AN11" s="1105"/>
      <c r="AO11" s="277">
        <v>18575</v>
      </c>
      <c r="AP11" s="277">
        <v>333</v>
      </c>
      <c r="AQ11" s="278">
        <v>1610</v>
      </c>
      <c r="AR11" s="279">
        <v>-79.3</v>
      </c>
    </row>
    <row r="12" spans="1:46" ht="13.5" customHeight="1" x14ac:dyDescent="0.15">
      <c r="A12" s="259"/>
      <c r="AK12" s="1103" t="s">
        <v>491</v>
      </c>
      <c r="AL12" s="1104"/>
      <c r="AM12" s="1104"/>
      <c r="AN12" s="1105"/>
      <c r="AO12" s="277" t="s">
        <v>492</v>
      </c>
      <c r="AP12" s="277" t="s">
        <v>492</v>
      </c>
      <c r="AQ12" s="278">
        <v>24</v>
      </c>
      <c r="AR12" s="279" t="s">
        <v>492</v>
      </c>
    </row>
    <row r="13" spans="1:46" ht="13.5" customHeight="1" x14ac:dyDescent="0.15">
      <c r="A13" s="259"/>
      <c r="AK13" s="1103" t="s">
        <v>493</v>
      </c>
      <c r="AL13" s="1104"/>
      <c r="AM13" s="1104"/>
      <c r="AN13" s="1105"/>
      <c r="AO13" s="277">
        <v>268980</v>
      </c>
      <c r="AP13" s="277">
        <v>4827</v>
      </c>
      <c r="AQ13" s="278">
        <v>3854</v>
      </c>
      <c r="AR13" s="279">
        <v>25.2</v>
      </c>
    </row>
    <row r="14" spans="1:46" ht="13.5" customHeight="1" x14ac:dyDescent="0.15">
      <c r="A14" s="259"/>
      <c r="AK14" s="1103" t="s">
        <v>494</v>
      </c>
      <c r="AL14" s="1104"/>
      <c r="AM14" s="1104"/>
      <c r="AN14" s="1105"/>
      <c r="AO14" s="277" t="s">
        <v>492</v>
      </c>
      <c r="AP14" s="277" t="s">
        <v>492</v>
      </c>
      <c r="AQ14" s="278">
        <v>1979</v>
      </c>
      <c r="AR14" s="279" t="s">
        <v>492</v>
      </c>
    </row>
    <row r="15" spans="1:46" ht="13.5" customHeight="1" x14ac:dyDescent="0.15">
      <c r="A15" s="259"/>
      <c r="AK15" s="1106" t="s">
        <v>495</v>
      </c>
      <c r="AL15" s="1107"/>
      <c r="AM15" s="1107"/>
      <c r="AN15" s="1108"/>
      <c r="AO15" s="277">
        <v>-474055</v>
      </c>
      <c r="AP15" s="277">
        <v>-8507</v>
      </c>
      <c r="AQ15" s="278">
        <v>-5062</v>
      </c>
      <c r="AR15" s="279">
        <v>68.099999999999994</v>
      </c>
    </row>
    <row r="16" spans="1:46" x14ac:dyDescent="0.15">
      <c r="A16" s="259"/>
      <c r="AK16" s="1106" t="s">
        <v>177</v>
      </c>
      <c r="AL16" s="1107"/>
      <c r="AM16" s="1107"/>
      <c r="AN16" s="1108"/>
      <c r="AO16" s="277">
        <v>6214017</v>
      </c>
      <c r="AP16" s="277">
        <v>111514</v>
      </c>
      <c r="AQ16" s="278">
        <v>97678</v>
      </c>
      <c r="AR16" s="279">
        <v>14.2</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10.77</v>
      </c>
      <c r="AP21" s="290">
        <v>8.7899999999999991</v>
      </c>
      <c r="AQ21" s="291">
        <v>1.98</v>
      </c>
      <c r="AS21" s="292"/>
      <c r="AT21" s="288"/>
    </row>
    <row r="22" spans="1:46" s="260" customFormat="1" x14ac:dyDescent="0.15">
      <c r="A22" s="288"/>
      <c r="AK22" s="1109" t="s">
        <v>501</v>
      </c>
      <c r="AL22" s="1110"/>
      <c r="AM22" s="1110"/>
      <c r="AN22" s="1111"/>
      <c r="AO22" s="293">
        <v>95.7</v>
      </c>
      <c r="AP22" s="294">
        <v>97.7</v>
      </c>
      <c r="AQ22" s="295">
        <v>-2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4339410</v>
      </c>
      <c r="AP32" s="303">
        <v>77873</v>
      </c>
      <c r="AQ32" s="304">
        <v>63215</v>
      </c>
      <c r="AR32" s="305">
        <v>23.2</v>
      </c>
    </row>
    <row r="33" spans="1:46" ht="13.5" customHeight="1" x14ac:dyDescent="0.15">
      <c r="A33" s="259"/>
      <c r="AK33" s="1117" t="s">
        <v>506</v>
      </c>
      <c r="AL33" s="1118"/>
      <c r="AM33" s="1118"/>
      <c r="AN33" s="1119"/>
      <c r="AO33" s="303" t="s">
        <v>492</v>
      </c>
      <c r="AP33" s="303" t="s">
        <v>492</v>
      </c>
      <c r="AQ33" s="304" t="s">
        <v>492</v>
      </c>
      <c r="AR33" s="305" t="s">
        <v>492</v>
      </c>
    </row>
    <row r="34" spans="1:46" ht="27" customHeight="1" x14ac:dyDescent="0.15">
      <c r="A34" s="259"/>
      <c r="AK34" s="1117" t="s">
        <v>507</v>
      </c>
      <c r="AL34" s="1118"/>
      <c r="AM34" s="1118"/>
      <c r="AN34" s="1119"/>
      <c r="AO34" s="303" t="s">
        <v>492</v>
      </c>
      <c r="AP34" s="303" t="s">
        <v>492</v>
      </c>
      <c r="AQ34" s="304">
        <v>3</v>
      </c>
      <c r="AR34" s="305" t="s">
        <v>492</v>
      </c>
    </row>
    <row r="35" spans="1:46" ht="27" customHeight="1" x14ac:dyDescent="0.15">
      <c r="A35" s="259"/>
      <c r="AK35" s="1117" t="s">
        <v>508</v>
      </c>
      <c r="AL35" s="1118"/>
      <c r="AM35" s="1118"/>
      <c r="AN35" s="1119"/>
      <c r="AO35" s="303">
        <v>318048</v>
      </c>
      <c r="AP35" s="303">
        <v>5708</v>
      </c>
      <c r="AQ35" s="304">
        <v>15084</v>
      </c>
      <c r="AR35" s="305">
        <v>-62.2</v>
      </c>
    </row>
    <row r="36" spans="1:46" ht="27" customHeight="1" x14ac:dyDescent="0.15">
      <c r="A36" s="259"/>
      <c r="AK36" s="1117" t="s">
        <v>509</v>
      </c>
      <c r="AL36" s="1118"/>
      <c r="AM36" s="1118"/>
      <c r="AN36" s="1119"/>
      <c r="AO36" s="303" t="s">
        <v>492</v>
      </c>
      <c r="AP36" s="303" t="s">
        <v>492</v>
      </c>
      <c r="AQ36" s="304">
        <v>1958</v>
      </c>
      <c r="AR36" s="305" t="s">
        <v>492</v>
      </c>
    </row>
    <row r="37" spans="1:46" ht="13.5" customHeight="1" x14ac:dyDescent="0.15">
      <c r="A37" s="259"/>
      <c r="AK37" s="1117" t="s">
        <v>510</v>
      </c>
      <c r="AL37" s="1118"/>
      <c r="AM37" s="1118"/>
      <c r="AN37" s="1119"/>
      <c r="AO37" s="303" t="s">
        <v>492</v>
      </c>
      <c r="AP37" s="303" t="s">
        <v>492</v>
      </c>
      <c r="AQ37" s="304">
        <v>529</v>
      </c>
      <c r="AR37" s="305" t="s">
        <v>492</v>
      </c>
    </row>
    <row r="38" spans="1:46" ht="27" customHeight="1" x14ac:dyDescent="0.15">
      <c r="A38" s="259"/>
      <c r="AK38" s="1120" t="s">
        <v>511</v>
      </c>
      <c r="AL38" s="1121"/>
      <c r="AM38" s="1121"/>
      <c r="AN38" s="1122"/>
      <c r="AO38" s="306" t="s">
        <v>492</v>
      </c>
      <c r="AP38" s="306" t="s">
        <v>492</v>
      </c>
      <c r="AQ38" s="307">
        <v>2</v>
      </c>
      <c r="AR38" s="295" t="s">
        <v>492</v>
      </c>
      <c r="AS38" s="302"/>
    </row>
    <row r="39" spans="1:46" x14ac:dyDescent="0.15">
      <c r="A39" s="259"/>
      <c r="AK39" s="1120" t="s">
        <v>512</v>
      </c>
      <c r="AL39" s="1121"/>
      <c r="AM39" s="1121"/>
      <c r="AN39" s="1122"/>
      <c r="AO39" s="303">
        <v>-102284</v>
      </c>
      <c r="AP39" s="303">
        <v>-1836</v>
      </c>
      <c r="AQ39" s="304">
        <v>-3177</v>
      </c>
      <c r="AR39" s="305">
        <v>-42.2</v>
      </c>
      <c r="AS39" s="302"/>
    </row>
    <row r="40" spans="1:46" ht="27" customHeight="1" x14ac:dyDescent="0.15">
      <c r="A40" s="259"/>
      <c r="AK40" s="1117" t="s">
        <v>513</v>
      </c>
      <c r="AL40" s="1118"/>
      <c r="AM40" s="1118"/>
      <c r="AN40" s="1119"/>
      <c r="AO40" s="303">
        <v>-2901556</v>
      </c>
      <c r="AP40" s="303">
        <v>-52070</v>
      </c>
      <c r="AQ40" s="304">
        <v>-54547</v>
      </c>
      <c r="AR40" s="305">
        <v>-4.5</v>
      </c>
      <c r="AS40" s="302"/>
    </row>
    <row r="41" spans="1:46" x14ac:dyDescent="0.15">
      <c r="A41" s="259"/>
      <c r="AK41" s="1123" t="s">
        <v>287</v>
      </c>
      <c r="AL41" s="1124"/>
      <c r="AM41" s="1124"/>
      <c r="AN41" s="1125"/>
      <c r="AO41" s="303">
        <v>1653618</v>
      </c>
      <c r="AP41" s="303">
        <v>29675</v>
      </c>
      <c r="AQ41" s="304">
        <v>23067</v>
      </c>
      <c r="AR41" s="305">
        <v>28.6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12471099</v>
      </c>
      <c r="AN51" s="325">
        <v>224972</v>
      </c>
      <c r="AO51" s="326">
        <v>36.6</v>
      </c>
      <c r="AP51" s="327">
        <v>70166</v>
      </c>
      <c r="AQ51" s="328">
        <v>1.4</v>
      </c>
      <c r="AR51" s="329">
        <v>35.200000000000003</v>
      </c>
    </row>
    <row r="52" spans="1:44" x14ac:dyDescent="0.15">
      <c r="A52" s="259"/>
      <c r="AK52" s="330"/>
      <c r="AL52" s="331" t="s">
        <v>523</v>
      </c>
      <c r="AM52" s="332">
        <v>5316921</v>
      </c>
      <c r="AN52" s="333">
        <v>95914</v>
      </c>
      <c r="AO52" s="334">
        <v>68.2</v>
      </c>
      <c r="AP52" s="335">
        <v>36115</v>
      </c>
      <c r="AQ52" s="336">
        <v>-6.2</v>
      </c>
      <c r="AR52" s="337">
        <v>74.400000000000006</v>
      </c>
    </row>
    <row r="53" spans="1:44" x14ac:dyDescent="0.15">
      <c r="A53" s="259"/>
      <c r="AK53" s="315" t="s">
        <v>524</v>
      </c>
      <c r="AL53" s="316"/>
      <c r="AM53" s="324">
        <v>14987018</v>
      </c>
      <c r="AN53" s="325">
        <v>269662</v>
      </c>
      <c r="AO53" s="326">
        <v>19.899999999999999</v>
      </c>
      <c r="AP53" s="327">
        <v>70329</v>
      </c>
      <c r="AQ53" s="328">
        <v>0.2</v>
      </c>
      <c r="AR53" s="329">
        <v>19.7</v>
      </c>
    </row>
    <row r="54" spans="1:44" x14ac:dyDescent="0.15">
      <c r="A54" s="259"/>
      <c r="AK54" s="330"/>
      <c r="AL54" s="331" t="s">
        <v>523</v>
      </c>
      <c r="AM54" s="332">
        <v>9111436</v>
      </c>
      <c r="AN54" s="333">
        <v>163943</v>
      </c>
      <c r="AO54" s="334">
        <v>70.900000000000006</v>
      </c>
      <c r="AP54" s="335">
        <v>39403</v>
      </c>
      <c r="AQ54" s="336">
        <v>9.1</v>
      </c>
      <c r="AR54" s="337">
        <v>61.8</v>
      </c>
    </row>
    <row r="55" spans="1:44" x14ac:dyDescent="0.15">
      <c r="A55" s="259"/>
      <c r="AK55" s="315" t="s">
        <v>525</v>
      </c>
      <c r="AL55" s="316"/>
      <c r="AM55" s="324">
        <v>5641915</v>
      </c>
      <c r="AN55" s="325">
        <v>101718</v>
      </c>
      <c r="AO55" s="326">
        <v>-62.3</v>
      </c>
      <c r="AP55" s="327">
        <v>71871</v>
      </c>
      <c r="AQ55" s="328">
        <v>2.2000000000000002</v>
      </c>
      <c r="AR55" s="329">
        <v>-64.5</v>
      </c>
    </row>
    <row r="56" spans="1:44" x14ac:dyDescent="0.15">
      <c r="A56" s="259"/>
      <c r="AK56" s="330"/>
      <c r="AL56" s="331" t="s">
        <v>523</v>
      </c>
      <c r="AM56" s="332">
        <v>590949</v>
      </c>
      <c r="AN56" s="333">
        <v>10654</v>
      </c>
      <c r="AO56" s="334">
        <v>-93.5</v>
      </c>
      <c r="AP56" s="335">
        <v>38232</v>
      </c>
      <c r="AQ56" s="336">
        <v>-3</v>
      </c>
      <c r="AR56" s="337">
        <v>-90.5</v>
      </c>
    </row>
    <row r="57" spans="1:44" x14ac:dyDescent="0.15">
      <c r="A57" s="259"/>
      <c r="AK57" s="315" t="s">
        <v>526</v>
      </c>
      <c r="AL57" s="316"/>
      <c r="AM57" s="324">
        <v>4472673</v>
      </c>
      <c r="AN57" s="325">
        <v>80499</v>
      </c>
      <c r="AO57" s="326">
        <v>-20.9</v>
      </c>
      <c r="AP57" s="327">
        <v>71807</v>
      </c>
      <c r="AQ57" s="328">
        <v>-0.1</v>
      </c>
      <c r="AR57" s="329">
        <v>-20.8</v>
      </c>
    </row>
    <row r="58" spans="1:44" x14ac:dyDescent="0.15">
      <c r="A58" s="259"/>
      <c r="AK58" s="330"/>
      <c r="AL58" s="331" t="s">
        <v>523</v>
      </c>
      <c r="AM58" s="332">
        <v>411716</v>
      </c>
      <c r="AN58" s="333">
        <v>7410</v>
      </c>
      <c r="AO58" s="334">
        <v>-30.4</v>
      </c>
      <c r="AP58" s="335">
        <v>37333</v>
      </c>
      <c r="AQ58" s="336">
        <v>-2.4</v>
      </c>
      <c r="AR58" s="337">
        <v>-28</v>
      </c>
    </row>
    <row r="59" spans="1:44" x14ac:dyDescent="0.15">
      <c r="A59" s="259"/>
      <c r="AK59" s="315" t="s">
        <v>527</v>
      </c>
      <c r="AL59" s="316"/>
      <c r="AM59" s="324">
        <v>4756639</v>
      </c>
      <c r="AN59" s="325">
        <v>85361</v>
      </c>
      <c r="AO59" s="326">
        <v>6</v>
      </c>
      <c r="AP59" s="327">
        <v>80821</v>
      </c>
      <c r="AQ59" s="328">
        <v>12.6</v>
      </c>
      <c r="AR59" s="329">
        <v>-6.6</v>
      </c>
    </row>
    <row r="60" spans="1:44" x14ac:dyDescent="0.15">
      <c r="A60" s="259"/>
      <c r="AK60" s="330"/>
      <c r="AL60" s="331" t="s">
        <v>523</v>
      </c>
      <c r="AM60" s="332">
        <v>339920</v>
      </c>
      <c r="AN60" s="333">
        <v>6100</v>
      </c>
      <c r="AO60" s="334">
        <v>-17.7</v>
      </c>
      <c r="AP60" s="335">
        <v>49586</v>
      </c>
      <c r="AQ60" s="336">
        <v>32.799999999999997</v>
      </c>
      <c r="AR60" s="337">
        <v>-50.5</v>
      </c>
    </row>
    <row r="61" spans="1:44" x14ac:dyDescent="0.15">
      <c r="A61" s="259"/>
      <c r="AK61" s="315" t="s">
        <v>528</v>
      </c>
      <c r="AL61" s="338"/>
      <c r="AM61" s="324">
        <v>8465869</v>
      </c>
      <c r="AN61" s="325">
        <v>152442</v>
      </c>
      <c r="AO61" s="326">
        <v>-4.0999999999999996</v>
      </c>
      <c r="AP61" s="327">
        <v>72999</v>
      </c>
      <c r="AQ61" s="339">
        <v>3.3</v>
      </c>
      <c r="AR61" s="329">
        <v>-7.4</v>
      </c>
    </row>
    <row r="62" spans="1:44" x14ac:dyDescent="0.15">
      <c r="A62" s="259"/>
      <c r="AK62" s="330"/>
      <c r="AL62" s="331" t="s">
        <v>523</v>
      </c>
      <c r="AM62" s="332">
        <v>3154188</v>
      </c>
      <c r="AN62" s="333">
        <v>56804</v>
      </c>
      <c r="AO62" s="334">
        <v>-0.5</v>
      </c>
      <c r="AP62" s="335">
        <v>40134</v>
      </c>
      <c r="AQ62" s="336">
        <v>6.1</v>
      </c>
      <c r="AR62" s="337">
        <v>-6.6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UjUVt0Bv9Tz06HItDxseai8ti6ltdhs/2AecniLJzbaLJk/YCujbdm+1A4To4o0jvGJqm9679SCWpx90YEZMA==" saltValue="8EWFT93zsFxkJPyb/sMa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QtGqoD+oCgRiGu8m/xvg/TvfbddEPNXB5GypZqt181oRAEyaKJiB1InQFS9rOpNHwRE37ulBNsxmJXHiqCrGwQ==" saltValue="NPpxpEh6BhlmRYK+gJWgL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mvN8ymPF1C1R+4Li1QEJggFD9bz7KL5jK7LNxPRs+QZdCfWh1Q1X8BNm9u6Crg9IfKFeJKCtOXGRvWsXD6dAOw==" saltValue="6UDSKgtXWyp8/QGzJ9z44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53.43</v>
      </c>
      <c r="G47" s="12">
        <v>48.43</v>
      </c>
      <c r="H47" s="12">
        <v>42.91</v>
      </c>
      <c r="I47" s="12">
        <v>46.79</v>
      </c>
      <c r="J47" s="13">
        <v>44.15</v>
      </c>
    </row>
    <row r="48" spans="2:10" ht="57.75" customHeight="1" x14ac:dyDescent="0.15">
      <c r="B48" s="14"/>
      <c r="C48" s="1128" t="s">
        <v>4</v>
      </c>
      <c r="D48" s="1128"/>
      <c r="E48" s="1129"/>
      <c r="F48" s="15">
        <v>9.83</v>
      </c>
      <c r="G48" s="16">
        <v>10.79</v>
      </c>
      <c r="H48" s="16">
        <v>10.51</v>
      </c>
      <c r="I48" s="16">
        <v>3.78</v>
      </c>
      <c r="J48" s="17">
        <v>5.98</v>
      </c>
    </row>
    <row r="49" spans="2:10" ht="57.75" customHeight="1" thickBot="1" x14ac:dyDescent="0.2">
      <c r="B49" s="18"/>
      <c r="C49" s="1130" t="s">
        <v>5</v>
      </c>
      <c r="D49" s="1130"/>
      <c r="E49" s="1131"/>
      <c r="F49" s="19">
        <v>4.5199999999999996</v>
      </c>
      <c r="G49" s="20" t="s">
        <v>535</v>
      </c>
      <c r="H49" s="20" t="s">
        <v>536</v>
      </c>
      <c r="I49" s="20" t="s">
        <v>537</v>
      </c>
      <c r="J49" s="21" t="s">
        <v>538</v>
      </c>
    </row>
    <row r="50" spans="2:10" x14ac:dyDescent="0.15"/>
  </sheetData>
  <sheetProtection algorithmName="SHA-512" hashValue="ZuIp97YwVKxDAG7b3JEr3G2VOZt6BoiEjeeC9rpAyvmY8jWRIbHcHZpT5lLWG9nNOxkv6KSMTGgNCvdgiJ9zgw==" saltValue="Q/p63FnRosYg6quOM+V+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539</v>
      </c>
      <c r="D34" s="1136"/>
      <c r="E34" s="1137"/>
      <c r="F34" s="32">
        <v>5.03</v>
      </c>
      <c r="G34" s="33">
        <v>5.39</v>
      </c>
      <c r="H34" s="33">
        <v>4.8</v>
      </c>
      <c r="I34" s="33">
        <v>6.06</v>
      </c>
      <c r="J34" s="34">
        <v>6.38</v>
      </c>
      <c r="K34" s="22"/>
      <c r="L34" s="22"/>
      <c r="M34" s="22"/>
      <c r="N34" s="22"/>
      <c r="O34" s="22"/>
      <c r="P34" s="22"/>
    </row>
    <row r="35" spans="1:16" ht="39" customHeight="1" x14ac:dyDescent="0.15">
      <c r="A35" s="22"/>
      <c r="B35" s="35"/>
      <c r="C35" s="1132" t="s">
        <v>540</v>
      </c>
      <c r="D35" s="1132"/>
      <c r="E35" s="1133"/>
      <c r="F35" s="36">
        <v>9.82</v>
      </c>
      <c r="G35" s="37">
        <v>10.77</v>
      </c>
      <c r="H35" s="37">
        <v>10.48</v>
      </c>
      <c r="I35" s="37">
        <v>3.78</v>
      </c>
      <c r="J35" s="38">
        <v>5.97</v>
      </c>
      <c r="K35" s="22"/>
      <c r="L35" s="22"/>
      <c r="M35" s="22"/>
      <c r="N35" s="22"/>
      <c r="O35" s="22"/>
      <c r="P35" s="22"/>
    </row>
    <row r="36" spans="1:16" ht="39" customHeight="1" x14ac:dyDescent="0.15">
      <c r="A36" s="22"/>
      <c r="B36" s="35"/>
      <c r="C36" s="1132" t="s">
        <v>541</v>
      </c>
      <c r="D36" s="1132"/>
      <c r="E36" s="1133"/>
      <c r="F36" s="36">
        <v>0.59</v>
      </c>
      <c r="G36" s="37">
        <v>0.95</v>
      </c>
      <c r="H36" s="37">
        <v>0.71</v>
      </c>
      <c r="I36" s="37">
        <v>1.27</v>
      </c>
      <c r="J36" s="38">
        <v>0.72</v>
      </c>
      <c r="K36" s="22"/>
      <c r="L36" s="22"/>
      <c r="M36" s="22"/>
      <c r="N36" s="22"/>
      <c r="O36" s="22"/>
      <c r="P36" s="22"/>
    </row>
    <row r="37" spans="1:16" ht="39" customHeight="1" x14ac:dyDescent="0.15">
      <c r="A37" s="22"/>
      <c r="B37" s="35"/>
      <c r="C37" s="1132" t="s">
        <v>542</v>
      </c>
      <c r="D37" s="1132"/>
      <c r="E37" s="1133"/>
      <c r="F37" s="36">
        <v>0</v>
      </c>
      <c r="G37" s="37">
        <v>1.28</v>
      </c>
      <c r="H37" s="37">
        <v>2.5299999999999998</v>
      </c>
      <c r="I37" s="37">
        <v>1.89</v>
      </c>
      <c r="J37" s="38">
        <v>0.59</v>
      </c>
      <c r="K37" s="22"/>
      <c r="L37" s="22"/>
      <c r="M37" s="22"/>
      <c r="N37" s="22"/>
      <c r="O37" s="22"/>
      <c r="P37" s="22"/>
    </row>
    <row r="38" spans="1:16" ht="39" customHeight="1" x14ac:dyDescent="0.15">
      <c r="A38" s="22"/>
      <c r="B38" s="35"/>
      <c r="C38" s="1132" t="s">
        <v>543</v>
      </c>
      <c r="D38" s="1132"/>
      <c r="E38" s="1133"/>
      <c r="F38" s="36" t="s">
        <v>492</v>
      </c>
      <c r="G38" s="37">
        <v>0</v>
      </c>
      <c r="H38" s="37">
        <v>0</v>
      </c>
      <c r="I38" s="37">
        <v>0.54</v>
      </c>
      <c r="J38" s="38">
        <v>0.5</v>
      </c>
      <c r="K38" s="22"/>
      <c r="L38" s="22"/>
      <c r="M38" s="22"/>
      <c r="N38" s="22"/>
      <c r="O38" s="22"/>
      <c r="P38" s="22"/>
    </row>
    <row r="39" spans="1:16" ht="39" customHeight="1" x14ac:dyDescent="0.15">
      <c r="A39" s="22"/>
      <c r="B39" s="35"/>
      <c r="C39" s="1132" t="s">
        <v>544</v>
      </c>
      <c r="D39" s="1132"/>
      <c r="E39" s="1133"/>
      <c r="F39" s="36" t="s">
        <v>492</v>
      </c>
      <c r="G39" s="37">
        <v>0.01</v>
      </c>
      <c r="H39" s="37">
        <v>0.01</v>
      </c>
      <c r="I39" s="37">
        <v>0.04</v>
      </c>
      <c r="J39" s="38">
        <v>0.09</v>
      </c>
      <c r="K39" s="22"/>
      <c r="L39" s="22"/>
      <c r="M39" s="22"/>
      <c r="N39" s="22"/>
      <c r="O39" s="22"/>
      <c r="P39" s="22"/>
    </row>
    <row r="40" spans="1:16" ht="39" customHeight="1" x14ac:dyDescent="0.15">
      <c r="A40" s="22"/>
      <c r="B40" s="35"/>
      <c r="C40" s="1132" t="s">
        <v>545</v>
      </c>
      <c r="D40" s="1132"/>
      <c r="E40" s="1133"/>
      <c r="F40" s="36" t="s">
        <v>492</v>
      </c>
      <c r="G40" s="37">
        <v>0.01</v>
      </c>
      <c r="H40" s="37">
        <v>0.02</v>
      </c>
      <c r="I40" s="37">
        <v>0.01</v>
      </c>
      <c r="J40" s="38">
        <v>0.02</v>
      </c>
      <c r="K40" s="22"/>
      <c r="L40" s="22"/>
      <c r="M40" s="22"/>
      <c r="N40" s="22"/>
      <c r="O40" s="22"/>
      <c r="P40" s="22"/>
    </row>
    <row r="41" spans="1:16" ht="39" customHeight="1" x14ac:dyDescent="0.15">
      <c r="A41" s="22"/>
      <c r="B41" s="35"/>
      <c r="C41" s="1132" t="s">
        <v>546</v>
      </c>
      <c r="D41" s="1132"/>
      <c r="E41" s="1133"/>
      <c r="F41" s="36">
        <v>0.01</v>
      </c>
      <c r="G41" s="37" t="s">
        <v>547</v>
      </c>
      <c r="H41" s="37">
        <v>0.02</v>
      </c>
      <c r="I41" s="37">
        <v>0.02</v>
      </c>
      <c r="J41" s="38">
        <v>0.01</v>
      </c>
      <c r="K41" s="22"/>
      <c r="L41" s="22"/>
      <c r="M41" s="22"/>
      <c r="N41" s="22"/>
      <c r="O41" s="22"/>
      <c r="P41" s="22"/>
    </row>
    <row r="42" spans="1:16" ht="39" customHeight="1" x14ac:dyDescent="0.15">
      <c r="A42" s="22"/>
      <c r="B42" s="39"/>
      <c r="C42" s="1132" t="s">
        <v>548</v>
      </c>
      <c r="D42" s="1132"/>
      <c r="E42" s="1133"/>
      <c r="F42" s="36" t="s">
        <v>549</v>
      </c>
      <c r="G42" s="37" t="s">
        <v>492</v>
      </c>
      <c r="H42" s="37" t="s">
        <v>492</v>
      </c>
      <c r="I42" s="37" t="s">
        <v>492</v>
      </c>
      <c r="J42" s="38" t="s">
        <v>492</v>
      </c>
      <c r="K42" s="22"/>
      <c r="L42" s="22"/>
      <c r="M42" s="22"/>
      <c r="N42" s="22"/>
      <c r="O42" s="22"/>
      <c r="P42" s="22"/>
    </row>
    <row r="43" spans="1:16" ht="39" customHeight="1" thickBot="1" x14ac:dyDescent="0.2">
      <c r="A43" s="22"/>
      <c r="B43" s="40"/>
      <c r="C43" s="1134" t="s">
        <v>550</v>
      </c>
      <c r="D43" s="1134"/>
      <c r="E43" s="1135"/>
      <c r="F43" s="41">
        <v>2.54</v>
      </c>
      <c r="G43" s="42">
        <v>0.01</v>
      </c>
      <c r="H43" s="42">
        <v>0.02</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WvB3JFxE4yM6XO91mbL/pEx1nkAv6lH6YpsvAbVYZfl0h5c0iI2z1xoPL/hebQudwgpiP3/UzVuSHiKfFLxTA==" saltValue="HT5H0qxz2SoKtKNJPk4F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3851</v>
      </c>
      <c r="L45" s="58">
        <v>3965</v>
      </c>
      <c r="M45" s="58">
        <v>4245</v>
      </c>
      <c r="N45" s="58">
        <v>4667</v>
      </c>
      <c r="O45" s="59">
        <v>4339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15">
      <c r="A48" s="46"/>
      <c r="B48" s="1140"/>
      <c r="C48" s="1141"/>
      <c r="D48" s="60"/>
      <c r="E48" s="1146" t="s">
        <v>13</v>
      </c>
      <c r="F48" s="1146"/>
      <c r="G48" s="1146"/>
      <c r="H48" s="1146"/>
      <c r="I48" s="1146"/>
      <c r="J48" s="1147"/>
      <c r="K48" s="61">
        <v>187</v>
      </c>
      <c r="L48" s="62">
        <v>208</v>
      </c>
      <c r="M48" s="62">
        <v>216</v>
      </c>
      <c r="N48" s="62">
        <v>278</v>
      </c>
      <c r="O48" s="63">
        <v>318</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492</v>
      </c>
      <c r="L49" s="62" t="s">
        <v>492</v>
      </c>
      <c r="M49" s="62" t="s">
        <v>492</v>
      </c>
      <c r="N49" s="62" t="s">
        <v>492</v>
      </c>
      <c r="O49" s="63" t="s">
        <v>492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492</v>
      </c>
      <c r="L50" s="62" t="s">
        <v>492</v>
      </c>
      <c r="M50" s="62" t="s">
        <v>492</v>
      </c>
      <c r="N50" s="62" t="s">
        <v>492</v>
      </c>
      <c r="O50" s="63" t="s">
        <v>492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2824</v>
      </c>
      <c r="L52" s="62">
        <v>2889</v>
      </c>
      <c r="M52" s="62">
        <v>3047</v>
      </c>
      <c r="N52" s="62">
        <v>3073</v>
      </c>
      <c r="O52" s="63">
        <v>3004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1214</v>
      </c>
      <c r="L53" s="67">
        <v>1284</v>
      </c>
      <c r="M53" s="67">
        <v>1414</v>
      </c>
      <c r="N53" s="67">
        <v>1872</v>
      </c>
      <c r="O53" s="68">
        <v>1653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3hLpuv0oUVq61/r8u0mxaIrfQCiorhjI07rfoxOrykoxSZwQr17mkppzYHlOUC0AFDL2ZNFcpCW9mT7b9MFjQ==" saltValue="itP4od0P/xZDsJZXgyMY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8"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40713</v>
      </c>
      <c r="J41" s="343">
        <v>45103</v>
      </c>
      <c r="K41" s="343">
        <v>43401</v>
      </c>
      <c r="L41" s="343">
        <v>40532</v>
      </c>
      <c r="M41" s="344">
        <v>37918</v>
      </c>
    </row>
    <row r="42" spans="2:13" ht="27.75" customHeight="1" x14ac:dyDescent="0.15">
      <c r="B42" s="1171"/>
      <c r="C42" s="1172"/>
      <c r="D42" s="104"/>
      <c r="E42" s="1177" t="s">
        <v>32</v>
      </c>
      <c r="F42" s="1177"/>
      <c r="G42" s="1177"/>
      <c r="H42" s="1178"/>
      <c r="I42" s="345" t="s">
        <v>492</v>
      </c>
      <c r="J42" s="346" t="s">
        <v>492</v>
      </c>
      <c r="K42" s="346" t="s">
        <v>492</v>
      </c>
      <c r="L42" s="346" t="s">
        <v>492</v>
      </c>
      <c r="M42" s="347" t="s">
        <v>492</v>
      </c>
    </row>
    <row r="43" spans="2:13" ht="27.75" customHeight="1" x14ac:dyDescent="0.15">
      <c r="B43" s="1171"/>
      <c r="C43" s="1172"/>
      <c r="D43" s="104"/>
      <c r="E43" s="1177" t="s">
        <v>33</v>
      </c>
      <c r="F43" s="1177"/>
      <c r="G43" s="1177"/>
      <c r="H43" s="1178"/>
      <c r="I43" s="345">
        <v>3108</v>
      </c>
      <c r="J43" s="346">
        <v>2112</v>
      </c>
      <c r="K43" s="346">
        <v>1873</v>
      </c>
      <c r="L43" s="346">
        <v>2152</v>
      </c>
      <c r="M43" s="347">
        <v>2450</v>
      </c>
    </row>
    <row r="44" spans="2:13" ht="27.75" customHeight="1" x14ac:dyDescent="0.15">
      <c r="B44" s="1171"/>
      <c r="C44" s="1172"/>
      <c r="D44" s="104"/>
      <c r="E44" s="1177" t="s">
        <v>34</v>
      </c>
      <c r="F44" s="1177"/>
      <c r="G44" s="1177"/>
      <c r="H44" s="1178"/>
      <c r="I44" s="345" t="s">
        <v>492</v>
      </c>
      <c r="J44" s="346" t="s">
        <v>492</v>
      </c>
      <c r="K44" s="346" t="s">
        <v>492</v>
      </c>
      <c r="L44" s="346" t="s">
        <v>492</v>
      </c>
      <c r="M44" s="347" t="s">
        <v>492</v>
      </c>
    </row>
    <row r="45" spans="2:13" ht="27.75" customHeight="1" x14ac:dyDescent="0.15">
      <c r="B45" s="1171"/>
      <c r="C45" s="1172"/>
      <c r="D45" s="104"/>
      <c r="E45" s="1177" t="s">
        <v>35</v>
      </c>
      <c r="F45" s="1177"/>
      <c r="G45" s="1177"/>
      <c r="H45" s="1178"/>
      <c r="I45" s="345">
        <v>1554</v>
      </c>
      <c r="J45" s="346">
        <v>1414</v>
      </c>
      <c r="K45" s="346">
        <v>1113</v>
      </c>
      <c r="L45" s="346">
        <v>922</v>
      </c>
      <c r="M45" s="347">
        <v>537</v>
      </c>
    </row>
    <row r="46" spans="2:13" ht="27.75" customHeight="1" x14ac:dyDescent="0.15">
      <c r="B46" s="1171"/>
      <c r="C46" s="1172"/>
      <c r="D46" s="105"/>
      <c r="E46" s="1177" t="s">
        <v>36</v>
      </c>
      <c r="F46" s="1177"/>
      <c r="G46" s="1177"/>
      <c r="H46" s="1178"/>
      <c r="I46" s="345">
        <v>1</v>
      </c>
      <c r="J46" s="346" t="s">
        <v>492</v>
      </c>
      <c r="K46" s="346" t="s">
        <v>492</v>
      </c>
      <c r="L46" s="346" t="s">
        <v>492</v>
      </c>
      <c r="M46" s="347" t="s">
        <v>492</v>
      </c>
    </row>
    <row r="47" spans="2:13" ht="27.75" customHeight="1" x14ac:dyDescent="0.15">
      <c r="B47" s="1171"/>
      <c r="C47" s="1172"/>
      <c r="D47" s="106"/>
      <c r="E47" s="1179" t="s">
        <v>37</v>
      </c>
      <c r="F47" s="1180"/>
      <c r="G47" s="1180"/>
      <c r="H47" s="1181"/>
      <c r="I47" s="345" t="s">
        <v>492</v>
      </c>
      <c r="J47" s="346" t="s">
        <v>492</v>
      </c>
      <c r="K47" s="346" t="s">
        <v>492</v>
      </c>
      <c r="L47" s="346" t="s">
        <v>492</v>
      </c>
      <c r="M47" s="347" t="s">
        <v>492</v>
      </c>
    </row>
    <row r="48" spans="2:13" ht="27.75" customHeight="1" x14ac:dyDescent="0.15">
      <c r="B48" s="1171"/>
      <c r="C48" s="1172"/>
      <c r="D48" s="104"/>
      <c r="E48" s="1177" t="s">
        <v>38</v>
      </c>
      <c r="F48" s="1177"/>
      <c r="G48" s="1177"/>
      <c r="H48" s="1178"/>
      <c r="I48" s="345" t="s">
        <v>492</v>
      </c>
      <c r="J48" s="346" t="s">
        <v>492</v>
      </c>
      <c r="K48" s="346" t="s">
        <v>492</v>
      </c>
      <c r="L48" s="346" t="s">
        <v>492</v>
      </c>
      <c r="M48" s="347" t="s">
        <v>492</v>
      </c>
    </row>
    <row r="49" spans="2:13" ht="27.75" customHeight="1" x14ac:dyDescent="0.15">
      <c r="B49" s="1173"/>
      <c r="C49" s="1174"/>
      <c r="D49" s="104"/>
      <c r="E49" s="1177" t="s">
        <v>39</v>
      </c>
      <c r="F49" s="1177"/>
      <c r="G49" s="1177"/>
      <c r="H49" s="1178"/>
      <c r="I49" s="345" t="s">
        <v>492</v>
      </c>
      <c r="J49" s="346" t="s">
        <v>492</v>
      </c>
      <c r="K49" s="346" t="s">
        <v>492</v>
      </c>
      <c r="L49" s="346" t="s">
        <v>492</v>
      </c>
      <c r="M49" s="347" t="s">
        <v>492</v>
      </c>
    </row>
    <row r="50" spans="2:13" ht="27.75" customHeight="1" x14ac:dyDescent="0.15">
      <c r="B50" s="1182" t="s">
        <v>40</v>
      </c>
      <c r="C50" s="1183"/>
      <c r="D50" s="107"/>
      <c r="E50" s="1177" t="s">
        <v>41</v>
      </c>
      <c r="F50" s="1177"/>
      <c r="G50" s="1177"/>
      <c r="H50" s="1178"/>
      <c r="I50" s="345">
        <v>10396</v>
      </c>
      <c r="J50" s="346">
        <v>9699</v>
      </c>
      <c r="K50" s="346">
        <v>9743</v>
      </c>
      <c r="L50" s="346">
        <v>10098</v>
      </c>
      <c r="M50" s="347">
        <v>9672</v>
      </c>
    </row>
    <row r="51" spans="2:13" ht="27.75" customHeight="1" x14ac:dyDescent="0.15">
      <c r="B51" s="1171"/>
      <c r="C51" s="1172"/>
      <c r="D51" s="104"/>
      <c r="E51" s="1177" t="s">
        <v>42</v>
      </c>
      <c r="F51" s="1177"/>
      <c r="G51" s="1177"/>
      <c r="H51" s="1178"/>
      <c r="I51" s="345">
        <v>1146</v>
      </c>
      <c r="J51" s="346">
        <v>988</v>
      </c>
      <c r="K51" s="346">
        <v>857</v>
      </c>
      <c r="L51" s="346">
        <v>751</v>
      </c>
      <c r="M51" s="347">
        <v>656</v>
      </c>
    </row>
    <row r="52" spans="2:13" ht="27.75" customHeight="1" x14ac:dyDescent="0.15">
      <c r="B52" s="1173"/>
      <c r="C52" s="1174"/>
      <c r="D52" s="104"/>
      <c r="E52" s="1177" t="s">
        <v>43</v>
      </c>
      <c r="F52" s="1177"/>
      <c r="G52" s="1177"/>
      <c r="H52" s="1178"/>
      <c r="I52" s="345">
        <v>30532</v>
      </c>
      <c r="J52" s="346">
        <v>29933</v>
      </c>
      <c r="K52" s="346">
        <v>30186</v>
      </c>
      <c r="L52" s="346">
        <v>29341</v>
      </c>
      <c r="M52" s="347">
        <v>27219</v>
      </c>
    </row>
    <row r="53" spans="2:13" ht="27.75" customHeight="1" thickBot="1" x14ac:dyDescent="0.2">
      <c r="B53" s="1184" t="s">
        <v>19</v>
      </c>
      <c r="C53" s="1185"/>
      <c r="D53" s="108"/>
      <c r="E53" s="1186" t="s">
        <v>44</v>
      </c>
      <c r="F53" s="1186"/>
      <c r="G53" s="1186"/>
      <c r="H53" s="1187"/>
      <c r="I53" s="348">
        <v>3302</v>
      </c>
      <c r="J53" s="349">
        <v>8008</v>
      </c>
      <c r="K53" s="349">
        <v>5601</v>
      </c>
      <c r="L53" s="349">
        <v>3416</v>
      </c>
      <c r="M53" s="350">
        <v>3359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zubftMbGhEpCv/ai72z4D9rl5L48A8OPR3SC/tH06g86nVzCI9kVAUZ0wIopc4Bdf0CcphgevNO+9hiiaZS0Q==" saltValue="kUL4+3XU0XNi4dC0hj8A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8487</v>
      </c>
      <c r="G55" s="120">
        <v>9110</v>
      </c>
      <c r="H55" s="121">
        <v>8639</v>
      </c>
    </row>
    <row r="56" spans="2:8" ht="52.5" customHeight="1" x14ac:dyDescent="0.15">
      <c r="B56" s="122"/>
      <c r="C56" s="1198" t="s">
        <v>47</v>
      </c>
      <c r="D56" s="1198"/>
      <c r="E56" s="1199"/>
      <c r="F56" s="123">
        <v>1256</v>
      </c>
      <c r="G56" s="123">
        <v>988</v>
      </c>
      <c r="H56" s="124">
        <v>988</v>
      </c>
    </row>
    <row r="57" spans="2:8" ht="53.25" customHeight="1" x14ac:dyDescent="0.15">
      <c r="B57" s="122"/>
      <c r="C57" s="1200" t="s">
        <v>48</v>
      </c>
      <c r="D57" s="1200"/>
      <c r="E57" s="1201"/>
      <c r="F57" s="125">
        <v>3594</v>
      </c>
      <c r="G57" s="125">
        <v>4326</v>
      </c>
      <c r="H57" s="126">
        <v>4555</v>
      </c>
    </row>
    <row r="58" spans="2:8" ht="45.75" customHeight="1" x14ac:dyDescent="0.15">
      <c r="B58" s="127"/>
      <c r="C58" s="1188" t="s">
        <v>556</v>
      </c>
      <c r="D58" s="1189"/>
      <c r="E58" s="1190"/>
      <c r="F58" s="128">
        <v>1113</v>
      </c>
      <c r="G58" s="128">
        <v>1434</v>
      </c>
      <c r="H58" s="129">
        <v>1832</v>
      </c>
    </row>
    <row r="59" spans="2:8" ht="45.75" customHeight="1" x14ac:dyDescent="0.15">
      <c r="B59" s="127"/>
      <c r="C59" s="1188" t="s">
        <v>557</v>
      </c>
      <c r="D59" s="1189"/>
      <c r="E59" s="1190"/>
      <c r="F59" s="128">
        <v>18</v>
      </c>
      <c r="G59" s="128">
        <v>25</v>
      </c>
      <c r="H59" s="129">
        <v>38</v>
      </c>
    </row>
    <row r="60" spans="2:8" ht="45.75" customHeight="1" x14ac:dyDescent="0.15">
      <c r="B60" s="127"/>
      <c r="C60" s="1188"/>
      <c r="D60" s="1189"/>
      <c r="E60" s="1190"/>
      <c r="F60" s="128"/>
      <c r="G60" s="128"/>
      <c r="H60" s="129"/>
    </row>
    <row r="61" spans="2:8" ht="45.75" customHeight="1" x14ac:dyDescent="0.15">
      <c r="B61" s="127"/>
      <c r="C61" s="1188"/>
      <c r="D61" s="1189"/>
      <c r="E61" s="1190"/>
      <c r="F61" s="128"/>
      <c r="G61" s="128"/>
      <c r="H61" s="129"/>
    </row>
    <row r="62" spans="2:8" ht="45.75" customHeight="1" thickBot="1" x14ac:dyDescent="0.2">
      <c r="B62" s="130"/>
      <c r="C62" s="1191"/>
      <c r="D62" s="1192"/>
      <c r="E62" s="1193"/>
      <c r="F62" s="131"/>
      <c r="G62" s="131"/>
      <c r="H62" s="132"/>
    </row>
    <row r="63" spans="2:8" ht="52.5" customHeight="1" thickBot="1" x14ac:dyDescent="0.2">
      <c r="B63" s="133"/>
      <c r="C63" s="1194" t="s">
        <v>49</v>
      </c>
      <c r="D63" s="1194"/>
      <c r="E63" s="1195"/>
      <c r="F63" s="134">
        <v>13337</v>
      </c>
      <c r="G63" s="134">
        <v>14424</v>
      </c>
      <c r="H63" s="135">
        <v>14182</v>
      </c>
    </row>
    <row r="64" spans="2:8" x14ac:dyDescent="0.15"/>
  </sheetData>
  <sheetProtection algorithmName="SHA-512" hashValue="vIqX5usJFprKkB4g5wDdImkfjuiM63ZGOLXMkGecWop5lvth3XWDEfMNmPCx3hvmXSR+xwf06EuPUQQDLEoOmw==" saltValue="8f3WPWrgH3emGCpDIak3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224972</v>
      </c>
      <c r="E3" s="154"/>
      <c r="F3" s="155">
        <v>70166</v>
      </c>
      <c r="G3" s="156"/>
      <c r="H3" s="157"/>
    </row>
    <row r="4" spans="1:8" x14ac:dyDescent="0.15">
      <c r="A4" s="158"/>
      <c r="B4" s="159"/>
      <c r="C4" s="160"/>
      <c r="D4" s="161">
        <v>95914</v>
      </c>
      <c r="E4" s="162"/>
      <c r="F4" s="163">
        <v>36115</v>
      </c>
      <c r="G4" s="164"/>
      <c r="H4" s="165"/>
    </row>
    <row r="5" spans="1:8" x14ac:dyDescent="0.15">
      <c r="A5" s="146" t="s">
        <v>524</v>
      </c>
      <c r="B5" s="151"/>
      <c r="C5" s="152"/>
      <c r="D5" s="153">
        <v>269662</v>
      </c>
      <c r="E5" s="154"/>
      <c r="F5" s="155">
        <v>70329</v>
      </c>
      <c r="G5" s="156"/>
      <c r="H5" s="157"/>
    </row>
    <row r="6" spans="1:8" x14ac:dyDescent="0.15">
      <c r="A6" s="158"/>
      <c r="B6" s="159"/>
      <c r="C6" s="160"/>
      <c r="D6" s="161">
        <v>163943</v>
      </c>
      <c r="E6" s="162"/>
      <c r="F6" s="163">
        <v>39403</v>
      </c>
      <c r="G6" s="164"/>
      <c r="H6" s="165"/>
    </row>
    <row r="7" spans="1:8" x14ac:dyDescent="0.15">
      <c r="A7" s="146" t="s">
        <v>525</v>
      </c>
      <c r="B7" s="151"/>
      <c r="C7" s="152"/>
      <c r="D7" s="153">
        <v>101718</v>
      </c>
      <c r="E7" s="154"/>
      <c r="F7" s="155">
        <v>71871</v>
      </c>
      <c r="G7" s="156"/>
      <c r="H7" s="157"/>
    </row>
    <row r="8" spans="1:8" x14ac:dyDescent="0.15">
      <c r="A8" s="158"/>
      <c r="B8" s="159"/>
      <c r="C8" s="160"/>
      <c r="D8" s="161">
        <v>10654</v>
      </c>
      <c r="E8" s="162"/>
      <c r="F8" s="163">
        <v>38232</v>
      </c>
      <c r="G8" s="164"/>
      <c r="H8" s="165"/>
    </row>
    <row r="9" spans="1:8" x14ac:dyDescent="0.15">
      <c r="A9" s="146" t="s">
        <v>526</v>
      </c>
      <c r="B9" s="151"/>
      <c r="C9" s="152"/>
      <c r="D9" s="153">
        <v>80499</v>
      </c>
      <c r="E9" s="154"/>
      <c r="F9" s="155">
        <v>71807</v>
      </c>
      <c r="G9" s="156"/>
      <c r="H9" s="157"/>
    </row>
    <row r="10" spans="1:8" x14ac:dyDescent="0.15">
      <c r="A10" s="158"/>
      <c r="B10" s="159"/>
      <c r="C10" s="160"/>
      <c r="D10" s="161">
        <v>7410</v>
      </c>
      <c r="E10" s="162"/>
      <c r="F10" s="163">
        <v>37333</v>
      </c>
      <c r="G10" s="164"/>
      <c r="H10" s="165"/>
    </row>
    <row r="11" spans="1:8" x14ac:dyDescent="0.15">
      <c r="A11" s="146" t="s">
        <v>527</v>
      </c>
      <c r="B11" s="151"/>
      <c r="C11" s="152"/>
      <c r="D11" s="153">
        <v>85361</v>
      </c>
      <c r="E11" s="154"/>
      <c r="F11" s="155">
        <v>80821</v>
      </c>
      <c r="G11" s="156"/>
      <c r="H11" s="157"/>
    </row>
    <row r="12" spans="1:8" x14ac:dyDescent="0.15">
      <c r="A12" s="158"/>
      <c r="B12" s="159"/>
      <c r="C12" s="166"/>
      <c r="D12" s="161">
        <v>6100</v>
      </c>
      <c r="E12" s="162"/>
      <c r="F12" s="163">
        <v>49586</v>
      </c>
      <c r="G12" s="164"/>
      <c r="H12" s="165"/>
    </row>
    <row r="13" spans="1:8" x14ac:dyDescent="0.15">
      <c r="A13" s="146"/>
      <c r="B13" s="151"/>
      <c r="C13" s="152"/>
      <c r="D13" s="153">
        <v>152442</v>
      </c>
      <c r="E13" s="154"/>
      <c r="F13" s="155">
        <v>72999</v>
      </c>
      <c r="G13" s="167"/>
      <c r="H13" s="157"/>
    </row>
    <row r="14" spans="1:8" x14ac:dyDescent="0.15">
      <c r="A14" s="158"/>
      <c r="B14" s="159"/>
      <c r="C14" s="160"/>
      <c r="D14" s="161">
        <v>56804</v>
      </c>
      <c r="E14" s="162"/>
      <c r="F14" s="163">
        <v>40134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9.83</v>
      </c>
      <c r="C19" s="168">
        <f>ROUND(VALUE(SUBSTITUTE(実質収支比率等に係る経年分析!G$48,"▲","-")),2)</f>
        <v>10.79</v>
      </c>
      <c r="D19" s="168">
        <f>ROUND(VALUE(SUBSTITUTE(実質収支比率等に係る経年分析!H$48,"▲","-")),2)</f>
        <v>10.51</v>
      </c>
      <c r="E19" s="168">
        <f>ROUND(VALUE(SUBSTITUTE(実質収支比率等に係る経年分析!I$48,"▲","-")),2)</f>
        <v>3.78</v>
      </c>
      <c r="F19" s="168">
        <f>ROUND(VALUE(SUBSTITUTE(実質収支比率等に係る経年分析!J$48,"▲","-")),2)</f>
        <v>5.98</v>
      </c>
    </row>
    <row r="20" spans="1:11" x14ac:dyDescent="0.15">
      <c r="A20" s="168" t="s">
        <v>53</v>
      </c>
      <c r="B20" s="168">
        <f>ROUND(VALUE(SUBSTITUTE(実質収支比率等に係る経年分析!F$47,"▲","-")),2)</f>
        <v>53.43</v>
      </c>
      <c r="C20" s="168">
        <f>ROUND(VALUE(SUBSTITUTE(実質収支比率等に係る経年分析!G$47,"▲","-")),2)</f>
        <v>48.43</v>
      </c>
      <c r="D20" s="168">
        <f>ROUND(VALUE(SUBSTITUTE(実質収支比率等に係る経年分析!H$47,"▲","-")),2)</f>
        <v>42.91</v>
      </c>
      <c r="E20" s="168">
        <f>ROUND(VALUE(SUBSTITUTE(実質収支比率等に係る経年分析!I$47,"▲","-")),2)</f>
        <v>46.79</v>
      </c>
      <c r="F20" s="168">
        <f>ROUND(VALUE(SUBSTITUTE(実質収支比率等に係る経年分析!J$47,"▲","-")),2)</f>
        <v>44.15</v>
      </c>
    </row>
    <row r="21" spans="1:11" x14ac:dyDescent="0.15">
      <c r="A21" s="168" t="s">
        <v>54</v>
      </c>
      <c r="B21" s="168">
        <f>IF(ISNUMBER(VALUE(SUBSTITUTE(実質収支比率等に係る経年分析!F$49,"▲","-"))),ROUND(VALUE(SUBSTITUTE(実質収支比率等に係る経年分析!F$49,"▲","-")),2),NA())</f>
        <v>4.5199999999999996</v>
      </c>
      <c r="C21" s="168">
        <f>IF(ISNUMBER(VALUE(SUBSTITUTE(実質収支比率等に係る経年分析!G$49,"▲","-"))),ROUND(VALUE(SUBSTITUTE(実質収支比率等に係る経年分析!G$49,"▲","-")),2),NA())</f>
        <v>-3.11</v>
      </c>
      <c r="D21" s="168">
        <f>IF(ISNUMBER(VALUE(SUBSTITUTE(実質収支比率等に係る経年分析!H$49,"▲","-"))),ROUND(VALUE(SUBSTITUTE(実質収支比率等に係る経年分析!H$49,"▲","-")),2),NA())</f>
        <v>-3.18</v>
      </c>
      <c r="E21" s="168">
        <f>IF(ISNUMBER(VALUE(SUBSTITUTE(実質収支比率等に係る経年分析!I$49,"▲","-"))),ROUND(VALUE(SUBSTITUTE(実質収支比率等に係る経年分析!I$49,"▲","-")),2),NA())</f>
        <v>-2.67</v>
      </c>
      <c r="F21" s="168">
        <f>IF(ISNUMBER(VALUE(SUBSTITUTE(実質収支比率等に係る経年分析!J$49,"▲","-"))),ROUND(VALUE(SUBSTITUTE(実質収支比率等に係る経年分析!J$49,"▲","-")),2),NA())</f>
        <v>-0.2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2.54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0.01</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漁業集落排水事業会計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2.5299999999999998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0.59</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9.82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2824</v>
      </c>
      <c r="E42" s="170"/>
      <c r="F42" s="170"/>
      <c r="G42" s="170">
        <f>'実質公債費比率（分子）の構造'!L$52</f>
        <v>2889</v>
      </c>
      <c r="H42" s="170"/>
      <c r="I42" s="170"/>
      <c r="J42" s="170">
        <f>'実質公債費比率（分子）の構造'!M$52</f>
        <v>3047</v>
      </c>
      <c r="K42" s="170"/>
      <c r="L42" s="170"/>
      <c r="M42" s="170">
        <f>'実質公債費比率（分子）の構造'!N$52</f>
        <v>3073</v>
      </c>
      <c r="N42" s="170"/>
      <c r="O42" s="170"/>
      <c r="P42" s="170">
        <f>'実質公債費比率（分子）の構造'!O$52</f>
        <v>3004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187</v>
      </c>
      <c r="C46" s="170"/>
      <c r="D46" s="170"/>
      <c r="E46" s="170">
        <f>'実質公債費比率（分子）の構造'!L$48</f>
        <v>208</v>
      </c>
      <c r="F46" s="170"/>
      <c r="G46" s="170"/>
      <c r="H46" s="170">
        <f>'実質公債費比率（分子）の構造'!M$48</f>
        <v>216</v>
      </c>
      <c r="I46" s="170"/>
      <c r="J46" s="170"/>
      <c r="K46" s="170">
        <f>'実質公債費比率（分子）の構造'!N$48</f>
        <v>278</v>
      </c>
      <c r="L46" s="170"/>
      <c r="M46" s="170"/>
      <c r="N46" s="170">
        <f>'実質公債費比率（分子）の構造'!O$48</f>
        <v>318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3851</v>
      </c>
      <c r="C49" s="170"/>
      <c r="D49" s="170"/>
      <c r="E49" s="170">
        <f>'実質公債費比率（分子）の構造'!L$45</f>
        <v>3965</v>
      </c>
      <c r="F49" s="170"/>
      <c r="G49" s="170"/>
      <c r="H49" s="170">
        <f>'実質公債費比率（分子）の構造'!M$45</f>
        <v>4245</v>
      </c>
      <c r="I49" s="170"/>
      <c r="J49" s="170"/>
      <c r="K49" s="170">
        <f>'実質公債費比率（分子）の構造'!N$45</f>
        <v>4667</v>
      </c>
      <c r="L49" s="170"/>
      <c r="M49" s="170"/>
      <c r="N49" s="170">
        <f>'実質公債費比率（分子）の構造'!O$45</f>
        <v>4339</v>
      </c>
      <c r="O49" s="170"/>
      <c r="P49" s="170"/>
    </row>
    <row r="50" spans="1:16" x14ac:dyDescent="0.15">
      <c r="A50" s="170" t="s">
        <v>67</v>
      </c>
      <c r="B50" s="170" t="e">
        <f>NA()</f>
        <v>#N/A</v>
      </c>
      <c r="C50" s="170">
        <f>IF(ISNUMBER('実質公債費比率（分子）の構造'!K$53),'実質公債費比率（分子）の構造'!K$53,NA())</f>
        <v>1214</v>
      </c>
      <c r="D50" s="170" t="e">
        <f>NA()</f>
        <v>#N/A</v>
      </c>
      <c r="E50" s="170" t="e">
        <f>NA()</f>
        <v>#N/A</v>
      </c>
      <c r="F50" s="170">
        <f>IF(ISNUMBER('実質公債費比率（分子）の構造'!L$53),'実質公債費比率（分子）の構造'!L$53,NA())</f>
        <v>1284</v>
      </c>
      <c r="G50" s="170" t="e">
        <f>NA()</f>
        <v>#N/A</v>
      </c>
      <c r="H50" s="170" t="e">
        <f>NA()</f>
        <v>#N/A</v>
      </c>
      <c r="I50" s="170">
        <f>IF(ISNUMBER('実質公債費比率（分子）の構造'!M$53),'実質公債費比率（分子）の構造'!M$53,NA())</f>
        <v>1414</v>
      </c>
      <c r="J50" s="170" t="e">
        <f>NA()</f>
        <v>#N/A</v>
      </c>
      <c r="K50" s="170" t="e">
        <f>NA()</f>
        <v>#N/A</v>
      </c>
      <c r="L50" s="170">
        <f>IF(ISNUMBER('実質公債費比率（分子）の構造'!N$53),'実質公債費比率（分子）の構造'!N$53,NA())</f>
        <v>1872</v>
      </c>
      <c r="M50" s="170" t="e">
        <f>NA()</f>
        <v>#N/A</v>
      </c>
      <c r="N50" s="170" t="e">
        <f>NA()</f>
        <v>#N/A</v>
      </c>
      <c r="O50" s="170">
        <f>IF(ISNUMBER('実質公債費比率（分子）の構造'!O$53),'実質公債費比率（分子）の構造'!O$53,NA())</f>
        <v>1653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30532</v>
      </c>
      <c r="E56" s="169"/>
      <c r="F56" s="169"/>
      <c r="G56" s="169">
        <f>'将来負担比率（分子）の構造'!J$52</f>
        <v>29933</v>
      </c>
      <c r="H56" s="169"/>
      <c r="I56" s="169"/>
      <c r="J56" s="169">
        <f>'将来負担比率（分子）の構造'!K$52</f>
        <v>30186</v>
      </c>
      <c r="K56" s="169"/>
      <c r="L56" s="169"/>
      <c r="M56" s="169">
        <f>'将来負担比率（分子）の構造'!L$52</f>
        <v>29341</v>
      </c>
      <c r="N56" s="169"/>
      <c r="O56" s="169"/>
      <c r="P56" s="169">
        <f>'将来負担比率（分子）の構造'!M$52</f>
        <v>27219</v>
      </c>
    </row>
    <row r="57" spans="1:16" x14ac:dyDescent="0.15">
      <c r="A57" s="169" t="s">
        <v>42</v>
      </c>
      <c r="B57" s="169"/>
      <c r="C57" s="169"/>
      <c r="D57" s="169">
        <f>'将来負担比率（分子）の構造'!I$51</f>
        <v>1146</v>
      </c>
      <c r="E57" s="169"/>
      <c r="F57" s="169"/>
      <c r="G57" s="169">
        <f>'将来負担比率（分子）の構造'!J$51</f>
        <v>988</v>
      </c>
      <c r="H57" s="169"/>
      <c r="I57" s="169"/>
      <c r="J57" s="169">
        <f>'将来負担比率（分子）の構造'!K$51</f>
        <v>857</v>
      </c>
      <c r="K57" s="169"/>
      <c r="L57" s="169"/>
      <c r="M57" s="169">
        <f>'将来負担比率（分子）の構造'!L$51</f>
        <v>751</v>
      </c>
      <c r="N57" s="169"/>
      <c r="O57" s="169"/>
      <c r="P57" s="169">
        <f>'将来負担比率（分子）の構造'!M$51</f>
        <v>656</v>
      </c>
    </row>
    <row r="58" spans="1:16" x14ac:dyDescent="0.15">
      <c r="A58" s="169" t="s">
        <v>41</v>
      </c>
      <c r="B58" s="169"/>
      <c r="C58" s="169"/>
      <c r="D58" s="169">
        <f>'将来負担比率（分子）の構造'!I$50</f>
        <v>10396</v>
      </c>
      <c r="E58" s="169"/>
      <c r="F58" s="169"/>
      <c r="G58" s="169">
        <f>'将来負担比率（分子）の構造'!J$50</f>
        <v>9699</v>
      </c>
      <c r="H58" s="169"/>
      <c r="I58" s="169"/>
      <c r="J58" s="169">
        <f>'将来負担比率（分子）の構造'!K$50</f>
        <v>9743</v>
      </c>
      <c r="K58" s="169"/>
      <c r="L58" s="169"/>
      <c r="M58" s="169">
        <f>'将来負担比率（分子）の構造'!L$50</f>
        <v>10098</v>
      </c>
      <c r="N58" s="169"/>
      <c r="O58" s="169"/>
      <c r="P58" s="169">
        <f>'将来負担比率（分子）の構造'!M$50</f>
        <v>9672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1554</v>
      </c>
      <c r="C62" s="169"/>
      <c r="D62" s="169"/>
      <c r="E62" s="169">
        <f>'将来負担比率（分子）の構造'!J$45</f>
        <v>1414</v>
      </c>
      <c r="F62" s="169"/>
      <c r="G62" s="169"/>
      <c r="H62" s="169">
        <f>'将来負担比率（分子）の構造'!K$45</f>
        <v>1113</v>
      </c>
      <c r="I62" s="169"/>
      <c r="J62" s="169"/>
      <c r="K62" s="169">
        <f>'将来負担比率（分子）の構造'!L$45</f>
        <v>922</v>
      </c>
      <c r="L62" s="169"/>
      <c r="M62" s="169"/>
      <c r="N62" s="169">
        <f>'将来負担比率（分子）の構造'!M$45</f>
        <v>537</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3108</v>
      </c>
      <c r="C64" s="169"/>
      <c r="D64" s="169"/>
      <c r="E64" s="169">
        <f>'将来負担比率（分子）の構造'!J$43</f>
        <v>2112</v>
      </c>
      <c r="F64" s="169"/>
      <c r="G64" s="169"/>
      <c r="H64" s="169">
        <f>'将来負担比率（分子）の構造'!K$43</f>
        <v>1873</v>
      </c>
      <c r="I64" s="169"/>
      <c r="J64" s="169"/>
      <c r="K64" s="169">
        <f>'将来負担比率（分子）の構造'!L$43</f>
        <v>2152</v>
      </c>
      <c r="L64" s="169"/>
      <c r="M64" s="169"/>
      <c r="N64" s="169">
        <f>'将来負担比率（分子）の構造'!M$43</f>
        <v>2450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40713</v>
      </c>
      <c r="C66" s="169"/>
      <c r="D66" s="169"/>
      <c r="E66" s="169">
        <f>'将来負担比率（分子）の構造'!J$41</f>
        <v>45103</v>
      </c>
      <c r="F66" s="169"/>
      <c r="G66" s="169"/>
      <c r="H66" s="169">
        <f>'将来負担比率（分子）の構造'!K$41</f>
        <v>43401</v>
      </c>
      <c r="I66" s="169"/>
      <c r="J66" s="169"/>
      <c r="K66" s="169">
        <f>'将来負担比率（分子）の構造'!L$41</f>
        <v>40532</v>
      </c>
      <c r="L66" s="169"/>
      <c r="M66" s="169"/>
      <c r="N66" s="169">
        <f>'将来負担比率（分子）の構造'!M$41</f>
        <v>37918</v>
      </c>
      <c r="O66" s="169"/>
      <c r="P66" s="169"/>
    </row>
    <row r="67" spans="1:16" x14ac:dyDescent="0.15">
      <c r="A67" s="169" t="s">
        <v>71</v>
      </c>
      <c r="B67" s="169" t="e">
        <f>NA()</f>
        <v>#N/A</v>
      </c>
      <c r="C67" s="169">
        <f>IF(ISNUMBER('将来負担比率（分子）の構造'!I$53), IF('将来負担比率（分子）の構造'!I$53 &lt; 0, 0, '将来負担比率（分子）の構造'!I$53), NA())</f>
        <v>3302</v>
      </c>
      <c r="D67" s="169" t="e">
        <f>NA()</f>
        <v>#N/A</v>
      </c>
      <c r="E67" s="169" t="e">
        <f>NA()</f>
        <v>#N/A</v>
      </c>
      <c r="F67" s="169">
        <f>IF(ISNUMBER('将来負担比率（分子）の構造'!J$53), IF('将来負担比率（分子）の構造'!J$53 &lt; 0, 0, '将来負担比率（分子）の構造'!J$53), NA())</f>
        <v>8008</v>
      </c>
      <c r="G67" s="169" t="e">
        <f>NA()</f>
        <v>#N/A</v>
      </c>
      <c r="H67" s="169" t="e">
        <f>NA()</f>
        <v>#N/A</v>
      </c>
      <c r="I67" s="169">
        <f>IF(ISNUMBER('将来負担比率（分子）の構造'!K$53), IF('将来負担比率（分子）の構造'!K$53 &lt; 0, 0, '将来負担比率（分子）の構造'!K$53), NA())</f>
        <v>5601</v>
      </c>
      <c r="J67" s="169" t="e">
        <f>NA()</f>
        <v>#N/A</v>
      </c>
      <c r="K67" s="169" t="e">
        <f>NA()</f>
        <v>#N/A</v>
      </c>
      <c r="L67" s="169">
        <f>IF(ISNUMBER('将来負担比率（分子）の構造'!L$53), IF('将来負担比率（分子）の構造'!L$53 &lt; 0, 0, '将来負担比率（分子）の構造'!L$53), NA())</f>
        <v>3416</v>
      </c>
      <c r="M67" s="169" t="e">
        <f>NA()</f>
        <v>#N/A</v>
      </c>
      <c r="N67" s="169" t="e">
        <f>NA()</f>
        <v>#N/A</v>
      </c>
      <c r="O67" s="169">
        <f>IF(ISNUMBER('将来負担比率（分子）の構造'!M$53), IF('将来負担比率（分子）の構造'!M$53 &lt; 0, 0, '将来負担比率（分子）の構造'!M$53), NA())</f>
        <v>3359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8487</v>
      </c>
      <c r="C72" s="173">
        <f>基金残高に係る経年分析!G55</f>
        <v>9110</v>
      </c>
      <c r="D72" s="173">
        <f>基金残高に係る経年分析!H55</f>
        <v>8639</v>
      </c>
    </row>
    <row r="73" spans="1:16" x14ac:dyDescent="0.15">
      <c r="A73" s="172" t="s">
        <v>74</v>
      </c>
      <c r="B73" s="173">
        <f>基金残高に係る経年分析!F56</f>
        <v>1256</v>
      </c>
      <c r="C73" s="173">
        <f>基金残高に係る経年分析!G56</f>
        <v>988</v>
      </c>
      <c r="D73" s="173">
        <f>基金残高に係る経年分析!H56</f>
        <v>988</v>
      </c>
    </row>
    <row r="74" spans="1:16" x14ac:dyDescent="0.15">
      <c r="A74" s="172" t="s">
        <v>75</v>
      </c>
      <c r="B74" s="173">
        <f>基金残高に係る経年分析!F57</f>
        <v>3594</v>
      </c>
      <c r="C74" s="173">
        <f>基金残高に係る経年分析!G57</f>
        <v>4326</v>
      </c>
      <c r="D74" s="173">
        <f>基金残高に係る経年分析!H57</f>
        <v>4555</v>
      </c>
    </row>
  </sheetData>
  <sheetProtection algorithmName="SHA-512" hashValue="cWlPyUWaYVhQVEU8HRoPSk0l18PjjFXql0YiuGj8AFAurE1H8lrZFVJVNuoe6uzeDlsLYGmwcnaW9DS/+r/OIQ==" saltValue="EnMLpMibAr61IGtracEn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　藍空</cp:lastModifiedBy>
  <cp:lastPrinted>2025-03-14T04:35:39Z</cp:lastPrinted>
  <dcterms:created xsi:type="dcterms:W3CDTF">2025-02-19T05:45:21Z</dcterms:created>
  <dcterms:modified xsi:type="dcterms:W3CDTF">2025-03-21T04:32:50Z</dcterms:modified>
  <cp:category/>
</cp:coreProperties>
</file>